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GonzaloGGC/projects/CognatePriming/Stimuli/"/>
    </mc:Choice>
  </mc:AlternateContent>
  <xr:revisionPtr revIDLastSave="0" documentId="13_ncr:1_{47B1DCC1-90A4-784A-AB20-FEB797BA4808}" xr6:coauthVersionLast="45" xr6:coauthVersionMax="45" xr10:uidLastSave="{00000000-0000-0000-0000-000000000000}"/>
  <bookViews>
    <workbookView xWindow="700" yWindow="-14400" windowWidth="25600" windowHeight="14400" activeTab="2" xr2:uid="{00000000-000D-0000-FFFF-FFFF00000000}"/>
  </bookViews>
  <sheets>
    <sheet name="Trial statistics" sheetId="24" r:id="rId1"/>
    <sheet name="Trial listing (counterbalance)" sheetId="25" r:id="rId2"/>
    <sheet name="Sheet1" sheetId="26" r:id="rId3"/>
    <sheet name="All trial combinations" sheetId="20" r:id="rId4"/>
    <sheet name="Statistics for each order" sheetId="21" r:id="rId5"/>
    <sheet name="Prime-target distance" sheetId="2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58" i="24" l="1"/>
  <c r="K56" i="24"/>
  <c r="K57" i="24" s="1"/>
  <c r="K55" i="24"/>
  <c r="AF58" i="24" l="1"/>
  <c r="AC58" i="24"/>
  <c r="AB58" i="24"/>
  <c r="L45" i="21" l="1"/>
  <c r="I45" i="21"/>
  <c r="I46" i="21"/>
  <c r="F45" i="21"/>
  <c r="D45" i="21" l="1"/>
  <c r="D46" i="21"/>
  <c r="D47" i="21"/>
  <c r="D48" i="21"/>
  <c r="G45" i="21"/>
  <c r="G46" i="21"/>
  <c r="G47" i="21"/>
  <c r="G48" i="21"/>
  <c r="M45" i="21"/>
  <c r="M46" i="21"/>
  <c r="M47" i="21"/>
  <c r="M48" i="21"/>
  <c r="J45" i="21"/>
  <c r="J46" i="21"/>
  <c r="J47" i="21"/>
  <c r="J48" i="21"/>
  <c r="F53" i="24"/>
  <c r="G53" i="24"/>
  <c r="H53" i="24"/>
  <c r="I53" i="24"/>
  <c r="J53" i="24"/>
  <c r="K53" i="24"/>
  <c r="L53" i="24"/>
  <c r="O53" i="24"/>
  <c r="P53" i="24"/>
  <c r="Q53" i="24"/>
  <c r="S53" i="24"/>
  <c r="T53" i="24" s="1"/>
  <c r="Z53" i="24"/>
  <c r="AA53" i="24"/>
  <c r="AB53" i="24"/>
  <c r="AC53" i="24"/>
  <c r="AD53" i="24"/>
  <c r="AE53" i="24"/>
  <c r="AF53" i="24"/>
  <c r="AI53" i="24"/>
  <c r="AJ53" i="24"/>
  <c r="AK53" i="24"/>
  <c r="AM53" i="24"/>
  <c r="AL53" i="24" s="1"/>
  <c r="AN53" i="24"/>
  <c r="F54" i="24"/>
  <c r="G54" i="24"/>
  <c r="H54" i="24"/>
  <c r="I54" i="24"/>
  <c r="J54" i="24"/>
  <c r="K54" i="24"/>
  <c r="L54" i="24"/>
  <c r="O54" i="24"/>
  <c r="P54" i="24"/>
  <c r="Q54" i="24"/>
  <c r="S54" i="24"/>
  <c r="T54" i="24" s="1"/>
  <c r="Z54" i="24"/>
  <c r="AA54" i="24"/>
  <c r="AB54" i="24"/>
  <c r="AC54" i="24"/>
  <c r="AD54" i="24"/>
  <c r="AE54" i="24"/>
  <c r="AF54" i="24"/>
  <c r="AI54" i="24"/>
  <c r="AJ54" i="24"/>
  <c r="AK54" i="24"/>
  <c r="AM54" i="24"/>
  <c r="AN54" i="24"/>
  <c r="F55" i="24"/>
  <c r="G55" i="24"/>
  <c r="H55" i="24"/>
  <c r="I55" i="24"/>
  <c r="J55" i="24"/>
  <c r="L55" i="24"/>
  <c r="O55" i="24"/>
  <c r="P55" i="24"/>
  <c r="Q55" i="24"/>
  <c r="S55" i="24"/>
  <c r="T55" i="24" s="1"/>
  <c r="Z55" i="24"/>
  <c r="AA55" i="24"/>
  <c r="AB55" i="24"/>
  <c r="AC55" i="24"/>
  <c r="AD55" i="24"/>
  <c r="AE55" i="24"/>
  <c r="AF55" i="24"/>
  <c r="AI55" i="24"/>
  <c r="AJ55" i="24"/>
  <c r="AK55" i="24"/>
  <c r="AM55" i="24"/>
  <c r="AN55" i="24"/>
  <c r="H56" i="24"/>
  <c r="H57" i="24" s="1"/>
  <c r="I56" i="24"/>
  <c r="I57" i="24" s="1"/>
  <c r="L56" i="24"/>
  <c r="O56" i="24"/>
  <c r="P56" i="24"/>
  <c r="Q56" i="24"/>
  <c r="AB56" i="24"/>
  <c r="AC56" i="24"/>
  <c r="AD56" i="24"/>
  <c r="AE56" i="24"/>
  <c r="AF56" i="24"/>
  <c r="AI56" i="24"/>
  <c r="AJ56" i="24"/>
  <c r="AK56" i="24"/>
  <c r="C48" i="21"/>
  <c r="C46" i="21"/>
  <c r="L46" i="21"/>
  <c r="I48" i="21"/>
  <c r="F48" i="21"/>
  <c r="L47" i="21"/>
  <c r="S48" i="21" l="1"/>
  <c r="R48" i="21"/>
  <c r="S47" i="21"/>
  <c r="S49" i="21" s="1"/>
  <c r="S46" i="21"/>
  <c r="S45" i="21"/>
  <c r="AL55" i="24"/>
  <c r="M56" i="24"/>
  <c r="AL54" i="24"/>
  <c r="M49" i="21"/>
  <c r="G49" i="21"/>
  <c r="D49" i="21"/>
  <c r="J49" i="21"/>
  <c r="T4" i="22"/>
  <c r="U4" i="22"/>
  <c r="T5" i="22"/>
  <c r="U5" i="22"/>
  <c r="T6" i="22"/>
  <c r="U6" i="22"/>
  <c r="T7" i="22"/>
  <c r="U7" i="22"/>
  <c r="C45" i="21"/>
  <c r="I49" i="21"/>
  <c r="F46" i="21"/>
  <c r="C47" i="21"/>
  <c r="R47" i="21" s="1"/>
  <c r="F47" i="21"/>
  <c r="R46" i="21" s="1"/>
  <c r="I47" i="21"/>
  <c r="L49" i="21"/>
  <c r="F49" i="21"/>
  <c r="L48" i="21"/>
  <c r="R45" i="21" l="1"/>
  <c r="C49" i="21"/>
  <c r="R49" i="21" l="1"/>
</calcChain>
</file>

<file path=xl/sharedStrings.xml><?xml version="1.0" encoding="utf-8"?>
<sst xmlns="http://schemas.openxmlformats.org/spreadsheetml/2006/main" count="2497" uniqueCount="306">
  <si>
    <t>PRIME</t>
  </si>
  <si>
    <t>TARGET</t>
  </si>
  <si>
    <t>English</t>
  </si>
  <si>
    <t>Spanish</t>
  </si>
  <si>
    <t>baɪk</t>
  </si>
  <si>
    <t>ˈbi.si</t>
  </si>
  <si>
    <t>biscuit</t>
  </si>
  <si>
    <t>ˈbɪskɪt</t>
  </si>
  <si>
    <t>brush</t>
  </si>
  <si>
    <t>brʌʃ</t>
  </si>
  <si>
    <t>cepillo</t>
  </si>
  <si>
    <t>bucket</t>
  </si>
  <si>
    <t>ˈbʌkɪt</t>
  </si>
  <si>
    <t>button</t>
  </si>
  <si>
    <t>ˈbʌtn</t>
  </si>
  <si>
    <t>botón</t>
  </si>
  <si>
    <t>bird</t>
  </si>
  <si>
    <t>bɜːd</t>
  </si>
  <si>
    <t>butterfly</t>
  </si>
  <si>
    <t>ˈbʌtəflaɪ</t>
  </si>
  <si>
    <t>mariposa</t>
  </si>
  <si>
    <t>ma.ɾi.ˈpo.sa</t>
  </si>
  <si>
    <t>bread</t>
  </si>
  <si>
    <t>brɛd</t>
  </si>
  <si>
    <t/>
  </si>
  <si>
    <t>chocolate</t>
  </si>
  <si>
    <t>ˈʧɒkəlɪt</t>
  </si>
  <si>
    <t>ʧo.ko.ˈla.te</t>
  </si>
  <si>
    <t>cheese</t>
  </si>
  <si>
    <t>ʧiːz</t>
  </si>
  <si>
    <t>chicken</t>
  </si>
  <si>
    <t>ˈʧɪkɪn</t>
  </si>
  <si>
    <t>pollo</t>
  </si>
  <si>
    <t>ˈpo.ʝo</t>
  </si>
  <si>
    <t>chair</t>
  </si>
  <si>
    <t>ʧeə</t>
  </si>
  <si>
    <t>flower</t>
  </si>
  <si>
    <t>ˈflaʊə</t>
  </si>
  <si>
    <t>flor</t>
  </si>
  <si>
    <t>ˈfloɾ</t>
  </si>
  <si>
    <t>frog</t>
  </si>
  <si>
    <t>frɒg</t>
  </si>
  <si>
    <t>finger</t>
  </si>
  <si>
    <t>ˈfɪŋgə</t>
  </si>
  <si>
    <t>dedo/s</t>
  </si>
  <si>
    <t>ˈðe.ðo</t>
  </si>
  <si>
    <t>fish</t>
  </si>
  <si>
    <t>fɪʃ</t>
  </si>
  <si>
    <t>monkey</t>
  </si>
  <si>
    <t>ˈmʌŋki</t>
  </si>
  <si>
    <t>mono</t>
  </si>
  <si>
    <t>ˈmo.no</t>
  </si>
  <si>
    <t>mouse</t>
  </si>
  <si>
    <t>maʊs</t>
  </si>
  <si>
    <t>moon</t>
  </si>
  <si>
    <t>muːn</t>
  </si>
  <si>
    <t>luna</t>
  </si>
  <si>
    <t>ˈlu.na</t>
  </si>
  <si>
    <t>milk</t>
  </si>
  <si>
    <t>mɪlk</t>
  </si>
  <si>
    <t xml:space="preserve"> plate</t>
  </si>
  <si>
    <t>pleɪt</t>
  </si>
  <si>
    <t>plato</t>
  </si>
  <si>
    <t>ˈpla.to</t>
  </si>
  <si>
    <t xml:space="preserve"> pig</t>
  </si>
  <si>
    <t>pɪg</t>
  </si>
  <si>
    <t>cerdo</t>
  </si>
  <si>
    <t>piːz</t>
  </si>
  <si>
    <t>sun</t>
  </si>
  <si>
    <t>sʌn</t>
  </si>
  <si>
    <t>sol</t>
  </si>
  <si>
    <t>ˈsol</t>
  </si>
  <si>
    <t>spoon</t>
  </si>
  <si>
    <t>spuːn</t>
  </si>
  <si>
    <t>sock</t>
  </si>
  <si>
    <t>sɒk</t>
  </si>
  <si>
    <t>calcetín/es</t>
  </si>
  <si>
    <t>snail</t>
  </si>
  <si>
    <t>sneɪl</t>
  </si>
  <si>
    <t>train</t>
  </si>
  <si>
    <t>treɪn</t>
  </si>
  <si>
    <t>tren</t>
  </si>
  <si>
    <t>ˈtɾɛn</t>
  </si>
  <si>
    <t>table</t>
  </si>
  <si>
    <t>ˈteɪbl</t>
  </si>
  <si>
    <t>tree</t>
  </si>
  <si>
    <t>triː</t>
  </si>
  <si>
    <t>árbol</t>
  </si>
  <si>
    <t>ˈaɾ.βol</t>
  </si>
  <si>
    <t>teddy</t>
  </si>
  <si>
    <t>ˈtɛdi</t>
  </si>
  <si>
    <t>bike</t>
  </si>
  <si>
    <t>bici</t>
  </si>
  <si>
    <t>pencil</t>
  </si>
  <si>
    <t>pɛnsl</t>
  </si>
  <si>
    <t>box</t>
  </si>
  <si>
    <t>balloon</t>
  </si>
  <si>
    <t>chips</t>
  </si>
  <si>
    <t>foot</t>
  </si>
  <si>
    <t>mouth</t>
  </si>
  <si>
    <t>peas</t>
  </si>
  <si>
    <t>trousers</t>
  </si>
  <si>
    <t>fork</t>
  </si>
  <si>
    <t>parrot</t>
  </si>
  <si>
    <t>pie</t>
  </si>
  <si>
    <t>gender_spanish</t>
  </si>
  <si>
    <t>freq_spanish</t>
  </si>
  <si>
    <t>freq_english</t>
  </si>
  <si>
    <t>aoa_subjective_spanish</t>
  </si>
  <si>
    <t>aoa_objective_spanish</t>
  </si>
  <si>
    <t>understand18mon_ocdi</t>
  </si>
  <si>
    <t>understand24mon_ocdi</t>
  </si>
  <si>
    <t>understand27.30mon_ocdi</t>
  </si>
  <si>
    <t>understand_spanish</t>
  </si>
  <si>
    <t>m</t>
  </si>
  <si>
    <t>f</t>
  </si>
  <si>
    <t>NA</t>
  </si>
  <si>
    <t>star</t>
  </si>
  <si>
    <t>estrella</t>
  </si>
  <si>
    <t>COGNATE</t>
  </si>
  <si>
    <t>NON-COGNATE</t>
  </si>
  <si>
    <t>phon_spanish</t>
  </si>
  <si>
    <t>syl_spanish</t>
  </si>
  <si>
    <t>θe.ˈpi.ʝo</t>
  </si>
  <si>
    <t>ˈθɛɾ.ðo</t>
  </si>
  <si>
    <t>kal.θɛ.ˈtĩn</t>
  </si>
  <si>
    <t>IPA EN</t>
  </si>
  <si>
    <t>IPA SP</t>
  </si>
  <si>
    <t>fʊt</t>
  </si>
  <si>
    <t>stɑː</t>
  </si>
  <si>
    <t>bəˈluːn</t>
  </si>
  <si>
    <t>bɒks</t>
  </si>
  <si>
    <t>ʧɪps</t>
  </si>
  <si>
    <t>fɔːk</t>
  </si>
  <si>
    <t>maʊθ</t>
  </si>
  <si>
    <t>ˈpærət</t>
  </si>
  <si>
    <t>ˈtraʊzəz</t>
  </si>
  <si>
    <t>syl_english</t>
  </si>
  <si>
    <t>phon_english</t>
  </si>
  <si>
    <t>ɛs.ˈtɾe.ʝa</t>
  </si>
  <si>
    <t>ˈpje</t>
  </si>
  <si>
    <t>globo</t>
  </si>
  <si>
    <t>pajaro</t>
  </si>
  <si>
    <t>pan</t>
  </si>
  <si>
    <t>galleta</t>
  </si>
  <si>
    <t>caja</t>
  </si>
  <si>
    <t>cubo</t>
  </si>
  <si>
    <t>queso</t>
  </si>
  <si>
    <t>silla</t>
  </si>
  <si>
    <t>rana</t>
  </si>
  <si>
    <t>pez</t>
  </si>
  <si>
    <t>tenedor</t>
  </si>
  <si>
    <t>leche</t>
  </si>
  <si>
    <t>boca</t>
  </si>
  <si>
    <t>loro</t>
  </si>
  <si>
    <t>lapiz</t>
  </si>
  <si>
    <t>guisante</t>
  </si>
  <si>
    <t>cuchara</t>
  </si>
  <si>
    <t>caracol</t>
  </si>
  <si>
    <t>mesa</t>
  </si>
  <si>
    <t>osito</t>
  </si>
  <si>
    <t>pantalon</t>
  </si>
  <si>
    <t>patatas fritas?</t>
  </si>
  <si>
    <t>ratón</t>
  </si>
  <si>
    <t>pantalón</t>
  </si>
  <si>
    <t>ra.ˈtõn</t>
  </si>
  <si>
    <t>ɡa.ˈʝɛ.ta</t>
  </si>
  <si>
    <t>ˈku.βo</t>
  </si>
  <si>
    <t>ˈɡlo.βo</t>
  </si>
  <si>
    <t>pa.ˈxa.ɾo</t>
  </si>
  <si>
    <t>ˈpãn</t>
  </si>
  <si>
    <t>ˈka.xa</t>
  </si>
  <si>
    <t>ˈke.so</t>
  </si>
  <si>
    <t>ˈsi.ʝa</t>
  </si>
  <si>
    <t>ˈra.na</t>
  </si>
  <si>
    <t>ˈpes̬</t>
  </si>
  <si>
    <t>ˈle.ʧe</t>
  </si>
  <si>
    <t>ɣi.ˈsãn̪.tes</t>
  </si>
  <si>
    <t>ku.ˈʧa.ɾa</t>
  </si>
  <si>
    <t>ka.ɾa.ˈkol</t>
  </si>
  <si>
    <t>ˈme.sa</t>
  </si>
  <si>
    <t>o.ˈsi.to</t>
  </si>
  <si>
    <t>te.ne.ˈðoɾ</t>
  </si>
  <si>
    <t>ˈbo.ka</t>
  </si>
  <si>
    <t>ˈla.pis</t>
  </si>
  <si>
    <t>ˈlo.ɾo</t>
  </si>
  <si>
    <t>pãn̪.ˈta.lõn</t>
  </si>
  <si>
    <t>lápiz</t>
  </si>
  <si>
    <t>pájaro</t>
  </si>
  <si>
    <t>Levenshtein_ES</t>
  </si>
  <si>
    <t>Lev/Phon</t>
  </si>
  <si>
    <t>nose</t>
  </si>
  <si>
    <t>nariz</t>
  </si>
  <si>
    <t>nəʊz</t>
  </si>
  <si>
    <t>ˈna.ɾis</t>
  </si>
  <si>
    <t>CHILDES_freq_eng</t>
  </si>
  <si>
    <t>DISTRACTOR</t>
  </si>
  <si>
    <t>bottle</t>
  </si>
  <si>
    <t>botella</t>
  </si>
  <si>
    <t>potato</t>
  </si>
  <si>
    <t>patata</t>
  </si>
  <si>
    <t>tiger</t>
  </si>
  <si>
    <t>tigre</t>
  </si>
  <si>
    <t>ˈbɒtl</t>
  </si>
  <si>
    <t>pəˈteɪtəʊ</t>
  </si>
  <si>
    <t>ˈtaɪgə</t>
  </si>
  <si>
    <t>pa.ˈta.ta</t>
  </si>
  <si>
    <t>ˈti.ɣɾe</t>
  </si>
  <si>
    <t>Length (ms)</t>
  </si>
  <si>
    <t>calcetín</t>
  </si>
  <si>
    <t>Excluded trials</t>
  </si>
  <si>
    <t>pig</t>
  </si>
  <si>
    <t>crown</t>
  </si>
  <si>
    <t>kraʊn</t>
  </si>
  <si>
    <t>book</t>
  </si>
  <si>
    <t>libro</t>
  </si>
  <si>
    <t>bʊk</t>
  </si>
  <si>
    <t>ˈli.βɾo</t>
  </si>
  <si>
    <t>slide</t>
  </si>
  <si>
    <t>tobogan</t>
  </si>
  <si>
    <t>slaɪd</t>
  </si>
  <si>
    <t>to.ˈβo.ɣãn</t>
  </si>
  <si>
    <t>Overlap</t>
  </si>
  <si>
    <t>Overlap Total</t>
  </si>
  <si>
    <t>Eng1</t>
  </si>
  <si>
    <t>Eng2</t>
  </si>
  <si>
    <t>Eng3</t>
  </si>
  <si>
    <t>Order</t>
  </si>
  <si>
    <t>Excluded from</t>
  </si>
  <si>
    <t>bear</t>
  </si>
  <si>
    <t>bunny</t>
  </si>
  <si>
    <t>coneja</t>
  </si>
  <si>
    <t>carrot</t>
  </si>
  <si>
    <t>penguin</t>
  </si>
  <si>
    <t>pinguino</t>
  </si>
  <si>
    <t>sheep</t>
  </si>
  <si>
    <t>sandwich</t>
  </si>
  <si>
    <t>bocadillo</t>
  </si>
  <si>
    <t>tomato</t>
  </si>
  <si>
    <t>tomate</t>
  </si>
  <si>
    <t>bowl</t>
  </si>
  <si>
    <t>bol</t>
  </si>
  <si>
    <t>truck</t>
  </si>
  <si>
    <t>camion</t>
  </si>
  <si>
    <t>plane</t>
  </si>
  <si>
    <t>avion</t>
  </si>
  <si>
    <t>boat</t>
  </si>
  <si>
    <t>barco</t>
  </si>
  <si>
    <t>car</t>
  </si>
  <si>
    <t>bəʊl</t>
  </si>
  <si>
    <t>bəʊt</t>
  </si>
  <si>
    <t>kɑː</t>
  </si>
  <si>
    <t>ˈpɛŋgwɪn</t>
  </si>
  <si>
    <t>ʃiːp</t>
  </si>
  <si>
    <t>təˈmɑːtəʊ</t>
  </si>
  <si>
    <t>ˈbʌni</t>
  </si>
  <si>
    <t>beə</t>
  </si>
  <si>
    <t>ˈkærət</t>
  </si>
  <si>
    <t>pleɪn</t>
  </si>
  <si>
    <t>ˈsænwɪʤ</t>
  </si>
  <si>
    <t>trʌk</t>
  </si>
  <si>
    <t>apple</t>
  </si>
  <si>
    <t>manzana</t>
  </si>
  <si>
    <t>hat</t>
  </si>
  <si>
    <t>gorro</t>
  </si>
  <si>
    <t>ˈæpl</t>
  </si>
  <si>
    <t>hæt</t>
  </si>
  <si>
    <t>phone</t>
  </si>
  <si>
    <t>telefono/fon</t>
  </si>
  <si>
    <t>telefono</t>
  </si>
  <si>
    <t>nappy</t>
  </si>
  <si>
    <t>pañal</t>
  </si>
  <si>
    <t>mon</t>
  </si>
  <si>
    <t>Version</t>
  </si>
  <si>
    <t>ˈnæpi</t>
  </si>
  <si>
    <t>fəʊn</t>
  </si>
  <si>
    <t>ALL</t>
  </si>
  <si>
    <t>shoe</t>
  </si>
  <si>
    <t>ʃuː</t>
  </si>
  <si>
    <t>zapato</t>
  </si>
  <si>
    <t>UNRELATED COGNATE/COMMON-ONSET</t>
  </si>
  <si>
    <t>UNRELATED NON-COGNATE</t>
  </si>
  <si>
    <t>shirt</t>
  </si>
  <si>
    <t>oveja</t>
  </si>
  <si>
    <t>camisa</t>
  </si>
  <si>
    <t>ʃɜːt</t>
  </si>
  <si>
    <t>scissors</t>
  </si>
  <si>
    <t>tijeras</t>
  </si>
  <si>
    <t>ball</t>
  </si>
  <si>
    <t>pelota</t>
  </si>
  <si>
    <t>ˈsɪzəz</t>
  </si>
  <si>
    <t>bɔːl</t>
  </si>
  <si>
    <t>bo.ka.ˈði.ʝo</t>
  </si>
  <si>
    <t>to.ˈma.te</t>
  </si>
  <si>
    <t>ˈɣo.ro</t>
  </si>
  <si>
    <t>pe.ˈlo.ta</t>
  </si>
  <si>
    <t>mãn.ˈsa.na</t>
  </si>
  <si>
    <t>botella / biberón</t>
  </si>
  <si>
    <t>bo.ˈte.ʝa / bi.βɛ.ˈɾõn</t>
  </si>
  <si>
    <t>bo.ˈtõn</t>
  </si>
  <si>
    <t>pen</t>
  </si>
  <si>
    <t>boli</t>
  </si>
  <si>
    <t>L</t>
  </si>
  <si>
    <t>Target position</t>
  </si>
  <si>
    <t>R</t>
  </si>
  <si>
    <t>Eng4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</si>
</sst>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73737"/>
      <name val="Calibri"/>
      <family val="2"/>
      <scheme val="minor"/>
    </font>
    <font>
      <sz val="11"/>
      <color rgb="FF000000"/>
      <name val="Calibri"/>
      <family val="2"/>
    </font>
    <font>
      <sz val="11"/>
      <color rgb="FF373737"/>
      <name val="Calibri"/>
      <family val="2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78">
    <xf numFmtId="0" fontId="0" fillId="0" borderId="0" xfId="0"/>
    <xf numFmtId="0" fontId="2" fillId="0" borderId="0" xfId="0" applyFont="1"/>
    <xf numFmtId="0" fontId="2" fillId="0" borderId="0" xfId="0" applyFont="1" applyFill="1"/>
    <xf numFmtId="9" fontId="0" fillId="0" borderId="0" xfId="1" applyFont="1"/>
    <xf numFmtId="0" fontId="0" fillId="0" borderId="0" xfId="0" applyFill="1"/>
    <xf numFmtId="9" fontId="0" fillId="0" borderId="0" xfId="1" applyFont="1" applyFill="1"/>
    <xf numFmtId="9" fontId="2" fillId="0" borderId="0" xfId="1" applyFont="1" applyFill="1"/>
    <xf numFmtId="0" fontId="0" fillId="2" borderId="0" xfId="0" applyFill="1"/>
    <xf numFmtId="0" fontId="0" fillId="0" borderId="0" xfId="0" applyFont="1" applyFill="1"/>
    <xf numFmtId="0" fontId="0" fillId="0" borderId="0" xfId="0" applyNumberFormat="1" applyFill="1"/>
    <xf numFmtId="0" fontId="3" fillId="0" borderId="0" xfId="0" applyFont="1"/>
    <xf numFmtId="0" fontId="0" fillId="3" borderId="0" xfId="0" applyFill="1"/>
    <xf numFmtId="0" fontId="0" fillId="4" borderId="0" xfId="0" applyFill="1"/>
    <xf numFmtId="0" fontId="3" fillId="0" borderId="0" xfId="0" applyFont="1" applyFill="1"/>
    <xf numFmtId="0" fontId="0" fillId="0" borderId="0" xfId="1" applyNumberFormat="1" applyFont="1" applyFill="1"/>
    <xf numFmtId="0" fontId="0" fillId="0" borderId="0" xfId="0" applyFont="1"/>
    <xf numFmtId="9" fontId="0" fillId="2" borderId="0" xfId="1" applyFont="1" applyFill="1"/>
    <xf numFmtId="9" fontId="0" fillId="4" borderId="0" xfId="1" applyFont="1" applyFill="1"/>
    <xf numFmtId="0" fontId="0" fillId="5" borderId="0" xfId="0" applyFill="1"/>
    <xf numFmtId="0" fontId="6" fillId="0" borderId="0" xfId="0" applyFont="1"/>
    <xf numFmtId="0" fontId="6" fillId="0" borderId="0" xfId="0" applyFont="1" applyFill="1"/>
    <xf numFmtId="0" fontId="4" fillId="0" borderId="0" xfId="2" applyFont="1"/>
    <xf numFmtId="0" fontId="0" fillId="7" borderId="0" xfId="0" applyFill="1"/>
    <xf numFmtId="9" fontId="0" fillId="6" borderId="0" xfId="1" applyFont="1" applyFill="1"/>
    <xf numFmtId="9" fontId="0" fillId="7" borderId="0" xfId="1" applyFont="1" applyFill="1"/>
    <xf numFmtId="0" fontId="4" fillId="0" borderId="0" xfId="2" applyFont="1" applyFill="1"/>
    <xf numFmtId="0" fontId="0" fillId="8" borderId="0" xfId="0" applyFill="1"/>
    <xf numFmtId="164" fontId="0" fillId="0" borderId="0" xfId="0" applyNumberFormat="1" applyFill="1"/>
    <xf numFmtId="164" fontId="0" fillId="0" borderId="0" xfId="0" applyNumberFormat="1"/>
    <xf numFmtId="0" fontId="0" fillId="9" borderId="0" xfId="0" applyFill="1"/>
    <xf numFmtId="0" fontId="0" fillId="0" borderId="0" xfId="1" applyNumberFormat="1" applyFont="1"/>
    <xf numFmtId="164" fontId="0" fillId="3" borderId="0" xfId="0" applyNumberFormat="1" applyFill="1"/>
    <xf numFmtId="0" fontId="4" fillId="0" borderId="0" xfId="0" applyFont="1" applyFill="1"/>
    <xf numFmtId="164" fontId="0" fillId="5" borderId="0" xfId="0" applyNumberFormat="1" applyFill="1"/>
    <xf numFmtId="164" fontId="0" fillId="2" borderId="0" xfId="0" applyNumberFormat="1" applyFill="1"/>
    <xf numFmtId="164" fontId="0" fillId="4" borderId="0" xfId="0" applyNumberFormat="1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7" fillId="0" borderId="0" xfId="0" applyFont="1" applyFill="1"/>
    <xf numFmtId="0" fontId="8" fillId="0" borderId="0" xfId="0" applyFont="1" applyFill="1"/>
    <xf numFmtId="0" fontId="7" fillId="0" borderId="0" xfId="0" applyFont="1" applyFill="1" applyAlignment="1">
      <alignment horizontal="right"/>
    </xf>
    <xf numFmtId="165" fontId="0" fillId="0" borderId="0" xfId="0" applyNumberFormat="1"/>
    <xf numFmtId="1" fontId="0" fillId="0" borderId="0" xfId="0" applyNumberFormat="1" applyFill="1"/>
    <xf numFmtId="0" fontId="0" fillId="6" borderId="0" xfId="0" applyFill="1"/>
    <xf numFmtId="0" fontId="0" fillId="10" borderId="0" xfId="0" applyFill="1"/>
    <xf numFmtId="0" fontId="4" fillId="5" borderId="0" xfId="0" applyFont="1" applyFill="1"/>
    <xf numFmtId="0" fontId="6" fillId="6" borderId="0" xfId="0" applyFont="1" applyFill="1"/>
    <xf numFmtId="0" fontId="9" fillId="0" borderId="0" xfId="0" applyFont="1" applyFill="1"/>
    <xf numFmtId="0" fontId="0" fillId="0" borderId="0" xfId="0" applyFont="1" applyFill="1" applyAlignment="1">
      <alignment horizontal="left"/>
    </xf>
    <xf numFmtId="9" fontId="10" fillId="0" borderId="0" xfId="1" applyFont="1" applyFill="1"/>
    <xf numFmtId="0" fontId="4" fillId="0" borderId="0" xfId="0" applyFont="1" applyFill="1" applyAlignment="1">
      <alignment horizontal="left"/>
    </xf>
    <xf numFmtId="0" fontId="10" fillId="0" borderId="0" xfId="0" applyFont="1" applyFill="1"/>
    <xf numFmtId="0" fontId="4" fillId="0" borderId="0" xfId="1" applyNumberFormat="1" applyFont="1" applyFill="1"/>
    <xf numFmtId="9" fontId="4" fillId="0" borderId="0" xfId="1" applyFont="1" applyFill="1"/>
    <xf numFmtId="9" fontId="7" fillId="0" borderId="0" xfId="1" applyFont="1" applyFill="1" applyAlignment="1">
      <alignment horizontal="right"/>
    </xf>
    <xf numFmtId="0" fontId="7" fillId="3" borderId="0" xfId="0" applyFont="1" applyFill="1"/>
    <xf numFmtId="0" fontId="0" fillId="5" borderId="0" xfId="0" applyFont="1" applyFill="1" applyAlignment="1">
      <alignment horizontal="left"/>
    </xf>
    <xf numFmtId="0" fontId="9" fillId="10" borderId="0" xfId="0" applyFont="1" applyFill="1"/>
    <xf numFmtId="0" fontId="7" fillId="6" borderId="0" xfId="0" applyFont="1" applyFill="1"/>
    <xf numFmtId="0" fontId="0" fillId="20" borderId="0" xfId="0" applyFill="1"/>
    <xf numFmtId="0" fontId="0" fillId="20" borderId="0" xfId="0" applyFont="1" applyFill="1"/>
    <xf numFmtId="0" fontId="6" fillId="20" borderId="0" xfId="0" applyFont="1" applyFill="1"/>
    <xf numFmtId="164" fontId="0" fillId="21" borderId="0" xfId="0" applyNumberFormat="1" applyFill="1"/>
    <xf numFmtId="0" fontId="7" fillId="10" borderId="0" xfId="0" applyFont="1" applyFill="1" applyAlignment="1">
      <alignment horizontal="right"/>
    </xf>
    <xf numFmtId="0" fontId="4" fillId="20" borderId="0" xfId="2" applyFont="1" applyFill="1"/>
    <xf numFmtId="0" fontId="4" fillId="11" borderId="0" xfId="0" applyFont="1" applyFill="1"/>
    <xf numFmtId="0" fontId="11" fillId="0" borderId="0" xfId="0" applyFont="1" applyFill="1"/>
    <xf numFmtId="0" fontId="12" fillId="0" borderId="0" xfId="0" applyFont="1" applyFill="1"/>
    <xf numFmtId="0" fontId="6" fillId="8" borderId="0" xfId="0" applyFont="1" applyFill="1"/>
    <xf numFmtId="0" fontId="0" fillId="8" borderId="0" xfId="0" applyFont="1" applyFill="1"/>
    <xf numFmtId="0" fontId="0" fillId="22" borderId="0" xfId="0" applyFill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FF66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581025</xdr:colOff>
      <xdr:row>57</xdr:row>
      <xdr:rowOff>47625</xdr:rowOff>
    </xdr:from>
    <xdr:to>
      <xdr:col>23</xdr:col>
      <xdr:colOff>76200</xdr:colOff>
      <xdr:row>85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286625" y="10906125"/>
          <a:ext cx="6810375" cy="5438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CONDITIONS</a:t>
          </a:r>
        </a:p>
        <a:p>
          <a:r>
            <a:rPr lang="en-GB" sz="1100"/>
            <a:t>Cognate</a:t>
          </a:r>
        </a:p>
        <a:p>
          <a:r>
            <a:rPr lang="en-GB" sz="1100"/>
            <a:t>Non-cognate</a:t>
          </a:r>
        </a:p>
        <a:p>
          <a:r>
            <a:rPr lang="en-GB" sz="1100"/>
            <a:t>Unrelated</a:t>
          </a:r>
        </a:p>
        <a:p>
          <a:endParaRPr lang="en-GB" sz="1100"/>
        </a:p>
        <a:p>
          <a:r>
            <a:rPr lang="en-GB" sz="1100" baseline="0"/>
            <a:t>Criteria for the shortlisting of unrelated trials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All targets should be non-cognates (or at least non-common onset)</a:t>
          </a:r>
          <a:endParaRPr lang="en-GB">
            <a:effectLst/>
          </a:endParaRPr>
        </a:p>
        <a:p>
          <a:r>
            <a:rPr lang="en-GB" sz="1100" baseline="0"/>
            <a:t>- Targets are matched in trios across the three conditions so that counterbalancing of prime-target pairings between conditions can be performed:</a:t>
          </a:r>
        </a:p>
        <a:p>
          <a:endParaRPr lang="en-GB" sz="1100" baseline="0"/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Participant 1</a:t>
          </a: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COGNATE: bike - biscuit</a:t>
          </a: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NON-COGNATE: brush - bucket</a:t>
          </a: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UNRELATED: cat - balloon</a:t>
          </a:r>
        </a:p>
        <a:p>
          <a:b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Participant 2</a:t>
          </a: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COGNATE: bike - bucket</a:t>
          </a: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NON-COGNATE: brush - balloon</a:t>
          </a: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UNRELATED: cat - biscuit</a:t>
          </a:r>
        </a:p>
        <a:p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Participant 3</a:t>
          </a: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COGNATE: bike - balloon</a:t>
          </a: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NON-COGNATE: brush - biscuit</a:t>
          </a: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UNRELATED: cat - bucket</a:t>
          </a:r>
        </a:p>
        <a:p>
          <a:endParaRPr lang="en-GB" sz="1100" baseline="0"/>
        </a:p>
        <a:p>
          <a:r>
            <a:rPr lang="en-GB" sz="1100" baseline="0"/>
            <a:t>- Ideally, unrelated primes should be likewise matched to prime sets - i.e. if there are 2 [b] onset primes in cognate condition, there should be 2 [b] in non-cognate condition and 2 [b] in unrelated condition (but rearranged for prime-target matching in unrelated condition of course)</a:t>
          </a:r>
        </a:p>
        <a:p>
          <a:endParaRPr lang="en-GB" sz="1100" baseline="0"/>
        </a:p>
        <a:p>
          <a:r>
            <a:rPr lang="en-GB" sz="1100" baseline="0"/>
            <a:t>- Half of unrelated primes are cognates and half are non-cognates (cognateness should not matter too much since it doesn't prime the target in either language)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3"/>
  <sheetViews>
    <sheetView zoomScaleNormal="100" workbookViewId="0">
      <selection activeCell="V22" sqref="V22"/>
    </sheetView>
  </sheetViews>
  <sheetFormatPr baseColWidth="10" defaultColWidth="8.83203125" defaultRowHeight="15" x14ac:dyDescent="0.2"/>
  <cols>
    <col min="1" max="1" width="19.83203125" customWidth="1"/>
    <col min="2" max="2" width="16" customWidth="1"/>
    <col min="3" max="3" width="9.33203125" style="4" customWidth="1"/>
    <col min="4" max="4" width="10.6640625" style="4" customWidth="1"/>
    <col min="20" max="20" width="9.1640625" style="4"/>
    <col min="21" max="22" width="17.1640625" style="4" customWidth="1"/>
    <col min="23" max="24" width="9.33203125" style="4" customWidth="1"/>
    <col min="25" max="25" width="9.1640625" style="4"/>
  </cols>
  <sheetData>
    <row r="1" spans="1:42" x14ac:dyDescent="0.2">
      <c r="A1" s="1" t="s">
        <v>0</v>
      </c>
      <c r="U1" s="2" t="s">
        <v>1</v>
      </c>
      <c r="V1" s="2"/>
      <c r="W1" s="2"/>
      <c r="X1" s="2"/>
      <c r="Y1" s="2"/>
    </row>
    <row r="2" spans="1:42" x14ac:dyDescent="0.2">
      <c r="A2" s="1"/>
      <c r="E2" t="s">
        <v>105</v>
      </c>
      <c r="F2" t="s">
        <v>122</v>
      </c>
      <c r="G2" t="s">
        <v>121</v>
      </c>
      <c r="H2" t="s">
        <v>137</v>
      </c>
      <c r="I2" t="s">
        <v>138</v>
      </c>
      <c r="J2" t="s">
        <v>106</v>
      </c>
      <c r="K2" s="4" t="s">
        <v>107</v>
      </c>
      <c r="L2" s="4" t="s">
        <v>195</v>
      </c>
      <c r="M2" s="4" t="s">
        <v>108</v>
      </c>
      <c r="N2" s="4" t="s">
        <v>109</v>
      </c>
      <c r="O2" s="4" t="s">
        <v>110</v>
      </c>
      <c r="P2" s="4" t="s">
        <v>111</v>
      </c>
      <c r="Q2" s="4" t="s">
        <v>112</v>
      </c>
      <c r="R2" s="4" t="s">
        <v>113</v>
      </c>
      <c r="S2" t="s">
        <v>189</v>
      </c>
      <c r="U2" s="2"/>
      <c r="V2" s="2"/>
      <c r="W2" s="2"/>
      <c r="X2" s="2"/>
      <c r="Y2" t="s">
        <v>105</v>
      </c>
      <c r="Z2" t="s">
        <v>122</v>
      </c>
      <c r="AA2" t="s">
        <v>121</v>
      </c>
      <c r="AB2" t="s">
        <v>137</v>
      </c>
      <c r="AC2" t="s">
        <v>138</v>
      </c>
      <c r="AD2" t="s">
        <v>106</v>
      </c>
      <c r="AE2" s="4" t="s">
        <v>107</v>
      </c>
      <c r="AF2" s="4" t="s">
        <v>195</v>
      </c>
      <c r="AG2" s="4" t="s">
        <v>108</v>
      </c>
      <c r="AH2" s="4" t="s">
        <v>109</v>
      </c>
      <c r="AI2" s="4" t="s">
        <v>110</v>
      </c>
      <c r="AJ2" s="4" t="s">
        <v>111</v>
      </c>
      <c r="AK2" s="4" t="s">
        <v>112</v>
      </c>
      <c r="AL2" s="4" t="s">
        <v>113</v>
      </c>
      <c r="AM2" t="s">
        <v>189</v>
      </c>
      <c r="AN2" t="s">
        <v>208</v>
      </c>
    </row>
    <row r="3" spans="1:42" x14ac:dyDescent="0.2">
      <c r="A3" s="2" t="s">
        <v>2</v>
      </c>
      <c r="B3" s="6" t="s">
        <v>3</v>
      </c>
      <c r="C3" s="6" t="s">
        <v>126</v>
      </c>
      <c r="D3" s="6" t="s">
        <v>127</v>
      </c>
      <c r="K3" s="4"/>
      <c r="L3" s="4"/>
      <c r="M3" s="4"/>
      <c r="N3" s="4"/>
      <c r="O3" s="4"/>
      <c r="P3" s="4"/>
      <c r="Q3" s="4"/>
      <c r="R3" s="4"/>
      <c r="U3" s="2" t="s">
        <v>2</v>
      </c>
      <c r="V3" s="6" t="s">
        <v>3</v>
      </c>
      <c r="W3" s="6" t="s">
        <v>126</v>
      </c>
      <c r="X3" s="6" t="s">
        <v>127</v>
      </c>
      <c r="AE3" s="4"/>
      <c r="AF3" s="4"/>
      <c r="AG3" s="4"/>
      <c r="AH3" s="4"/>
      <c r="AI3" s="4"/>
      <c r="AJ3" s="4"/>
      <c r="AK3" s="4"/>
      <c r="AL3" s="4"/>
      <c r="AM3" s="4"/>
    </row>
    <row r="4" spans="1:42" x14ac:dyDescent="0.2">
      <c r="A4" s="7" t="s">
        <v>91</v>
      </c>
      <c r="B4" s="7" t="s">
        <v>92</v>
      </c>
      <c r="C4" s="19" t="s">
        <v>4</v>
      </c>
      <c r="D4" s="10" t="s">
        <v>5</v>
      </c>
      <c r="E4" t="s">
        <v>115</v>
      </c>
      <c r="F4">
        <v>2</v>
      </c>
      <c r="G4">
        <v>4</v>
      </c>
      <c r="H4" s="4">
        <v>1</v>
      </c>
      <c r="I4" s="9">
        <v>3</v>
      </c>
      <c r="J4">
        <v>3.7153604210000002</v>
      </c>
      <c r="K4">
        <v>4.57603471762034</v>
      </c>
      <c r="L4">
        <v>5.0901766303490881</v>
      </c>
      <c r="M4">
        <v>4.0199999999999996</v>
      </c>
      <c r="N4" s="22" t="s">
        <v>116</v>
      </c>
      <c r="O4" s="3">
        <v>0.625</v>
      </c>
      <c r="P4" s="3">
        <v>1</v>
      </c>
      <c r="Q4" s="3">
        <v>0.989247311827957</v>
      </c>
      <c r="R4" t="s">
        <v>116</v>
      </c>
      <c r="S4">
        <v>3</v>
      </c>
      <c r="U4" s="11" t="s">
        <v>6</v>
      </c>
      <c r="V4" s="4" t="s">
        <v>144</v>
      </c>
      <c r="W4" s="19" t="s">
        <v>7</v>
      </c>
      <c r="X4" s="19" t="s">
        <v>166</v>
      </c>
      <c r="Y4" t="s">
        <v>115</v>
      </c>
      <c r="Z4">
        <v>3</v>
      </c>
      <c r="AA4">
        <v>6</v>
      </c>
      <c r="AB4" s="4">
        <v>2</v>
      </c>
      <c r="AC4" s="4">
        <v>6</v>
      </c>
      <c r="AD4">
        <v>4.0520795119999997</v>
      </c>
      <c r="AE4">
        <v>4.1021055616638602</v>
      </c>
      <c r="AF4">
        <v>4.9898603686491203</v>
      </c>
      <c r="AG4" s="22" t="s">
        <v>116</v>
      </c>
      <c r="AH4" s="22" t="s">
        <v>116</v>
      </c>
      <c r="AI4" s="3">
        <v>0.9375</v>
      </c>
      <c r="AJ4" s="3">
        <v>1</v>
      </c>
      <c r="AK4" s="3">
        <v>0.978494623655914</v>
      </c>
      <c r="AL4">
        <v>46.6666666666667</v>
      </c>
      <c r="AM4">
        <v>6</v>
      </c>
      <c r="AN4">
        <v>700</v>
      </c>
    </row>
    <row r="5" spans="1:42" x14ac:dyDescent="0.2">
      <c r="A5" s="12" t="s">
        <v>8</v>
      </c>
      <c r="B5" s="4" t="s">
        <v>10</v>
      </c>
      <c r="C5" s="20" t="s">
        <v>9</v>
      </c>
      <c r="D5" s="13" t="s">
        <v>123</v>
      </c>
      <c r="E5" t="s">
        <v>114</v>
      </c>
      <c r="F5">
        <v>3</v>
      </c>
      <c r="G5">
        <v>6</v>
      </c>
      <c r="H5" s="4">
        <v>1</v>
      </c>
      <c r="I5" s="4">
        <v>4</v>
      </c>
      <c r="J5">
        <v>3.9764028910000002</v>
      </c>
      <c r="K5">
        <v>4.2866889613825796</v>
      </c>
      <c r="L5">
        <v>5.2752227320576957</v>
      </c>
      <c r="M5">
        <v>3.66</v>
      </c>
      <c r="N5">
        <v>93</v>
      </c>
      <c r="O5" s="3">
        <v>0.75</v>
      </c>
      <c r="P5" s="3">
        <v>1</v>
      </c>
      <c r="Q5" s="3">
        <v>0.978494623655914</v>
      </c>
      <c r="R5">
        <v>47.575757575757599</v>
      </c>
      <c r="S5">
        <v>4</v>
      </c>
      <c r="U5" s="11" t="s">
        <v>288</v>
      </c>
      <c r="V5" s="4" t="s">
        <v>289</v>
      </c>
      <c r="W5" s="20" t="s">
        <v>291</v>
      </c>
      <c r="X5" s="55" t="s">
        <v>295</v>
      </c>
      <c r="Y5" t="s">
        <v>115</v>
      </c>
      <c r="Z5">
        <v>3</v>
      </c>
      <c r="AA5">
        <v>6</v>
      </c>
      <c r="AB5" s="4">
        <v>1</v>
      </c>
      <c r="AC5" s="4">
        <v>3</v>
      </c>
      <c r="AD5">
        <v>4.6072487569999998</v>
      </c>
      <c r="AE5">
        <v>5.3269562023331396</v>
      </c>
      <c r="AF5" s="4">
        <v>5.7188847772325166</v>
      </c>
      <c r="AG5">
        <v>2.3199999999999998</v>
      </c>
      <c r="AH5">
        <v>36</v>
      </c>
      <c r="AI5" s="3">
        <v>0.976303317535545</v>
      </c>
      <c r="AJ5" s="3">
        <v>1</v>
      </c>
      <c r="AK5" s="3">
        <v>1</v>
      </c>
      <c r="AL5">
        <v>55.7575757575758</v>
      </c>
      <c r="AM5" s="4"/>
      <c r="AN5" s="4"/>
    </row>
    <row r="6" spans="1:42" x14ac:dyDescent="0.2">
      <c r="A6" s="36" t="s">
        <v>246</v>
      </c>
      <c r="B6" s="4" t="s">
        <v>247</v>
      </c>
      <c r="C6" s="20" t="s">
        <v>250</v>
      </c>
      <c r="E6" t="s">
        <v>114</v>
      </c>
      <c r="F6">
        <v>2</v>
      </c>
      <c r="G6">
        <v>5</v>
      </c>
      <c r="H6" s="4">
        <v>1</v>
      </c>
      <c r="I6" s="4">
        <v>4</v>
      </c>
      <c r="J6">
        <v>4.9292960880000001</v>
      </c>
      <c r="K6">
        <v>4.88623550582808</v>
      </c>
      <c r="L6" s="4">
        <v>5.3339895132853439</v>
      </c>
      <c r="M6">
        <v>3.3</v>
      </c>
      <c r="N6">
        <v>30</v>
      </c>
      <c r="O6" s="3">
        <v>0.8125</v>
      </c>
      <c r="P6" s="3">
        <v>0.96491228070175405</v>
      </c>
      <c r="Q6" s="3">
        <v>0.978494623655914</v>
      </c>
      <c r="R6">
        <v>60.606060606060602</v>
      </c>
      <c r="U6" s="11" t="s">
        <v>96</v>
      </c>
      <c r="V6" s="4" t="s">
        <v>141</v>
      </c>
      <c r="W6" s="19" t="s">
        <v>130</v>
      </c>
      <c r="X6" s="19" t="s">
        <v>168</v>
      </c>
      <c r="Y6" t="s">
        <v>114</v>
      </c>
      <c r="Z6">
        <v>2</v>
      </c>
      <c r="AA6">
        <v>5</v>
      </c>
      <c r="AB6" s="4">
        <v>2</v>
      </c>
      <c r="AC6" s="4">
        <v>5</v>
      </c>
      <c r="AD6">
        <v>4.0657520309999997</v>
      </c>
      <c r="AE6">
        <v>4.2490117723316896</v>
      </c>
      <c r="AF6">
        <v>5.2205103988440937</v>
      </c>
      <c r="AG6">
        <v>2.42</v>
      </c>
      <c r="AH6">
        <v>30</v>
      </c>
      <c r="AI6" s="3">
        <v>0.75</v>
      </c>
      <c r="AJ6" s="3">
        <v>0.94736842105263197</v>
      </c>
      <c r="AK6" s="3">
        <v>0.989247311827957</v>
      </c>
      <c r="AL6">
        <v>79.696969696969703</v>
      </c>
      <c r="AM6">
        <v>5</v>
      </c>
      <c r="AN6">
        <v>720</v>
      </c>
    </row>
    <row r="7" spans="1:42" s="4" customFormat="1" x14ac:dyDescent="0.2">
      <c r="A7" s="36" t="s">
        <v>240</v>
      </c>
      <c r="B7" s="4" t="s">
        <v>241</v>
      </c>
      <c r="C7" s="20" t="s">
        <v>249</v>
      </c>
      <c r="D7" s="8"/>
      <c r="E7" t="s">
        <v>114</v>
      </c>
      <c r="F7">
        <v>1</v>
      </c>
      <c r="G7">
        <v>3</v>
      </c>
      <c r="H7" s="4">
        <v>1</v>
      </c>
      <c r="I7" s="4">
        <v>4</v>
      </c>
      <c r="J7">
        <v>3.166236504</v>
      </c>
      <c r="K7">
        <v>4.6906684629246298</v>
      </c>
      <c r="L7" s="4">
        <v>4.9847003735102202</v>
      </c>
      <c r="M7" t="s">
        <v>116</v>
      </c>
      <c r="N7" t="s">
        <v>116</v>
      </c>
      <c r="O7" s="3">
        <v>0.75</v>
      </c>
      <c r="P7" s="3">
        <v>0.96491228070175405</v>
      </c>
      <c r="Q7" s="3">
        <v>0.989247311827957</v>
      </c>
      <c r="R7">
        <v>44.4444444444444</v>
      </c>
      <c r="U7" s="11" t="s">
        <v>230</v>
      </c>
      <c r="V7" s="4" t="s">
        <v>231</v>
      </c>
      <c r="W7" s="20" t="s">
        <v>255</v>
      </c>
      <c r="X7" s="20"/>
      <c r="Y7" t="s">
        <v>114</v>
      </c>
      <c r="Z7">
        <v>3</v>
      </c>
      <c r="AA7">
        <v>6</v>
      </c>
      <c r="AB7" s="4">
        <v>2</v>
      </c>
      <c r="AC7" s="4">
        <v>3</v>
      </c>
      <c r="AD7">
        <v>4.3451662999999998</v>
      </c>
      <c r="AE7">
        <v>3.8908047226631801</v>
      </c>
      <c r="AF7" s="4">
        <v>5.3850560112733161</v>
      </c>
      <c r="AG7">
        <v>2.88</v>
      </c>
      <c r="AH7">
        <v>36</v>
      </c>
      <c r="AI7" s="3">
        <v>0.9375</v>
      </c>
      <c r="AJ7" s="3">
        <v>0.98245614035087703</v>
      </c>
      <c r="AK7" s="3">
        <v>0.989247311827957</v>
      </c>
      <c r="AL7" t="s">
        <v>116</v>
      </c>
    </row>
    <row r="8" spans="1:42" s="4" customFormat="1" x14ac:dyDescent="0.2">
      <c r="C8" s="20"/>
      <c r="D8" s="8"/>
      <c r="O8" s="5"/>
      <c r="P8" s="5"/>
      <c r="Q8" s="5"/>
      <c r="W8" s="20"/>
      <c r="X8" s="20"/>
      <c r="AI8" s="5"/>
      <c r="AJ8" s="5"/>
      <c r="AK8" s="5"/>
    </row>
    <row r="9" spans="1:42" s="4" customFormat="1" x14ac:dyDescent="0.2">
      <c r="C9" s="8"/>
      <c r="D9" s="8"/>
      <c r="O9" s="5"/>
      <c r="P9" s="5"/>
      <c r="Q9" s="5"/>
      <c r="W9" s="20"/>
      <c r="X9" s="20"/>
      <c r="AI9" s="5"/>
      <c r="AJ9" s="5"/>
      <c r="AK9" s="5"/>
    </row>
    <row r="10" spans="1:42" x14ac:dyDescent="0.2">
      <c r="A10" s="7" t="s">
        <v>13</v>
      </c>
      <c r="B10" s="7" t="s">
        <v>15</v>
      </c>
      <c r="C10" s="19" t="s">
        <v>14</v>
      </c>
      <c r="D10" s="10" t="s">
        <v>299</v>
      </c>
      <c r="E10" t="s">
        <v>114</v>
      </c>
      <c r="F10">
        <v>2</v>
      </c>
      <c r="G10">
        <v>5</v>
      </c>
      <c r="H10" s="14">
        <v>2</v>
      </c>
      <c r="I10" s="4">
        <v>4</v>
      </c>
      <c r="J10">
        <v>4.3470484020000004</v>
      </c>
      <c r="K10">
        <v>4.4602107536290001</v>
      </c>
      <c r="L10">
        <v>5.1061647357332181</v>
      </c>
      <c r="M10">
        <v>3.36</v>
      </c>
      <c r="N10">
        <v>36</v>
      </c>
      <c r="O10" s="3">
        <v>0.4375</v>
      </c>
      <c r="P10" s="3">
        <v>0.82456140350877205</v>
      </c>
      <c r="Q10" s="3">
        <v>0.967741935483871</v>
      </c>
      <c r="R10">
        <v>53.939393939393902</v>
      </c>
      <c r="S10">
        <v>4</v>
      </c>
      <c r="U10" s="11" t="s">
        <v>16</v>
      </c>
      <c r="V10" s="4" t="s">
        <v>188</v>
      </c>
      <c r="W10" s="19" t="s">
        <v>17</v>
      </c>
      <c r="X10" s="19" t="s">
        <v>169</v>
      </c>
      <c r="Y10" t="s">
        <v>114</v>
      </c>
      <c r="Z10">
        <v>3</v>
      </c>
      <c r="AA10">
        <v>6</v>
      </c>
      <c r="AB10" s="4">
        <v>1</v>
      </c>
      <c r="AC10" s="4">
        <v>3</v>
      </c>
      <c r="AD10">
        <v>4.3640817409999997</v>
      </c>
      <c r="AE10">
        <v>4.8525573617862197</v>
      </c>
      <c r="AF10">
        <v>5.5511683847682143</v>
      </c>
      <c r="AG10">
        <v>3.42</v>
      </c>
      <c r="AH10">
        <v>49</v>
      </c>
      <c r="AI10" s="3">
        <v>1</v>
      </c>
      <c r="AJ10" s="3">
        <v>0.98245614035087703</v>
      </c>
      <c r="AK10" s="3">
        <v>1</v>
      </c>
      <c r="AL10">
        <v>42.121212121212103</v>
      </c>
      <c r="AM10">
        <v>6</v>
      </c>
      <c r="AN10">
        <v>700</v>
      </c>
      <c r="AP10" s="4"/>
    </row>
    <row r="11" spans="1:42" x14ac:dyDescent="0.2">
      <c r="A11" s="12" t="s">
        <v>18</v>
      </c>
      <c r="B11" s="4" t="s">
        <v>20</v>
      </c>
      <c r="C11" s="19" t="s">
        <v>19</v>
      </c>
      <c r="D11" s="10" t="s">
        <v>21</v>
      </c>
      <c r="E11" t="s">
        <v>115</v>
      </c>
      <c r="F11">
        <v>4</v>
      </c>
      <c r="G11">
        <v>8</v>
      </c>
      <c r="H11" s="4">
        <v>3</v>
      </c>
      <c r="I11" s="4">
        <v>7</v>
      </c>
      <c r="J11">
        <v>3.8265108730000001</v>
      </c>
      <c r="K11">
        <v>4.0345904724469097</v>
      </c>
      <c r="L11">
        <v>4.8860566476931631</v>
      </c>
      <c r="M11">
        <v>3.38</v>
      </c>
      <c r="N11">
        <v>36</v>
      </c>
      <c r="O11" s="3">
        <v>0.5</v>
      </c>
      <c r="P11" s="3">
        <v>0.98245614035087703</v>
      </c>
      <c r="Q11" s="3">
        <v>1</v>
      </c>
      <c r="R11">
        <v>47.575757575757599</v>
      </c>
      <c r="S11">
        <v>8</v>
      </c>
      <c r="U11" s="11" t="s">
        <v>11</v>
      </c>
      <c r="V11" s="4" t="s">
        <v>146</v>
      </c>
      <c r="W11" s="20" t="s">
        <v>12</v>
      </c>
      <c r="X11" s="20" t="s">
        <v>167</v>
      </c>
      <c r="Y11" t="s">
        <v>114</v>
      </c>
      <c r="Z11">
        <v>2</v>
      </c>
      <c r="AA11">
        <v>4</v>
      </c>
      <c r="AB11" s="4">
        <v>2</v>
      </c>
      <c r="AC11" s="4">
        <v>5</v>
      </c>
      <c r="AD11">
        <v>3.9085365699999999</v>
      </c>
      <c r="AE11">
        <v>4.2137229292196698</v>
      </c>
      <c r="AF11">
        <v>4.7217472191855885</v>
      </c>
      <c r="AG11">
        <v>4.68</v>
      </c>
      <c r="AH11" s="22" t="s">
        <v>116</v>
      </c>
      <c r="AI11" s="3">
        <v>0.375</v>
      </c>
      <c r="AJ11" s="3">
        <v>0.94736842105263197</v>
      </c>
      <c r="AK11" s="3">
        <v>0.978494623655914</v>
      </c>
      <c r="AL11">
        <v>70.606060606060595</v>
      </c>
      <c r="AM11">
        <v>5</v>
      </c>
      <c r="AN11">
        <v>690</v>
      </c>
      <c r="AP11" s="4"/>
    </row>
    <row r="12" spans="1:42" x14ac:dyDescent="0.2">
      <c r="A12" s="36" t="s">
        <v>197</v>
      </c>
      <c r="B12" s="4" t="s">
        <v>297</v>
      </c>
      <c r="C12" s="4" t="s">
        <v>203</v>
      </c>
      <c r="D12" s="4" t="s">
        <v>298</v>
      </c>
      <c r="E12" s="4" t="s">
        <v>115</v>
      </c>
      <c r="F12" s="4">
        <v>3</v>
      </c>
      <c r="G12" s="4">
        <v>6</v>
      </c>
      <c r="H12" s="4">
        <v>2</v>
      </c>
      <c r="I12" s="4">
        <v>4</v>
      </c>
      <c r="J12" s="4">
        <v>4.6342446749999997</v>
      </c>
      <c r="K12" s="4">
        <v>4.6450769329650896</v>
      </c>
      <c r="L12" s="4">
        <v>5.3051859554351388</v>
      </c>
      <c r="M12" s="4">
        <v>3.66</v>
      </c>
      <c r="N12" s="4">
        <v>36</v>
      </c>
      <c r="O12" s="5">
        <v>0.8125</v>
      </c>
      <c r="P12" s="5">
        <v>0.94736842105263197</v>
      </c>
      <c r="Q12" s="5">
        <v>0.989247311827957</v>
      </c>
      <c r="R12" s="4">
        <v>49.090909090909101</v>
      </c>
      <c r="S12" s="4">
        <v>3</v>
      </c>
      <c r="U12" s="11" t="s">
        <v>95</v>
      </c>
      <c r="V12" s="4" t="s">
        <v>145</v>
      </c>
      <c r="W12" s="19" t="s">
        <v>131</v>
      </c>
      <c r="X12" s="19" t="s">
        <v>171</v>
      </c>
      <c r="Y12" t="s">
        <v>115</v>
      </c>
      <c r="Z12">
        <v>2</v>
      </c>
      <c r="AA12">
        <v>4</v>
      </c>
      <c r="AB12" s="4">
        <v>1</v>
      </c>
      <c r="AC12" s="4">
        <v>4</v>
      </c>
      <c r="AD12">
        <v>5.0509668870000004</v>
      </c>
      <c r="AE12" s="26">
        <v>5.1221493823262803</v>
      </c>
      <c r="AF12" s="4">
        <v>5.7357830918894912</v>
      </c>
      <c r="AG12">
        <v>3.5</v>
      </c>
      <c r="AH12">
        <v>43</v>
      </c>
      <c r="AI12" s="3">
        <v>0.75</v>
      </c>
      <c r="AJ12" s="3">
        <v>0.91228070175438603</v>
      </c>
      <c r="AK12" s="3">
        <v>0.989247311827957</v>
      </c>
      <c r="AL12">
        <v>53.939393939393902</v>
      </c>
      <c r="AM12">
        <v>4</v>
      </c>
      <c r="AN12">
        <v>720</v>
      </c>
      <c r="AP12" s="4"/>
    </row>
    <row r="13" spans="1:42" s="4" customFormat="1" x14ac:dyDescent="0.2">
      <c r="A13" s="18" t="s">
        <v>214</v>
      </c>
      <c r="B13" s="4" t="s">
        <v>215</v>
      </c>
      <c r="C13" s="19" t="s">
        <v>216</v>
      </c>
      <c r="D13" s="8" t="s">
        <v>217</v>
      </c>
      <c r="E13" t="s">
        <v>114</v>
      </c>
      <c r="F13">
        <v>2</v>
      </c>
      <c r="G13">
        <v>5</v>
      </c>
      <c r="H13" s="4">
        <v>1</v>
      </c>
      <c r="I13" s="4">
        <v>3</v>
      </c>
      <c r="J13">
        <v>5.2034016550000004</v>
      </c>
      <c r="K13">
        <v>5.2096588145190799</v>
      </c>
      <c r="L13">
        <v>6.0361988095417223</v>
      </c>
      <c r="M13">
        <v>3.32</v>
      </c>
      <c r="N13">
        <v>36</v>
      </c>
      <c r="O13" s="3">
        <v>1</v>
      </c>
      <c r="P13" s="3">
        <v>1</v>
      </c>
      <c r="Q13" s="3">
        <v>1</v>
      </c>
      <c r="R13">
        <v>59.090909090909101</v>
      </c>
      <c r="U13" s="11" t="s">
        <v>22</v>
      </c>
      <c r="V13" s="4" t="s">
        <v>143</v>
      </c>
      <c r="W13" s="19" t="s">
        <v>23</v>
      </c>
      <c r="X13" s="19" t="s">
        <v>170</v>
      </c>
      <c r="Y13" t="s">
        <v>114</v>
      </c>
      <c r="Z13">
        <v>1</v>
      </c>
      <c r="AA13">
        <v>3</v>
      </c>
      <c r="AB13" s="4">
        <v>1</v>
      </c>
      <c r="AC13" s="4">
        <v>4</v>
      </c>
      <c r="AD13">
        <v>4.6834540420000002</v>
      </c>
      <c r="AE13">
        <v>4.6911515247370099</v>
      </c>
      <c r="AF13">
        <v>5.177203409425049</v>
      </c>
      <c r="AG13">
        <v>2.3199999999999998</v>
      </c>
      <c r="AH13" s="22" t="s">
        <v>116</v>
      </c>
      <c r="AI13" s="3">
        <v>0.875</v>
      </c>
      <c r="AJ13" s="3">
        <v>0.96491228070175405</v>
      </c>
      <c r="AK13" s="3">
        <v>0.978494623655914</v>
      </c>
      <c r="AL13">
        <v>71.818181818181799</v>
      </c>
      <c r="AM13">
        <v>4</v>
      </c>
      <c r="AN13">
        <v>770</v>
      </c>
    </row>
    <row r="14" spans="1:42" s="4" customFormat="1" x14ac:dyDescent="0.2">
      <c r="O14" s="5"/>
      <c r="P14" s="5"/>
      <c r="Q14" s="5"/>
      <c r="W14" s="20"/>
      <c r="X14" s="20"/>
      <c r="AI14" s="5"/>
      <c r="AJ14" s="5"/>
      <c r="AK14" s="5"/>
    </row>
    <row r="15" spans="1:42" x14ac:dyDescent="0.2">
      <c r="A15" s="4" t="s">
        <v>24</v>
      </c>
      <c r="B15" s="4" t="s">
        <v>24</v>
      </c>
      <c r="C15" s="8"/>
      <c r="D15" s="8"/>
      <c r="H15" s="4"/>
      <c r="I15" s="4"/>
      <c r="O15" s="3"/>
      <c r="P15" s="3"/>
      <c r="Q15" s="3"/>
      <c r="W15" s="20"/>
      <c r="X15" s="20"/>
      <c r="Z15" s="4"/>
      <c r="AA15" s="4"/>
      <c r="AB15" s="4"/>
      <c r="AC15" s="4"/>
      <c r="AD15" s="4"/>
      <c r="AE15" s="4"/>
      <c r="AF15" s="4"/>
      <c r="AG15" s="4"/>
      <c r="AH15" s="4"/>
      <c r="AI15" s="5"/>
      <c r="AJ15" s="5"/>
      <c r="AK15" s="5"/>
      <c r="AL15" s="4"/>
      <c r="AM15" s="4"/>
      <c r="AN15" s="4"/>
      <c r="AO15" s="4"/>
      <c r="AP15" s="4"/>
    </row>
    <row r="16" spans="1:42" x14ac:dyDescent="0.2">
      <c r="A16" s="7" t="s">
        <v>25</v>
      </c>
      <c r="B16" s="7" t="s">
        <v>25</v>
      </c>
      <c r="C16" s="19" t="s">
        <v>26</v>
      </c>
      <c r="D16" s="10" t="s">
        <v>27</v>
      </c>
      <c r="E16" t="s">
        <v>114</v>
      </c>
      <c r="F16">
        <v>4</v>
      </c>
      <c r="G16">
        <v>7</v>
      </c>
      <c r="H16" s="4">
        <v>3</v>
      </c>
      <c r="I16" s="4">
        <v>7</v>
      </c>
      <c r="J16">
        <v>4.6731627409999996</v>
      </c>
      <c r="K16">
        <v>4.7672863655615201</v>
      </c>
      <c r="L16">
        <v>5.1508744707026999</v>
      </c>
      <c r="M16">
        <v>3.26</v>
      </c>
      <c r="N16" s="22" t="s">
        <v>116</v>
      </c>
      <c r="O16" s="3">
        <v>0.4375</v>
      </c>
      <c r="P16" s="3">
        <v>0.91228070175438603</v>
      </c>
      <c r="Q16" s="3">
        <v>0.989247311827957</v>
      </c>
      <c r="R16">
        <v>40.303030303030297</v>
      </c>
      <c r="S16">
        <v>4</v>
      </c>
      <c r="U16" s="11" t="s">
        <v>34</v>
      </c>
      <c r="V16" s="4" t="s">
        <v>148</v>
      </c>
      <c r="W16" s="19" t="s">
        <v>35</v>
      </c>
      <c r="X16" s="19" t="s">
        <v>173</v>
      </c>
      <c r="Y16" t="s">
        <v>115</v>
      </c>
      <c r="Z16">
        <v>2</v>
      </c>
      <c r="AA16">
        <v>4</v>
      </c>
      <c r="AB16" s="4">
        <v>1</v>
      </c>
      <c r="AC16" s="4">
        <v>3</v>
      </c>
      <c r="AD16">
        <v>4.7439542640000001</v>
      </c>
      <c r="AE16">
        <v>4.6557781819214297</v>
      </c>
      <c r="AF16">
        <v>5.7654392848675062</v>
      </c>
      <c r="AG16">
        <v>3.18</v>
      </c>
      <c r="AH16">
        <v>36</v>
      </c>
      <c r="AI16" s="3">
        <v>0.9375</v>
      </c>
      <c r="AJ16" s="3">
        <v>0.98245614035087703</v>
      </c>
      <c r="AK16" s="3">
        <v>0.989247311827957</v>
      </c>
      <c r="AL16">
        <v>60</v>
      </c>
      <c r="AM16">
        <v>4</v>
      </c>
      <c r="AN16">
        <v>570</v>
      </c>
      <c r="AP16" s="4"/>
    </row>
    <row r="17" spans="1:42" x14ac:dyDescent="0.2">
      <c r="A17" s="12" t="s">
        <v>30</v>
      </c>
      <c r="B17" s="4" t="s">
        <v>32</v>
      </c>
      <c r="C17" s="19" t="s">
        <v>31</v>
      </c>
      <c r="D17" s="10" t="s">
        <v>33</v>
      </c>
      <c r="E17" t="s">
        <v>115</v>
      </c>
      <c r="F17">
        <v>3</v>
      </c>
      <c r="G17">
        <v>6</v>
      </c>
      <c r="H17" s="4">
        <v>2</v>
      </c>
      <c r="I17" s="4">
        <v>5</v>
      </c>
      <c r="J17">
        <v>4.1648102490000003</v>
      </c>
      <c r="K17">
        <v>4.8239733969637797</v>
      </c>
      <c r="L17">
        <v>5.4319819770490056</v>
      </c>
      <c r="M17">
        <v>3.34</v>
      </c>
      <c r="N17">
        <v>43</v>
      </c>
      <c r="O17" s="3">
        <v>0.8125</v>
      </c>
      <c r="P17" s="3">
        <v>0.96491228070175405</v>
      </c>
      <c r="Q17" s="3">
        <v>0.989247311827957</v>
      </c>
      <c r="R17" t="s">
        <v>116</v>
      </c>
      <c r="S17">
        <v>5</v>
      </c>
      <c r="U17" s="11" t="s">
        <v>28</v>
      </c>
      <c r="V17" s="4" t="s">
        <v>147</v>
      </c>
      <c r="W17" s="19" t="s">
        <v>29</v>
      </c>
      <c r="X17" s="19" t="s">
        <v>172</v>
      </c>
      <c r="Y17" t="s">
        <v>114</v>
      </c>
      <c r="Z17">
        <v>2</v>
      </c>
      <c r="AA17">
        <v>4</v>
      </c>
      <c r="AB17" s="4">
        <v>1</v>
      </c>
      <c r="AC17" s="4">
        <v>3</v>
      </c>
      <c r="AD17">
        <v>4.6718312290000004</v>
      </c>
      <c r="AE17">
        <v>4.8073006616490899</v>
      </c>
      <c r="AF17">
        <v>5.283127197652572</v>
      </c>
      <c r="AG17">
        <v>2.98</v>
      </c>
      <c r="AH17" s="22" t="s">
        <v>116</v>
      </c>
      <c r="AI17" s="3">
        <v>0.8125</v>
      </c>
      <c r="AJ17" s="3">
        <v>1</v>
      </c>
      <c r="AK17" s="3">
        <v>0.967741935483871</v>
      </c>
      <c r="AL17">
        <v>37.272727272727302</v>
      </c>
      <c r="AM17">
        <v>4</v>
      </c>
      <c r="AN17">
        <v>670</v>
      </c>
      <c r="AP17" s="4"/>
    </row>
    <row r="18" spans="1:42" x14ac:dyDescent="0.2">
      <c r="A18" s="18" t="s">
        <v>282</v>
      </c>
      <c r="B18" s="4" t="s">
        <v>284</v>
      </c>
      <c r="C18" s="4" t="s">
        <v>285</v>
      </c>
      <c r="E18" t="s">
        <v>115</v>
      </c>
      <c r="F18">
        <v>3</v>
      </c>
      <c r="G18">
        <v>6</v>
      </c>
      <c r="H18" s="4">
        <v>1</v>
      </c>
      <c r="I18" s="4">
        <v>3</v>
      </c>
      <c r="J18">
        <v>4.6653374029999997</v>
      </c>
      <c r="K18">
        <v>4.4722189820282701</v>
      </c>
      <c r="L18" s="4">
        <v>5.3469544904497113</v>
      </c>
      <c r="M18">
        <v>3.52</v>
      </c>
      <c r="N18">
        <v>136</v>
      </c>
      <c r="O18" s="3">
        <v>0.125</v>
      </c>
      <c r="P18" s="3">
        <v>0.64912280701754399</v>
      </c>
      <c r="Q18" s="3">
        <v>0.91397849462365599</v>
      </c>
      <c r="R18" t="s">
        <v>116</v>
      </c>
      <c r="S18" s="4"/>
      <c r="U18" s="11" t="s">
        <v>97</v>
      </c>
      <c r="V18" s="4" t="s">
        <v>162</v>
      </c>
      <c r="W18" s="19" t="s">
        <v>132</v>
      </c>
      <c r="X18" s="19"/>
      <c r="Y18" s="22"/>
      <c r="Z18" s="22"/>
      <c r="AA18" s="22"/>
      <c r="AB18" s="4">
        <v>1</v>
      </c>
      <c r="AC18" s="4">
        <v>4</v>
      </c>
      <c r="AD18" s="22"/>
      <c r="AE18" s="4">
        <v>4.42</v>
      </c>
      <c r="AF18" s="4">
        <v>4.6888303729851391</v>
      </c>
      <c r="AG18" s="22"/>
      <c r="AH18" s="22"/>
      <c r="AI18" s="3">
        <v>0.5</v>
      </c>
      <c r="AJ18" s="3">
        <v>0.96491228070175405</v>
      </c>
      <c r="AK18" s="3">
        <v>0.978494623655914</v>
      </c>
      <c r="AL18" s="22"/>
      <c r="AN18">
        <v>700</v>
      </c>
      <c r="AP18" s="4"/>
    </row>
    <row r="19" spans="1:42" s="4" customFormat="1" x14ac:dyDescent="0.2">
      <c r="A19" s="18" t="s">
        <v>235</v>
      </c>
      <c r="B19" s="4" t="s">
        <v>283</v>
      </c>
      <c r="C19" s="4" t="s">
        <v>253</v>
      </c>
      <c r="E19" t="s">
        <v>115</v>
      </c>
      <c r="F19">
        <v>3</v>
      </c>
      <c r="G19">
        <v>5</v>
      </c>
      <c r="H19" s="4">
        <v>1</v>
      </c>
      <c r="I19" s="4">
        <v>3</v>
      </c>
      <c r="J19">
        <v>3.8008624179999999</v>
      </c>
      <c r="K19">
        <v>4.6665937831910904</v>
      </c>
      <c r="L19" s="4">
        <v>4.8683278807327319</v>
      </c>
      <c r="M19">
        <v>3.5</v>
      </c>
      <c r="N19">
        <v>61</v>
      </c>
      <c r="O19" s="3">
        <v>0.8125</v>
      </c>
      <c r="P19" s="3">
        <v>0.96491228070175405</v>
      </c>
      <c r="Q19" s="3">
        <v>1</v>
      </c>
      <c r="R19">
        <v>59.696969696969703</v>
      </c>
      <c r="U19" s="39" t="s">
        <v>277</v>
      </c>
      <c r="V19" s="4" t="s">
        <v>279</v>
      </c>
      <c r="W19" s="4" t="s">
        <v>278</v>
      </c>
      <c r="X19" s="55"/>
      <c r="Y19" t="s">
        <v>114</v>
      </c>
      <c r="Z19" s="1">
        <v>3</v>
      </c>
      <c r="AA19">
        <v>6</v>
      </c>
      <c r="AB19" s="4">
        <v>1</v>
      </c>
      <c r="AC19" s="4">
        <v>2</v>
      </c>
      <c r="AD19">
        <v>4.2333866630000001</v>
      </c>
      <c r="AE19">
        <v>4.1489011187204499</v>
      </c>
      <c r="AF19" s="4">
        <v>5.6565404571242714</v>
      </c>
      <c r="AG19">
        <v>2.78</v>
      </c>
      <c r="AH19">
        <v>36</v>
      </c>
      <c r="AI19" s="3">
        <v>0.98578199052132698</v>
      </c>
      <c r="AJ19" s="3">
        <v>0.99137931034482796</v>
      </c>
      <c r="AK19" s="3">
        <v>1</v>
      </c>
      <c r="AL19">
        <v>46.363636363636402</v>
      </c>
    </row>
    <row r="20" spans="1:42" s="4" customFormat="1" x14ac:dyDescent="0.2">
      <c r="O20" s="5"/>
      <c r="P20" s="5"/>
      <c r="Q20" s="5"/>
      <c r="X20" s="55"/>
      <c r="Z20" s="2"/>
      <c r="AI20" s="5"/>
      <c r="AJ20" s="5"/>
      <c r="AK20" s="5"/>
    </row>
    <row r="21" spans="1:42" s="4" customFormat="1" x14ac:dyDescent="0.2">
      <c r="W21" s="20"/>
      <c r="X21" s="20"/>
      <c r="AI21" s="5"/>
      <c r="AJ21" s="5"/>
      <c r="AK21" s="5"/>
    </row>
    <row r="22" spans="1:42" x14ac:dyDescent="0.2">
      <c r="A22" s="7" t="s">
        <v>36</v>
      </c>
      <c r="B22" s="7" t="s">
        <v>38</v>
      </c>
      <c r="C22" s="19" t="s">
        <v>37</v>
      </c>
      <c r="D22" s="10" t="s">
        <v>39</v>
      </c>
      <c r="E22" t="s">
        <v>115</v>
      </c>
      <c r="F22">
        <v>1</v>
      </c>
      <c r="G22">
        <v>4</v>
      </c>
      <c r="H22" s="4">
        <v>2</v>
      </c>
      <c r="I22" s="4">
        <v>5</v>
      </c>
      <c r="J22">
        <v>4.2210127640000001</v>
      </c>
      <c r="K22">
        <v>4.5012365843529896</v>
      </c>
      <c r="L22">
        <v>5.2848643778964277</v>
      </c>
      <c r="M22">
        <v>2.68</v>
      </c>
      <c r="N22">
        <v>36</v>
      </c>
      <c r="O22" s="3">
        <v>0.6875</v>
      </c>
      <c r="P22" s="3">
        <v>0.96491228070175405</v>
      </c>
      <c r="Q22" s="3">
        <v>0.989247311827957</v>
      </c>
      <c r="R22" t="s">
        <v>116</v>
      </c>
      <c r="S22">
        <v>3</v>
      </c>
      <c r="U22" s="11" t="s">
        <v>40</v>
      </c>
      <c r="V22" s="4" t="s">
        <v>149</v>
      </c>
      <c r="W22" s="19" t="s">
        <v>41</v>
      </c>
      <c r="X22" s="19" t="s">
        <v>174</v>
      </c>
      <c r="Y22" t="s">
        <v>115</v>
      </c>
      <c r="Z22">
        <v>2</v>
      </c>
      <c r="AA22">
        <v>4</v>
      </c>
      <c r="AB22" s="4">
        <v>1</v>
      </c>
      <c r="AC22" s="4">
        <v>4</v>
      </c>
      <c r="AD22">
        <v>3.8580279239999999</v>
      </c>
      <c r="AE22">
        <v>4.0484969179184196</v>
      </c>
      <c r="AF22">
        <v>5.0791812460476251</v>
      </c>
      <c r="AG22">
        <v>3.64</v>
      </c>
      <c r="AH22">
        <v>136</v>
      </c>
      <c r="AI22" s="3">
        <v>0.8125</v>
      </c>
      <c r="AJ22" s="3">
        <v>0.96491228070175405</v>
      </c>
      <c r="AK22" s="3">
        <v>0.989247311827957</v>
      </c>
      <c r="AL22">
        <v>58.787878787878803</v>
      </c>
      <c r="AM22">
        <v>4</v>
      </c>
      <c r="AN22">
        <v>640</v>
      </c>
      <c r="AP22" s="4"/>
    </row>
    <row r="23" spans="1:42" x14ac:dyDescent="0.2">
      <c r="A23" s="12" t="s">
        <v>42</v>
      </c>
      <c r="B23" s="4" t="s">
        <v>44</v>
      </c>
      <c r="C23" s="19" t="s">
        <v>43</v>
      </c>
      <c r="D23" s="10" t="s">
        <v>45</v>
      </c>
      <c r="E23" t="s">
        <v>114</v>
      </c>
      <c r="F23">
        <v>2</v>
      </c>
      <c r="G23">
        <v>4</v>
      </c>
      <c r="H23" s="4">
        <v>2</v>
      </c>
      <c r="I23" s="4">
        <v>6</v>
      </c>
      <c r="J23">
        <v>4.6608016489999997</v>
      </c>
      <c r="K23">
        <v>4.5306648226551696</v>
      </c>
      <c r="L23">
        <v>5.5553735282592802</v>
      </c>
      <c r="M23">
        <v>2.3199999999999998</v>
      </c>
      <c r="N23" s="22" t="s">
        <v>116</v>
      </c>
      <c r="O23" s="3">
        <v>0.8125</v>
      </c>
      <c r="P23" s="3">
        <v>0.98245614035087703</v>
      </c>
      <c r="Q23" s="3">
        <v>0.989247311827957</v>
      </c>
      <c r="R23">
        <v>55.7575757575758</v>
      </c>
      <c r="S23">
        <v>5</v>
      </c>
      <c r="U23" s="11" t="s">
        <v>102</v>
      </c>
      <c r="V23" s="4" t="s">
        <v>151</v>
      </c>
      <c r="W23" s="19" t="s">
        <v>133</v>
      </c>
      <c r="X23" s="19" t="s">
        <v>182</v>
      </c>
      <c r="Y23" t="s">
        <v>114</v>
      </c>
      <c r="Z23">
        <v>3</v>
      </c>
      <c r="AA23">
        <v>7</v>
      </c>
      <c r="AB23" s="4">
        <v>1</v>
      </c>
      <c r="AC23" s="4">
        <v>3</v>
      </c>
      <c r="AD23">
        <v>3.7771060159999998</v>
      </c>
      <c r="AE23" s="29">
        <v>3.9731157008618401</v>
      </c>
      <c r="AF23" s="4">
        <v>4.8305393198433322</v>
      </c>
      <c r="AG23">
        <v>3.28</v>
      </c>
      <c r="AH23">
        <v>30</v>
      </c>
      <c r="AI23" s="3">
        <v>0.5625</v>
      </c>
      <c r="AJ23" s="3">
        <v>0.96491228070175405</v>
      </c>
      <c r="AK23" s="3">
        <v>0.989247311827957</v>
      </c>
      <c r="AL23">
        <v>53.636363636363598</v>
      </c>
      <c r="AM23">
        <v>7</v>
      </c>
      <c r="AN23">
        <v>760</v>
      </c>
      <c r="AP23" s="4"/>
    </row>
    <row r="24" spans="1:42" x14ac:dyDescent="0.2">
      <c r="A24" s="18" t="s">
        <v>98</v>
      </c>
      <c r="B24" s="4" t="s">
        <v>104</v>
      </c>
      <c r="C24" s="19" t="s">
        <v>128</v>
      </c>
      <c r="D24" s="8" t="s">
        <v>140</v>
      </c>
      <c r="E24" t="s">
        <v>114</v>
      </c>
      <c r="F24">
        <v>1</v>
      </c>
      <c r="G24">
        <v>3</v>
      </c>
      <c r="H24" s="4">
        <v>1</v>
      </c>
      <c r="I24" s="4">
        <v>3</v>
      </c>
      <c r="J24">
        <v>5.0145770750000001</v>
      </c>
      <c r="K24">
        <v>4.9193354908442801</v>
      </c>
      <c r="L24">
        <v>5.3230139783626127</v>
      </c>
      <c r="M24">
        <v>2.42</v>
      </c>
      <c r="N24">
        <v>36</v>
      </c>
      <c r="O24" s="3">
        <v>0.875</v>
      </c>
      <c r="P24" s="3">
        <v>1</v>
      </c>
      <c r="Q24" s="3">
        <v>0.989247311827957</v>
      </c>
      <c r="R24">
        <v>59.090909090909101</v>
      </c>
      <c r="S24">
        <v>3</v>
      </c>
      <c r="U24" s="11" t="s">
        <v>46</v>
      </c>
      <c r="V24" s="4" t="s">
        <v>150</v>
      </c>
      <c r="W24" s="19" t="s">
        <v>47</v>
      </c>
      <c r="X24" s="19" t="s">
        <v>175</v>
      </c>
      <c r="Y24" t="s">
        <v>114</v>
      </c>
      <c r="Z24">
        <v>1</v>
      </c>
      <c r="AA24">
        <v>3</v>
      </c>
      <c r="AB24" s="4">
        <v>1</v>
      </c>
      <c r="AC24" s="4">
        <v>3</v>
      </c>
      <c r="AD24">
        <v>4.4297367559999996</v>
      </c>
      <c r="AE24" s="26">
        <v>5.1919455642904699</v>
      </c>
      <c r="AF24" s="4">
        <v>5.5103387435288314</v>
      </c>
      <c r="AG24">
        <v>2.4</v>
      </c>
      <c r="AH24">
        <v>36</v>
      </c>
      <c r="AI24" s="3">
        <v>0.9375</v>
      </c>
      <c r="AJ24" s="3">
        <v>0.94736842105263197</v>
      </c>
      <c r="AK24" s="3">
        <v>0.989247311827957</v>
      </c>
      <c r="AL24">
        <v>53.030303030303003</v>
      </c>
      <c r="AM24">
        <v>4</v>
      </c>
      <c r="AN24">
        <v>620</v>
      </c>
      <c r="AP24" s="4"/>
    </row>
    <row r="25" spans="1:42" x14ac:dyDescent="0.2">
      <c r="A25" s="18" t="s">
        <v>263</v>
      </c>
      <c r="B25" s="4" t="s">
        <v>264</v>
      </c>
      <c r="C25" s="8" t="s">
        <v>266</v>
      </c>
      <c r="D25" s="55" t="s">
        <v>294</v>
      </c>
      <c r="E25" t="s">
        <v>114</v>
      </c>
      <c r="F25">
        <v>2</v>
      </c>
      <c r="G25">
        <v>4</v>
      </c>
      <c r="H25" s="4">
        <v>1</v>
      </c>
      <c r="I25" s="4">
        <v>3</v>
      </c>
      <c r="J25">
        <v>3.5877325450000002</v>
      </c>
      <c r="K25">
        <v>4.7586184163249596</v>
      </c>
      <c r="L25">
        <v>5.5965970956264606</v>
      </c>
      <c r="M25">
        <v>3.64</v>
      </c>
      <c r="N25" t="s">
        <v>116</v>
      </c>
      <c r="O25" s="3">
        <v>0.9375</v>
      </c>
      <c r="P25" s="3">
        <v>0.98245614035087703</v>
      </c>
      <c r="Q25" s="3">
        <v>1</v>
      </c>
      <c r="R25">
        <v>54.545454545454497</v>
      </c>
      <c r="U25" s="11" t="s">
        <v>267</v>
      </c>
      <c r="V25" s="4" t="s">
        <v>268</v>
      </c>
      <c r="W25" s="25" t="s">
        <v>275</v>
      </c>
      <c r="X25" s="25"/>
      <c r="Y25" t="s">
        <v>114</v>
      </c>
      <c r="Z25">
        <v>4</v>
      </c>
      <c r="AA25">
        <v>8</v>
      </c>
      <c r="AB25" s="4">
        <v>1</v>
      </c>
      <c r="AC25" s="4">
        <v>4</v>
      </c>
      <c r="AD25">
        <v>5.3777246910000001</v>
      </c>
      <c r="AE25">
        <v>5.1906969130335199</v>
      </c>
      <c r="AF25" s="4">
        <v>5.1376948681413754</v>
      </c>
      <c r="AG25">
        <v>3.16</v>
      </c>
      <c r="AH25">
        <v>36</v>
      </c>
      <c r="AI25" s="3">
        <v>0.875</v>
      </c>
      <c r="AJ25" s="3">
        <v>0.94736842105263197</v>
      </c>
      <c r="AK25" s="3">
        <v>0.978494623655914</v>
      </c>
      <c r="AL25" t="s">
        <v>116</v>
      </c>
      <c r="AP25" s="4"/>
    </row>
    <row r="26" spans="1:42" s="4" customFormat="1" x14ac:dyDescent="0.2">
      <c r="C26" s="20"/>
      <c r="D26" s="8"/>
      <c r="W26" s="25"/>
      <c r="X26" s="25"/>
      <c r="AI26" s="5"/>
      <c r="AJ26" s="5"/>
      <c r="AK26" s="5"/>
    </row>
    <row r="27" spans="1:42" x14ac:dyDescent="0.2">
      <c r="A27" s="4" t="s">
        <v>24</v>
      </c>
      <c r="B27" s="4" t="s">
        <v>24</v>
      </c>
      <c r="C27" s="8"/>
      <c r="D27" s="8"/>
      <c r="AB27" s="4"/>
      <c r="AO27" s="4"/>
      <c r="AP27" s="4"/>
    </row>
    <row r="28" spans="1:42" x14ac:dyDescent="0.2">
      <c r="A28" s="7" t="s">
        <v>48</v>
      </c>
      <c r="B28" s="7" t="s">
        <v>50</v>
      </c>
      <c r="C28" s="19" t="s">
        <v>49</v>
      </c>
      <c r="D28" s="10" t="s">
        <v>51</v>
      </c>
      <c r="E28" t="s">
        <v>114</v>
      </c>
      <c r="F28">
        <v>2</v>
      </c>
      <c r="G28">
        <v>4</v>
      </c>
      <c r="H28" s="4">
        <v>2</v>
      </c>
      <c r="I28" s="4">
        <v>5</v>
      </c>
      <c r="J28">
        <v>4.5201558869999996</v>
      </c>
      <c r="K28">
        <v>4.3813879103101101</v>
      </c>
      <c r="L28">
        <v>5.2626336047496753</v>
      </c>
      <c r="M28">
        <v>2.9</v>
      </c>
      <c r="N28">
        <v>43</v>
      </c>
      <c r="O28" s="3">
        <v>0.9375</v>
      </c>
      <c r="P28" s="3">
        <v>0.98245614035087703</v>
      </c>
      <c r="Q28" s="3">
        <v>1</v>
      </c>
      <c r="R28">
        <v>70.303030303030297</v>
      </c>
      <c r="S28">
        <v>4</v>
      </c>
      <c r="U28" s="11" t="s">
        <v>52</v>
      </c>
      <c r="V28" s="4" t="s">
        <v>163</v>
      </c>
      <c r="W28" s="21" t="s">
        <v>53</v>
      </c>
      <c r="X28" s="21" t="s">
        <v>165</v>
      </c>
      <c r="Y28" t="s">
        <v>114</v>
      </c>
      <c r="Z28">
        <v>2</v>
      </c>
      <c r="AA28">
        <v>5</v>
      </c>
      <c r="AB28" s="4">
        <v>1</v>
      </c>
      <c r="AC28" s="4">
        <v>3</v>
      </c>
      <c r="AD28">
        <v>4.1690750410000001</v>
      </c>
      <c r="AE28">
        <v>4.4148183000960799</v>
      </c>
      <c r="AF28">
        <v>5.2284793285153697</v>
      </c>
      <c r="AG28">
        <v>3.52</v>
      </c>
      <c r="AH28">
        <v>36</v>
      </c>
      <c r="AI28" s="3">
        <v>0.8125</v>
      </c>
      <c r="AJ28" s="3">
        <v>0.929824561403509</v>
      </c>
      <c r="AK28" s="3">
        <v>0.956989247311828</v>
      </c>
      <c r="AL28">
        <v>69.090909090909093</v>
      </c>
      <c r="AM28">
        <v>5</v>
      </c>
      <c r="AN28">
        <v>820</v>
      </c>
      <c r="AP28" s="4"/>
    </row>
    <row r="29" spans="1:42" x14ac:dyDescent="0.2">
      <c r="A29" s="12" t="s">
        <v>54</v>
      </c>
      <c r="B29" s="4" t="s">
        <v>56</v>
      </c>
      <c r="C29" s="19" t="s">
        <v>55</v>
      </c>
      <c r="D29" s="10" t="s">
        <v>57</v>
      </c>
      <c r="E29" t="s">
        <v>115</v>
      </c>
      <c r="F29">
        <v>2</v>
      </c>
      <c r="G29">
        <v>4</v>
      </c>
      <c r="H29" s="4">
        <v>1</v>
      </c>
      <c r="I29" s="4">
        <v>3</v>
      </c>
      <c r="J29">
        <v>4.8196072020000003</v>
      </c>
      <c r="K29">
        <v>4.7373652346697304</v>
      </c>
      <c r="L29">
        <v>4.8077431231767651</v>
      </c>
      <c r="M29">
        <v>3.8</v>
      </c>
      <c r="N29">
        <v>49</v>
      </c>
      <c r="O29" s="3">
        <v>0.375</v>
      </c>
      <c r="P29" s="3">
        <v>0.91228070175438603</v>
      </c>
      <c r="Q29" s="3">
        <v>0.956989247311828</v>
      </c>
      <c r="R29" t="s">
        <v>116</v>
      </c>
      <c r="S29" s="30">
        <v>3</v>
      </c>
      <c r="U29" s="11" t="s">
        <v>99</v>
      </c>
      <c r="V29" s="4" t="s">
        <v>153</v>
      </c>
      <c r="W29" s="8" t="s">
        <v>134</v>
      </c>
      <c r="X29" s="8" t="s">
        <v>183</v>
      </c>
      <c r="Y29" t="s">
        <v>115</v>
      </c>
      <c r="Z29">
        <v>2</v>
      </c>
      <c r="AA29">
        <v>4</v>
      </c>
      <c r="AB29" s="4">
        <v>1</v>
      </c>
      <c r="AC29" s="4">
        <v>4</v>
      </c>
      <c r="AD29">
        <v>5.1398185620000003</v>
      </c>
      <c r="AE29">
        <v>4.7804549582058904</v>
      </c>
      <c r="AF29">
        <v>5.6268139710009342</v>
      </c>
      <c r="AG29">
        <v>2.34</v>
      </c>
      <c r="AH29" s="22" t="s">
        <v>116</v>
      </c>
      <c r="AI29" s="3">
        <v>0.9375</v>
      </c>
      <c r="AJ29" s="3">
        <v>1</v>
      </c>
      <c r="AK29" s="3">
        <v>0.989247311827957</v>
      </c>
      <c r="AL29" s="22" t="s">
        <v>116</v>
      </c>
      <c r="AM29">
        <v>4</v>
      </c>
      <c r="AN29">
        <v>790</v>
      </c>
      <c r="AP29" s="4"/>
    </row>
    <row r="30" spans="1:42" x14ac:dyDescent="0.2">
      <c r="A30" s="72" t="s">
        <v>191</v>
      </c>
      <c r="B30" s="32" t="s">
        <v>192</v>
      </c>
      <c r="C30" s="32" t="s">
        <v>193</v>
      </c>
      <c r="D30" s="32" t="s">
        <v>194</v>
      </c>
      <c r="E30" s="32" t="s">
        <v>115</v>
      </c>
      <c r="F30" s="32">
        <v>2</v>
      </c>
      <c r="G30" s="32">
        <v>5</v>
      </c>
      <c r="H30" s="32">
        <v>1</v>
      </c>
      <c r="I30" s="32">
        <v>4</v>
      </c>
      <c r="J30" s="32">
        <v>4.7313485259999997</v>
      </c>
      <c r="K30" s="32">
        <v>4.7184939204313601</v>
      </c>
      <c r="L30" s="32">
        <v>5.5435905352511492</v>
      </c>
      <c r="M30" s="32">
        <v>2.54</v>
      </c>
      <c r="N30" s="32">
        <v>61</v>
      </c>
      <c r="O30" s="60">
        <v>0.93838862559241698</v>
      </c>
      <c r="P30" s="60">
        <v>0.98275862068965503</v>
      </c>
      <c r="Q30" s="60">
        <v>1</v>
      </c>
      <c r="R30" s="32">
        <v>56.6666666666667</v>
      </c>
      <c r="S30" s="59">
        <v>4</v>
      </c>
      <c r="U30" s="11" t="s">
        <v>58</v>
      </c>
      <c r="V30" s="4" t="s">
        <v>152</v>
      </c>
      <c r="W30" s="19" t="s">
        <v>59</v>
      </c>
      <c r="X30" s="19" t="s">
        <v>176</v>
      </c>
      <c r="Y30" t="s">
        <v>115</v>
      </c>
      <c r="Z30">
        <v>2</v>
      </c>
      <c r="AA30">
        <v>4</v>
      </c>
      <c r="AB30" s="4">
        <v>1</v>
      </c>
      <c r="AC30" s="4">
        <v>4</v>
      </c>
      <c r="AD30">
        <v>4.6812847340000001</v>
      </c>
      <c r="AE30">
        <v>4.7271037890803598</v>
      </c>
      <c r="AF30">
        <v>5.7204773513746954</v>
      </c>
      <c r="AG30">
        <v>2.64</v>
      </c>
      <c r="AH30" s="22" t="s">
        <v>116</v>
      </c>
      <c r="AI30" s="3">
        <v>1</v>
      </c>
      <c r="AJ30" s="3">
        <v>0.98245614035087703</v>
      </c>
      <c r="AK30" s="3">
        <v>0.989247311827957</v>
      </c>
      <c r="AL30">
        <v>60</v>
      </c>
      <c r="AM30">
        <v>4</v>
      </c>
      <c r="AN30">
        <v>760</v>
      </c>
      <c r="AP30" s="4"/>
    </row>
    <row r="31" spans="1:42" x14ac:dyDescent="0.2">
      <c r="A31" s="52" t="s">
        <v>261</v>
      </c>
      <c r="B31" s="32" t="s">
        <v>262</v>
      </c>
      <c r="C31" s="25" t="s">
        <v>265</v>
      </c>
      <c r="D31" s="55" t="s">
        <v>296</v>
      </c>
      <c r="E31" t="s">
        <v>115</v>
      </c>
      <c r="F31">
        <v>3</v>
      </c>
      <c r="G31">
        <v>7</v>
      </c>
      <c r="H31" s="4">
        <v>2</v>
      </c>
      <c r="I31" s="4">
        <v>3</v>
      </c>
      <c r="J31">
        <v>4.2779836729999996</v>
      </c>
      <c r="K31">
        <v>4.5841960442299801</v>
      </c>
      <c r="L31">
        <v>5.2968338810703735</v>
      </c>
      <c r="M31">
        <v>2.72</v>
      </c>
      <c r="N31">
        <v>36</v>
      </c>
      <c r="O31" s="3">
        <v>0.9375</v>
      </c>
      <c r="P31" s="3">
        <v>0.98245614035087703</v>
      </c>
      <c r="Q31" s="3">
        <v>0.978494623655914</v>
      </c>
      <c r="R31">
        <v>78.181818181818201</v>
      </c>
      <c r="U31" s="39" t="s">
        <v>270</v>
      </c>
      <c r="V31" s="4" t="s">
        <v>271</v>
      </c>
      <c r="W31" s="20" t="s">
        <v>274</v>
      </c>
      <c r="X31" s="20"/>
      <c r="Y31" t="s">
        <v>114</v>
      </c>
      <c r="Z31">
        <v>2</v>
      </c>
      <c r="AA31" s="1">
        <v>5</v>
      </c>
      <c r="AB31" s="4">
        <v>2</v>
      </c>
      <c r="AC31" s="4">
        <v>4</v>
      </c>
      <c r="AD31">
        <v>3.5930942739999998</v>
      </c>
      <c r="AE31">
        <v>3.39034092512816</v>
      </c>
      <c r="AF31" s="4">
        <v>4.6494846412561008</v>
      </c>
      <c r="AG31" t="s">
        <v>116</v>
      </c>
      <c r="AH31" t="s">
        <v>116</v>
      </c>
      <c r="AI31" s="5">
        <v>1</v>
      </c>
      <c r="AJ31" s="5">
        <v>1</v>
      </c>
      <c r="AK31" s="5">
        <v>0.989247311827957</v>
      </c>
      <c r="AL31">
        <v>67.575757575757606</v>
      </c>
    </row>
    <row r="32" spans="1:42" s="4" customFormat="1" x14ac:dyDescent="0.2">
      <c r="C32" s="8"/>
      <c r="D32" s="8"/>
      <c r="O32" s="5"/>
      <c r="P32" s="5"/>
      <c r="Q32" s="5"/>
      <c r="W32" s="20"/>
      <c r="X32" s="20"/>
      <c r="AI32" s="5"/>
      <c r="AJ32" s="5"/>
      <c r="AK32" s="5"/>
    </row>
    <row r="33" spans="1:43" s="4" customFormat="1" x14ac:dyDescent="0.2">
      <c r="C33" s="8"/>
      <c r="D33" s="8"/>
      <c r="O33" s="5"/>
      <c r="P33" s="5"/>
      <c r="Q33" s="5"/>
      <c r="W33" s="20"/>
      <c r="X33" s="20"/>
    </row>
    <row r="34" spans="1:43" x14ac:dyDescent="0.2">
      <c r="A34" s="7" t="s">
        <v>60</v>
      </c>
      <c r="B34" s="16" t="s">
        <v>62</v>
      </c>
      <c r="C34" s="19" t="s">
        <v>61</v>
      </c>
      <c r="D34" s="10" t="s">
        <v>63</v>
      </c>
      <c r="E34" t="s">
        <v>114</v>
      </c>
      <c r="F34">
        <v>2</v>
      </c>
      <c r="G34">
        <v>5</v>
      </c>
      <c r="H34" s="4">
        <v>1</v>
      </c>
      <c r="I34" s="4">
        <v>4</v>
      </c>
      <c r="J34">
        <v>4.4434886540000003</v>
      </c>
      <c r="K34">
        <v>4.72787077307449</v>
      </c>
      <c r="L34">
        <v>5.2051627070029394</v>
      </c>
      <c r="M34">
        <v>3.3</v>
      </c>
      <c r="N34" s="22" t="s">
        <v>116</v>
      </c>
      <c r="O34" s="3">
        <v>0.625</v>
      </c>
      <c r="P34" s="3">
        <v>0.94736842105263197</v>
      </c>
      <c r="Q34" s="3">
        <v>0.978494623655914</v>
      </c>
      <c r="R34" s="22" t="s">
        <v>116</v>
      </c>
      <c r="S34">
        <v>3</v>
      </c>
      <c r="U34" s="11" t="s">
        <v>93</v>
      </c>
      <c r="V34" s="4" t="s">
        <v>187</v>
      </c>
      <c r="W34" s="19" t="s">
        <v>94</v>
      </c>
      <c r="X34" s="19" t="s">
        <v>184</v>
      </c>
      <c r="Y34" t="s">
        <v>114</v>
      </c>
      <c r="Z34">
        <v>2</v>
      </c>
      <c r="AA34">
        <v>5</v>
      </c>
      <c r="AB34" s="4">
        <v>2</v>
      </c>
      <c r="AC34" s="4">
        <v>5</v>
      </c>
      <c r="AD34">
        <v>4.171191833</v>
      </c>
      <c r="AE34" s="29">
        <v>3.9794891095271199</v>
      </c>
      <c r="AF34" s="4">
        <v>5.3386097109220882</v>
      </c>
      <c r="AG34">
        <v>2.68</v>
      </c>
      <c r="AH34">
        <v>36</v>
      </c>
      <c r="AI34" s="23">
        <v>0.8125</v>
      </c>
      <c r="AJ34" s="23">
        <v>0.91228070175438603</v>
      </c>
      <c r="AK34" s="23">
        <v>0.978494623655914</v>
      </c>
      <c r="AL34">
        <v>44.848484848484901</v>
      </c>
      <c r="AM34">
        <v>5</v>
      </c>
      <c r="AN34">
        <v>690</v>
      </c>
    </row>
    <row r="35" spans="1:43" x14ac:dyDescent="0.2">
      <c r="A35" s="17" t="s">
        <v>64</v>
      </c>
      <c r="B35" s="4" t="s">
        <v>66</v>
      </c>
      <c r="C35" s="19" t="s">
        <v>65</v>
      </c>
      <c r="D35" s="10" t="s">
        <v>124</v>
      </c>
      <c r="E35" t="s">
        <v>114</v>
      </c>
      <c r="F35">
        <v>2</v>
      </c>
      <c r="G35">
        <v>5</v>
      </c>
      <c r="H35" s="4">
        <v>1</v>
      </c>
      <c r="I35" s="4">
        <v>3</v>
      </c>
      <c r="J35">
        <v>4.6023209070000002</v>
      </c>
      <c r="K35">
        <v>4.5111806424389398</v>
      </c>
      <c r="L35">
        <v>5.3454491354523936</v>
      </c>
      <c r="M35">
        <v>3.32</v>
      </c>
      <c r="N35">
        <v>54</v>
      </c>
      <c r="O35" s="3">
        <v>0.875</v>
      </c>
      <c r="P35" s="3">
        <v>0.98245614035087703</v>
      </c>
      <c r="Q35" s="3">
        <v>0.989247311827957</v>
      </c>
      <c r="R35">
        <v>53.939393939393902</v>
      </c>
      <c r="S35">
        <v>5</v>
      </c>
      <c r="U35" s="11" t="s">
        <v>103</v>
      </c>
      <c r="V35" s="4" t="s">
        <v>154</v>
      </c>
      <c r="W35" s="19" t="s">
        <v>135</v>
      </c>
      <c r="X35" s="19" t="s">
        <v>185</v>
      </c>
      <c r="Y35" t="s">
        <v>114</v>
      </c>
      <c r="Z35">
        <v>2</v>
      </c>
      <c r="AA35">
        <v>4</v>
      </c>
      <c r="AB35" s="4">
        <v>2</v>
      </c>
      <c r="AC35" s="4">
        <v>5</v>
      </c>
      <c r="AD35">
        <v>3.6087933740000002</v>
      </c>
      <c r="AE35" s="29">
        <v>3.8409321323087702</v>
      </c>
      <c r="AF35" s="29">
        <v>3.9652378937407882</v>
      </c>
      <c r="AG35">
        <v>3.9</v>
      </c>
      <c r="AH35" s="22" t="s">
        <v>116</v>
      </c>
      <c r="AI35" s="24" t="s">
        <v>116</v>
      </c>
      <c r="AJ35" s="24" t="s">
        <v>116</v>
      </c>
      <c r="AK35" s="24" t="s">
        <v>116</v>
      </c>
      <c r="AL35" s="22" t="s">
        <v>116</v>
      </c>
      <c r="AM35">
        <v>5</v>
      </c>
      <c r="AN35">
        <v>640</v>
      </c>
    </row>
    <row r="36" spans="1:43" x14ac:dyDescent="0.2">
      <c r="A36" s="36" t="s">
        <v>233</v>
      </c>
      <c r="B36" s="4" t="s">
        <v>234</v>
      </c>
      <c r="C36" s="8" t="s">
        <v>252</v>
      </c>
      <c r="D36" s="15"/>
      <c r="E36" t="s">
        <v>114</v>
      </c>
      <c r="F36">
        <v>3</v>
      </c>
      <c r="G36">
        <v>8</v>
      </c>
      <c r="H36" s="4">
        <v>2</v>
      </c>
      <c r="I36" s="4">
        <v>7</v>
      </c>
      <c r="J36">
        <v>3.5740312680000001</v>
      </c>
      <c r="K36">
        <v>3.8807109168928502</v>
      </c>
      <c r="L36">
        <v>4.4715173772016641</v>
      </c>
      <c r="M36">
        <v>4.42</v>
      </c>
      <c r="N36">
        <v>54</v>
      </c>
      <c r="O36" s="3">
        <v>0.4375</v>
      </c>
      <c r="P36" s="3">
        <v>0.89473684210526305</v>
      </c>
      <c r="Q36" s="3">
        <v>0.967741935483871</v>
      </c>
      <c r="R36" t="s">
        <v>116</v>
      </c>
      <c r="S36" s="4"/>
      <c r="U36" s="11" t="s">
        <v>244</v>
      </c>
      <c r="V36" s="4" t="s">
        <v>245</v>
      </c>
      <c r="W36" s="20" t="s">
        <v>258</v>
      </c>
      <c r="X36" s="8"/>
      <c r="Y36" t="s">
        <v>114</v>
      </c>
      <c r="Z36">
        <v>2</v>
      </c>
      <c r="AA36">
        <v>5</v>
      </c>
      <c r="AB36" s="4">
        <v>1</v>
      </c>
      <c r="AC36" s="4">
        <v>5</v>
      </c>
      <c r="AD36">
        <v>5.0900917989999996</v>
      </c>
      <c r="AE36">
        <v>3.1505805862031</v>
      </c>
      <c r="AF36" s="4">
        <v>4.6922366216770506</v>
      </c>
      <c r="AG36">
        <v>3.62</v>
      </c>
      <c r="AH36">
        <v>30</v>
      </c>
      <c r="AI36" s="3">
        <v>0.6875</v>
      </c>
      <c r="AJ36" s="3">
        <v>0.98245614035087703</v>
      </c>
      <c r="AK36" s="3">
        <v>0.989247311827957</v>
      </c>
      <c r="AL36">
        <v>67.272727272727295</v>
      </c>
      <c r="AM36" s="4"/>
    </row>
    <row r="37" spans="1:43" s="4" customFormat="1" x14ac:dyDescent="0.2">
      <c r="A37" s="36" t="s">
        <v>199</v>
      </c>
      <c r="B37" s="4" t="s">
        <v>200</v>
      </c>
      <c r="C37" s="8" t="s">
        <v>204</v>
      </c>
      <c r="D37" s="8" t="s">
        <v>206</v>
      </c>
      <c r="E37" s="4" t="s">
        <v>115</v>
      </c>
      <c r="F37" s="4">
        <v>3</v>
      </c>
      <c r="G37" s="4">
        <v>6</v>
      </c>
      <c r="H37" s="4">
        <v>3</v>
      </c>
      <c r="I37" s="4">
        <v>6</v>
      </c>
      <c r="J37" s="4">
        <v>3.4339851129999999</v>
      </c>
      <c r="K37" s="4">
        <v>4.4380680085517401</v>
      </c>
      <c r="L37" s="4">
        <v>5.0693264913759677</v>
      </c>
      <c r="M37" s="4">
        <v>3.86</v>
      </c>
      <c r="N37" s="4">
        <v>93</v>
      </c>
      <c r="O37" s="5" t="s">
        <v>116</v>
      </c>
      <c r="P37" s="5" t="s">
        <v>116</v>
      </c>
      <c r="Q37" s="5" t="s">
        <v>116</v>
      </c>
      <c r="R37" s="4" t="s">
        <v>116</v>
      </c>
      <c r="S37" s="4">
        <v>3</v>
      </c>
      <c r="U37" s="11" t="s">
        <v>100</v>
      </c>
      <c r="V37" s="4" t="s">
        <v>156</v>
      </c>
      <c r="W37" s="19" t="s">
        <v>67</v>
      </c>
      <c r="X37" s="19" t="s">
        <v>177</v>
      </c>
      <c r="Y37" t="s">
        <v>114</v>
      </c>
      <c r="Z37">
        <v>3</v>
      </c>
      <c r="AA37">
        <v>6</v>
      </c>
      <c r="AB37" s="4">
        <v>1</v>
      </c>
      <c r="AC37" s="4">
        <v>3</v>
      </c>
      <c r="AD37">
        <v>2.636179174</v>
      </c>
      <c r="AE37">
        <v>4.1761738733724103</v>
      </c>
      <c r="AF37">
        <v>4.5850266520291818</v>
      </c>
      <c r="AG37" s="22" t="s">
        <v>116</v>
      </c>
      <c r="AH37" s="22" t="s">
        <v>116</v>
      </c>
      <c r="AI37" s="3">
        <v>0.8125</v>
      </c>
      <c r="AJ37" s="3">
        <v>0.96491228070175405</v>
      </c>
      <c r="AK37" s="3">
        <v>0.989247311827957</v>
      </c>
      <c r="AL37">
        <v>32.727272727272698</v>
      </c>
      <c r="AM37">
        <v>9</v>
      </c>
      <c r="AN37">
        <v>670</v>
      </c>
      <c r="AP37"/>
      <c r="AQ37"/>
    </row>
    <row r="38" spans="1:43" s="4" customFormat="1" x14ac:dyDescent="0.2">
      <c r="C38" s="8"/>
      <c r="D38" s="8"/>
      <c r="O38" s="5"/>
      <c r="P38" s="5"/>
      <c r="Q38" s="5"/>
      <c r="W38" s="20"/>
      <c r="X38" s="20"/>
      <c r="AI38" s="5"/>
      <c r="AJ38" s="5"/>
      <c r="AK38" s="5"/>
    </row>
    <row r="39" spans="1:43" x14ac:dyDescent="0.2">
      <c r="C39" s="15"/>
      <c r="D39" s="15"/>
      <c r="H39" s="4"/>
      <c r="I39" s="4"/>
      <c r="O39" s="3"/>
      <c r="P39" s="3"/>
      <c r="Q39" s="3"/>
      <c r="W39" s="20"/>
      <c r="X39" s="20"/>
      <c r="Z39" s="4"/>
      <c r="AA39" s="4"/>
      <c r="AB39" s="4"/>
      <c r="AC39" s="4"/>
      <c r="AD39" s="4"/>
      <c r="AE39" s="4"/>
      <c r="AF39" s="4"/>
      <c r="AG39" s="4"/>
      <c r="AH39" s="4"/>
      <c r="AI39" s="5"/>
      <c r="AJ39" s="5"/>
      <c r="AK39" s="5"/>
      <c r="AL39" s="4"/>
      <c r="AM39" s="4"/>
    </row>
    <row r="40" spans="1:43" x14ac:dyDescent="0.2">
      <c r="A40" s="7" t="s">
        <v>68</v>
      </c>
      <c r="B40" s="7" t="s">
        <v>70</v>
      </c>
      <c r="C40" s="19" t="s">
        <v>69</v>
      </c>
      <c r="D40" s="10" t="s">
        <v>71</v>
      </c>
      <c r="E40" t="s">
        <v>114</v>
      </c>
      <c r="F40">
        <v>1</v>
      </c>
      <c r="G40">
        <v>3</v>
      </c>
      <c r="H40" s="4">
        <v>1</v>
      </c>
      <c r="I40" s="4">
        <v>3</v>
      </c>
      <c r="J40">
        <v>4.9454543810000002</v>
      </c>
      <c r="K40" s="26">
        <v>5.0115801709456198</v>
      </c>
      <c r="L40" s="4">
        <v>5.0147789320315903</v>
      </c>
      <c r="M40">
        <v>2.92</v>
      </c>
      <c r="N40">
        <v>30</v>
      </c>
      <c r="O40" s="3">
        <v>0.375</v>
      </c>
      <c r="P40" s="3">
        <v>0.929824561403509</v>
      </c>
      <c r="Q40" s="3">
        <v>1</v>
      </c>
      <c r="R40" s="22" t="s">
        <v>116</v>
      </c>
      <c r="S40">
        <v>2</v>
      </c>
      <c r="U40" s="11" t="s">
        <v>77</v>
      </c>
      <c r="V40" s="4" t="s">
        <v>158</v>
      </c>
      <c r="W40" s="19" t="s">
        <v>78</v>
      </c>
      <c r="X40" s="19" t="s">
        <v>179</v>
      </c>
      <c r="Y40" t="s">
        <v>114</v>
      </c>
      <c r="Z40">
        <v>3</v>
      </c>
      <c r="AA40">
        <v>7</v>
      </c>
      <c r="AB40" s="4">
        <v>1</v>
      </c>
      <c r="AC40" s="4">
        <v>4</v>
      </c>
      <c r="AD40">
        <v>3.376541864</v>
      </c>
      <c r="AE40" s="29">
        <v>3.6856302899133602</v>
      </c>
      <c r="AF40" s="4">
        <v>4.2571245099648998</v>
      </c>
      <c r="AG40">
        <v>3.38</v>
      </c>
      <c r="AH40">
        <v>36</v>
      </c>
      <c r="AI40" s="3">
        <v>0.375</v>
      </c>
      <c r="AJ40" s="3">
        <v>0.859649122807018</v>
      </c>
      <c r="AK40" s="3">
        <v>0.956989247311828</v>
      </c>
      <c r="AL40">
        <v>50.606060606060602</v>
      </c>
      <c r="AM40">
        <v>6</v>
      </c>
      <c r="AN40">
        <v>840</v>
      </c>
      <c r="AP40" s="4"/>
    </row>
    <row r="41" spans="1:43" x14ac:dyDescent="0.2">
      <c r="A41" s="18" t="s">
        <v>286</v>
      </c>
      <c r="B41" s="4" t="s">
        <v>287</v>
      </c>
      <c r="C41" s="76" t="s">
        <v>290</v>
      </c>
      <c r="D41" s="76"/>
      <c r="E41" t="s">
        <v>115</v>
      </c>
      <c r="F41">
        <v>3</v>
      </c>
      <c r="G41">
        <v>7</v>
      </c>
      <c r="H41" s="4">
        <v>2</v>
      </c>
      <c r="I41" s="4">
        <v>5</v>
      </c>
      <c r="J41">
        <v>3.8387885659999998</v>
      </c>
      <c r="K41">
        <v>3.9155821122189498</v>
      </c>
      <c r="L41">
        <v>4.8683278807327319</v>
      </c>
      <c r="M41">
        <v>3.66</v>
      </c>
      <c r="N41">
        <v>36</v>
      </c>
      <c r="O41" s="3">
        <v>0.1875</v>
      </c>
      <c r="P41" s="3">
        <v>0.70175438596491202</v>
      </c>
      <c r="Q41" s="3">
        <v>0.967741935483871</v>
      </c>
      <c r="R41">
        <v>66.6666666666667</v>
      </c>
      <c r="S41" s="4"/>
      <c r="U41" s="11" t="s">
        <v>72</v>
      </c>
      <c r="V41" s="4" t="s">
        <v>157</v>
      </c>
      <c r="W41" s="19" t="s">
        <v>73</v>
      </c>
      <c r="X41" s="19" t="s">
        <v>178</v>
      </c>
      <c r="Y41" t="s">
        <v>115</v>
      </c>
      <c r="Z41">
        <v>3</v>
      </c>
      <c r="AA41">
        <v>6</v>
      </c>
      <c r="AB41" s="4">
        <v>1</v>
      </c>
      <c r="AC41" s="4">
        <v>4</v>
      </c>
      <c r="AD41">
        <v>3.8477742899999998</v>
      </c>
      <c r="AE41">
        <v>4.2946356132584702</v>
      </c>
      <c r="AF41" s="4">
        <v>5.2051627070029394</v>
      </c>
      <c r="AG41">
        <v>3.22</v>
      </c>
      <c r="AH41">
        <v>30</v>
      </c>
      <c r="AI41" s="3">
        <v>0.8125</v>
      </c>
      <c r="AJ41" s="3">
        <v>0.96491228070175405</v>
      </c>
      <c r="AK41" s="3">
        <v>1</v>
      </c>
      <c r="AL41">
        <v>56.6666666666667</v>
      </c>
      <c r="AM41">
        <v>6</v>
      </c>
      <c r="AN41">
        <v>900</v>
      </c>
      <c r="AP41" s="4"/>
    </row>
    <row r="42" spans="1:43" x14ac:dyDescent="0.2">
      <c r="A42" s="18" t="s">
        <v>218</v>
      </c>
      <c r="B42" s="4" t="s">
        <v>219</v>
      </c>
      <c r="C42" s="4" t="s">
        <v>220</v>
      </c>
      <c r="D42" s="55" t="s">
        <v>221</v>
      </c>
      <c r="E42" t="s">
        <v>114</v>
      </c>
      <c r="F42">
        <v>3</v>
      </c>
      <c r="G42">
        <v>7</v>
      </c>
      <c r="H42" s="4">
        <v>1</v>
      </c>
      <c r="I42" s="4">
        <v>5</v>
      </c>
      <c r="J42">
        <v>3.1133004290000001</v>
      </c>
      <c r="K42">
        <v>4.1715521392259101</v>
      </c>
      <c r="L42" s="4">
        <v>5.1485077374235928</v>
      </c>
      <c r="M42">
        <v>3.46</v>
      </c>
      <c r="N42" t="s">
        <v>116</v>
      </c>
      <c r="O42" s="3">
        <v>0.582938388625592</v>
      </c>
      <c r="P42" s="3">
        <v>0.87068965517241403</v>
      </c>
      <c r="Q42" s="3">
        <v>1</v>
      </c>
      <c r="R42" t="s">
        <v>116</v>
      </c>
      <c r="S42" s="4"/>
      <c r="U42" s="11" t="s">
        <v>74</v>
      </c>
      <c r="V42" s="4" t="s">
        <v>76</v>
      </c>
      <c r="W42" s="19" t="s">
        <v>75</v>
      </c>
      <c r="X42" s="10" t="s">
        <v>125</v>
      </c>
      <c r="Y42" t="s">
        <v>114</v>
      </c>
      <c r="Z42">
        <v>3</v>
      </c>
      <c r="AA42">
        <v>8</v>
      </c>
      <c r="AB42" s="4">
        <v>1</v>
      </c>
      <c r="AC42" s="4">
        <v>3</v>
      </c>
      <c r="AD42">
        <v>3.397940009</v>
      </c>
      <c r="AE42" s="29">
        <v>3.7657735928023501</v>
      </c>
      <c r="AF42" s="4">
        <v>5.0995744046894682</v>
      </c>
      <c r="AG42">
        <v>3.34</v>
      </c>
      <c r="AH42">
        <v>36</v>
      </c>
      <c r="AI42" s="3">
        <v>0.9375</v>
      </c>
      <c r="AJ42" s="3">
        <v>1</v>
      </c>
      <c r="AK42" s="3">
        <v>1</v>
      </c>
      <c r="AL42">
        <v>56.969696969696997</v>
      </c>
      <c r="AM42">
        <v>9</v>
      </c>
      <c r="AN42">
        <v>690</v>
      </c>
      <c r="AP42" s="4"/>
    </row>
    <row r="43" spans="1:43" s="4" customFormat="1" x14ac:dyDescent="0.2">
      <c r="A43" s="12" t="s">
        <v>117</v>
      </c>
      <c r="B43" s="4" t="s">
        <v>118</v>
      </c>
      <c r="C43" s="75" t="s">
        <v>129</v>
      </c>
      <c r="D43" s="76" t="s">
        <v>139</v>
      </c>
      <c r="E43" t="s">
        <v>114</v>
      </c>
      <c r="F43">
        <v>3</v>
      </c>
      <c r="G43">
        <v>7</v>
      </c>
      <c r="H43" s="4">
        <v>1</v>
      </c>
      <c r="I43" s="4">
        <v>3</v>
      </c>
      <c r="J43">
        <v>4.7857403859999996</v>
      </c>
      <c r="K43" s="26">
        <v>5.0408152525094598</v>
      </c>
      <c r="L43" s="4">
        <v>5.0995744046894682</v>
      </c>
      <c r="M43">
        <v>3.66</v>
      </c>
      <c r="N43">
        <v>36</v>
      </c>
      <c r="O43" s="3">
        <v>0.75</v>
      </c>
      <c r="P43" s="3">
        <v>0.929824561403509</v>
      </c>
      <c r="Q43" s="3">
        <v>0.967741935483871</v>
      </c>
      <c r="R43">
        <v>52.121212121212103</v>
      </c>
      <c r="S43">
        <v>5</v>
      </c>
      <c r="U43" s="11" t="s">
        <v>236</v>
      </c>
      <c r="V43" s="4" t="s">
        <v>237</v>
      </c>
      <c r="W43" s="20" t="s">
        <v>259</v>
      </c>
      <c r="X43" s="55" t="s">
        <v>292</v>
      </c>
      <c r="Y43" t="s">
        <v>114</v>
      </c>
      <c r="Z43">
        <v>3</v>
      </c>
      <c r="AA43">
        <v>8</v>
      </c>
      <c r="AB43" s="4">
        <v>2</v>
      </c>
      <c r="AC43" s="4">
        <v>6</v>
      </c>
      <c r="AD43">
        <v>3.6709412810000002</v>
      </c>
      <c r="AE43">
        <v>4.2468195913803699</v>
      </c>
      <c r="AF43" s="4">
        <v>5.092882523725013</v>
      </c>
      <c r="AG43">
        <v>3.58</v>
      </c>
      <c r="AH43" t="s">
        <v>116</v>
      </c>
      <c r="AI43" s="3">
        <v>0.625</v>
      </c>
      <c r="AJ43" s="3">
        <v>0.91228070175438603</v>
      </c>
      <c r="AK43" s="3">
        <v>0.978494623655914</v>
      </c>
      <c r="AL43">
        <v>61.818181818181799</v>
      </c>
    </row>
    <row r="44" spans="1:43" x14ac:dyDescent="0.2">
      <c r="A44" s="4"/>
      <c r="B44" s="4"/>
      <c r="C44" s="20"/>
      <c r="D44" s="8"/>
      <c r="E44" s="4"/>
      <c r="F44" s="4"/>
      <c r="G44" s="4"/>
      <c r="H44" s="4"/>
      <c r="I44" s="4"/>
      <c r="J44" s="4"/>
      <c r="K44" s="4"/>
      <c r="L44" s="4"/>
      <c r="M44" s="4"/>
      <c r="N44" s="4"/>
      <c r="O44" s="5"/>
      <c r="P44" s="5"/>
      <c r="Q44" s="5"/>
      <c r="R44" s="4"/>
      <c r="S44" s="4"/>
      <c r="W44" s="20"/>
      <c r="X44" s="20"/>
      <c r="Z44" s="4"/>
      <c r="AA44" s="4"/>
      <c r="AB44" s="4"/>
      <c r="AC44" s="4"/>
      <c r="AD44" s="4"/>
      <c r="AE44" s="4"/>
      <c r="AF44" s="4"/>
      <c r="AG44" s="4"/>
      <c r="AH44" s="4"/>
      <c r="AI44" s="5"/>
      <c r="AJ44" s="5"/>
      <c r="AK44" s="5"/>
      <c r="AL44" s="4"/>
      <c r="AM44" s="4"/>
    </row>
    <row r="45" spans="1:43" x14ac:dyDescent="0.2">
      <c r="A45" s="4"/>
      <c r="B45" s="4"/>
      <c r="C45" s="8"/>
      <c r="D45" s="8"/>
      <c r="H45" s="4"/>
      <c r="I45" s="4"/>
      <c r="O45" s="3"/>
      <c r="P45" s="3"/>
      <c r="Q45" s="3"/>
      <c r="W45" s="20"/>
      <c r="X45" s="20"/>
      <c r="Z45" s="4"/>
      <c r="AA45" s="4"/>
      <c r="AB45" s="4"/>
      <c r="AC45" s="4"/>
      <c r="AD45" s="4"/>
      <c r="AE45" s="4"/>
      <c r="AF45" s="4"/>
      <c r="AG45" s="4"/>
      <c r="AH45" s="4"/>
      <c r="AI45" s="5"/>
      <c r="AJ45" s="5"/>
      <c r="AK45" s="5"/>
      <c r="AL45" s="4"/>
      <c r="AM45" s="4"/>
    </row>
    <row r="46" spans="1:43" x14ac:dyDescent="0.2">
      <c r="A46" s="7" t="s">
        <v>79</v>
      </c>
      <c r="B46" s="7" t="s">
        <v>81</v>
      </c>
      <c r="C46" s="19" t="s">
        <v>80</v>
      </c>
      <c r="D46" s="10" t="s">
        <v>82</v>
      </c>
      <c r="E46" t="s">
        <v>114</v>
      </c>
      <c r="F46">
        <v>1</v>
      </c>
      <c r="G46">
        <v>4</v>
      </c>
      <c r="H46" s="4">
        <v>1</v>
      </c>
      <c r="I46" s="4">
        <v>4</v>
      </c>
      <c r="J46">
        <v>4.8511701159999996</v>
      </c>
      <c r="K46">
        <v>4.9782218883807001</v>
      </c>
      <c r="L46">
        <v>5.5837218103408377</v>
      </c>
      <c r="M46">
        <v>3.48</v>
      </c>
      <c r="N46">
        <v>36</v>
      </c>
      <c r="O46" s="3">
        <v>0.875</v>
      </c>
      <c r="P46" s="3">
        <v>1</v>
      </c>
      <c r="Q46" s="3">
        <v>0.989247311827957</v>
      </c>
      <c r="R46" s="22" t="s">
        <v>116</v>
      </c>
      <c r="S46">
        <v>3</v>
      </c>
      <c r="U46" s="11" t="s">
        <v>89</v>
      </c>
      <c r="V46" s="4" t="s">
        <v>160</v>
      </c>
      <c r="W46" s="19" t="s">
        <v>90</v>
      </c>
      <c r="X46" s="19" t="s">
        <v>181</v>
      </c>
      <c r="Y46" t="s">
        <v>114</v>
      </c>
      <c r="Z46">
        <v>3</v>
      </c>
      <c r="AA46">
        <v>6</v>
      </c>
      <c r="AB46" s="4">
        <v>2</v>
      </c>
      <c r="AC46" s="4">
        <v>4</v>
      </c>
      <c r="AD46">
        <v>3.7252989429999999</v>
      </c>
      <c r="AE46">
        <v>4.12354629887058</v>
      </c>
      <c r="AF46">
        <v>5.0942291743602848</v>
      </c>
      <c r="AG46" s="22" t="s">
        <v>116</v>
      </c>
      <c r="AH46" s="22" t="s">
        <v>116</v>
      </c>
      <c r="AI46" s="3">
        <v>0.875</v>
      </c>
      <c r="AJ46" s="3">
        <v>1</v>
      </c>
      <c r="AK46" s="3">
        <v>0.989247311827957</v>
      </c>
      <c r="AL46">
        <v>40.606060606060602</v>
      </c>
      <c r="AM46">
        <v>5</v>
      </c>
      <c r="AN46" s="4">
        <v>470</v>
      </c>
    </row>
    <row r="47" spans="1:43" x14ac:dyDescent="0.2">
      <c r="A47" s="12" t="s">
        <v>85</v>
      </c>
      <c r="B47" s="4" t="s">
        <v>87</v>
      </c>
      <c r="C47" s="19" t="s">
        <v>86</v>
      </c>
      <c r="D47" s="10" t="s">
        <v>88</v>
      </c>
      <c r="E47" t="s">
        <v>114</v>
      </c>
      <c r="F47">
        <v>2</v>
      </c>
      <c r="G47">
        <v>5</v>
      </c>
      <c r="H47" s="4">
        <v>1</v>
      </c>
      <c r="I47" s="4">
        <v>3</v>
      </c>
      <c r="J47">
        <v>4.7205568270000002</v>
      </c>
      <c r="K47">
        <v>4.9520444753165203</v>
      </c>
      <c r="L47">
        <v>5.6066293680574244</v>
      </c>
      <c r="M47">
        <v>2.62</v>
      </c>
      <c r="N47">
        <v>30</v>
      </c>
      <c r="O47" s="3">
        <v>0.625</v>
      </c>
      <c r="P47" s="3">
        <v>0.98245614035087703</v>
      </c>
      <c r="Q47" s="3">
        <v>1</v>
      </c>
      <c r="R47">
        <v>73.636363636363598</v>
      </c>
      <c r="S47">
        <v>5</v>
      </c>
      <c r="U47" s="11" t="s">
        <v>83</v>
      </c>
      <c r="V47" s="4" t="s">
        <v>159</v>
      </c>
      <c r="W47" s="19" t="s">
        <v>84</v>
      </c>
      <c r="X47" s="19" t="s">
        <v>180</v>
      </c>
      <c r="Y47" t="s">
        <v>115</v>
      </c>
      <c r="Z47">
        <v>2</v>
      </c>
      <c r="AA47">
        <v>4</v>
      </c>
      <c r="AB47" s="4">
        <v>2</v>
      </c>
      <c r="AC47" s="4">
        <v>4</v>
      </c>
      <c r="AD47">
        <v>5.0398715120000004</v>
      </c>
      <c r="AE47" s="26">
        <v>5.1023610540617996</v>
      </c>
      <c r="AF47" s="4">
        <v>5.7424834201634081</v>
      </c>
      <c r="AG47">
        <v>2.96</v>
      </c>
      <c r="AH47">
        <v>36</v>
      </c>
      <c r="AI47" s="3">
        <v>0.875</v>
      </c>
      <c r="AJ47" s="3">
        <v>0.98245614035087703</v>
      </c>
      <c r="AK47" s="3">
        <v>0.989247311827957</v>
      </c>
      <c r="AL47">
        <v>46.363636363636402</v>
      </c>
      <c r="AM47">
        <v>4</v>
      </c>
      <c r="AN47">
        <v>640</v>
      </c>
    </row>
    <row r="48" spans="1:43" x14ac:dyDescent="0.2">
      <c r="A48" s="36" t="s">
        <v>201</v>
      </c>
      <c r="B48" s="4" t="s">
        <v>202</v>
      </c>
      <c r="C48" s="20" t="s">
        <v>205</v>
      </c>
      <c r="D48" s="8" t="s">
        <v>207</v>
      </c>
      <c r="E48" s="4" t="s">
        <v>114</v>
      </c>
      <c r="F48" s="4">
        <v>2</v>
      </c>
      <c r="G48" s="4">
        <v>5</v>
      </c>
      <c r="H48" s="4">
        <v>2</v>
      </c>
      <c r="I48" s="4">
        <v>5</v>
      </c>
      <c r="J48" s="4">
        <v>4.069326491</v>
      </c>
      <c r="K48" s="4">
        <v>4.3586823405272197</v>
      </c>
      <c r="L48" s="4">
        <v>5.622851402617524</v>
      </c>
      <c r="M48" s="4">
        <v>3.28</v>
      </c>
      <c r="N48" s="4">
        <v>72</v>
      </c>
      <c r="O48" s="5">
        <v>0.625</v>
      </c>
      <c r="P48" s="5">
        <v>0.94736842105263197</v>
      </c>
      <c r="Q48" s="5">
        <v>0.956989247311828</v>
      </c>
      <c r="R48" s="4" t="s">
        <v>116</v>
      </c>
      <c r="S48" s="4">
        <v>3</v>
      </c>
      <c r="U48" s="11" t="s">
        <v>101</v>
      </c>
      <c r="V48" s="4" t="s">
        <v>164</v>
      </c>
      <c r="W48" s="19" t="s">
        <v>136</v>
      </c>
      <c r="X48" s="19" t="s">
        <v>186</v>
      </c>
      <c r="Y48" t="s">
        <v>114</v>
      </c>
      <c r="Z48">
        <v>3</v>
      </c>
      <c r="AA48">
        <v>8</v>
      </c>
      <c r="AB48" s="4">
        <v>2</v>
      </c>
      <c r="AC48" s="4">
        <v>7</v>
      </c>
      <c r="AD48">
        <v>3.8805937519999998</v>
      </c>
      <c r="AE48">
        <v>4.2443707860093403</v>
      </c>
      <c r="AF48">
        <v>4.5806618466267315</v>
      </c>
      <c r="AG48">
        <v>2.88</v>
      </c>
      <c r="AH48">
        <v>36</v>
      </c>
      <c r="AI48" s="3">
        <v>0.625</v>
      </c>
      <c r="AJ48" s="3">
        <v>0.96491228070175405</v>
      </c>
      <c r="AK48" s="3">
        <v>0.978494623655914</v>
      </c>
      <c r="AL48" s="22" t="s">
        <v>116</v>
      </c>
      <c r="AM48">
        <v>10</v>
      </c>
      <c r="AN48">
        <v>880</v>
      </c>
    </row>
    <row r="49" spans="1:40" s="4" customFormat="1" x14ac:dyDescent="0.2">
      <c r="A49" s="36" t="s">
        <v>238</v>
      </c>
      <c r="B49" s="4" t="s">
        <v>239</v>
      </c>
      <c r="C49" s="20" t="s">
        <v>254</v>
      </c>
      <c r="D49" s="8" t="s">
        <v>293</v>
      </c>
      <c r="E49" t="s">
        <v>114</v>
      </c>
      <c r="F49">
        <v>3</v>
      </c>
      <c r="G49">
        <v>6</v>
      </c>
      <c r="H49" s="4">
        <v>3</v>
      </c>
      <c r="I49" s="4">
        <v>7</v>
      </c>
      <c r="J49">
        <v>3.9958038849999999</v>
      </c>
      <c r="K49">
        <v>4.2669785767548101</v>
      </c>
      <c r="L49" s="4">
        <v>4.7088782929962676</v>
      </c>
      <c r="M49">
        <v>3.6</v>
      </c>
      <c r="N49">
        <v>61</v>
      </c>
      <c r="O49" s="3">
        <v>0.625</v>
      </c>
      <c r="P49" s="3">
        <v>0.89473684210526305</v>
      </c>
      <c r="Q49" s="3">
        <v>0.978494623655914</v>
      </c>
      <c r="R49" t="s">
        <v>116</v>
      </c>
      <c r="U49" s="62" t="s">
        <v>242</v>
      </c>
      <c r="V49" s="45" t="s">
        <v>243</v>
      </c>
      <c r="W49" s="46" t="s">
        <v>260</v>
      </c>
      <c r="X49" s="45"/>
      <c r="Y49" t="s">
        <v>114</v>
      </c>
      <c r="Z49">
        <v>2</v>
      </c>
      <c r="AA49">
        <v>5</v>
      </c>
      <c r="AB49" s="4">
        <v>1</v>
      </c>
      <c r="AC49" s="4">
        <v>4</v>
      </c>
      <c r="AD49">
        <v>4.798876312</v>
      </c>
      <c r="AE49">
        <v>4.2162192589353804</v>
      </c>
      <c r="AF49" s="4">
        <v>5.5944775478278759</v>
      </c>
      <c r="AG49">
        <v>3.04</v>
      </c>
      <c r="AH49">
        <v>36</v>
      </c>
      <c r="AI49" s="3">
        <v>0.5625</v>
      </c>
      <c r="AJ49" s="3">
        <v>0.94736842105263197</v>
      </c>
      <c r="AK49" s="3">
        <v>0.956989247311828</v>
      </c>
      <c r="AL49">
        <v>44.848484848484802</v>
      </c>
    </row>
    <row r="50" spans="1:40" s="4" customFormat="1" x14ac:dyDescent="0.2">
      <c r="C50" s="20"/>
      <c r="D50" s="8"/>
      <c r="O50" s="5"/>
      <c r="P50" s="5"/>
      <c r="Q50" s="5"/>
      <c r="U50" s="45"/>
      <c r="V50" s="45"/>
      <c r="W50" s="46"/>
      <c r="X50" s="45"/>
      <c r="Y50" s="45"/>
      <c r="Z50" s="47"/>
      <c r="AA50" s="47"/>
      <c r="AB50" s="47"/>
      <c r="AC50" s="47"/>
      <c r="AD50" s="47"/>
      <c r="AE50" s="47"/>
      <c r="AF50" s="47"/>
      <c r="AG50" s="47"/>
      <c r="AH50" s="45"/>
      <c r="AI50" s="61"/>
      <c r="AJ50" s="61"/>
      <c r="AK50" s="61"/>
      <c r="AL50" s="47"/>
      <c r="AM50" s="47"/>
    </row>
    <row r="51" spans="1:40" s="4" customFormat="1" x14ac:dyDescent="0.2">
      <c r="C51" s="20"/>
      <c r="D51" s="8"/>
      <c r="O51" s="5"/>
      <c r="P51" s="5"/>
      <c r="Q51" s="5"/>
      <c r="W51" s="20"/>
      <c r="X51" s="20"/>
      <c r="AI51" s="5"/>
      <c r="AJ51" s="5"/>
      <c r="AK51" s="5"/>
    </row>
    <row r="52" spans="1:40" x14ac:dyDescent="0.2">
      <c r="A52" s="4"/>
      <c r="D52" s="8"/>
      <c r="T52" s="4" t="s">
        <v>190</v>
      </c>
      <c r="AI52" s="3"/>
      <c r="AJ52" s="3"/>
      <c r="AK52" s="3"/>
      <c r="AL52" t="s">
        <v>190</v>
      </c>
    </row>
    <row r="53" spans="1:40" x14ac:dyDescent="0.2">
      <c r="B53" s="7" t="s">
        <v>119</v>
      </c>
      <c r="F53">
        <f t="shared" ref="F53:L55" si="0">(SUM(F4,F10,F16,F22,F28,F34,F40,F46))/8</f>
        <v>1.875</v>
      </c>
      <c r="G53">
        <f t="shared" si="0"/>
        <v>4.5</v>
      </c>
      <c r="H53" s="7">
        <f t="shared" si="0"/>
        <v>1.625</v>
      </c>
      <c r="I53" s="7">
        <f t="shared" si="0"/>
        <v>4.375</v>
      </c>
      <c r="J53" s="28">
        <f t="shared" si="0"/>
        <v>4.4646066707500003</v>
      </c>
      <c r="K53" s="27">
        <f t="shared" si="0"/>
        <v>4.675478645484346</v>
      </c>
      <c r="L53" s="34">
        <f t="shared" si="0"/>
        <v>5.2122971586008102</v>
      </c>
      <c r="O53" s="5">
        <f t="shared" ref="O53:Q54" si="1">(SUM(O4,O10,O16,O22,O28,O34,O40,O46))/8</f>
        <v>0.625</v>
      </c>
      <c r="P53" s="5">
        <f t="shared" si="1"/>
        <v>0.94517543859649122</v>
      </c>
      <c r="Q53" s="5">
        <f t="shared" si="1"/>
        <v>0.98790322580645162</v>
      </c>
      <c r="S53" s="7">
        <f>(SUM(S4,S10,S16,S22,S28,S34,S40,S46))/8</f>
        <v>3.25</v>
      </c>
      <c r="T53" s="4">
        <f>S53/I53</f>
        <v>0.74285714285714288</v>
      </c>
      <c r="Z53" s="4">
        <f t="shared" ref="Z53:AF53" si="2">(SUM(Z4,Z10,Z16,Z22,Z28,Z34,Z40,Z46))/8</f>
        <v>2.5</v>
      </c>
      <c r="AA53" s="4">
        <f t="shared" si="2"/>
        <v>5.375</v>
      </c>
      <c r="AB53" s="11">
        <f t="shared" si="2"/>
        <v>1.375</v>
      </c>
      <c r="AC53" s="11">
        <f t="shared" si="2"/>
        <v>4</v>
      </c>
      <c r="AD53" s="27">
        <f t="shared" si="2"/>
        <v>4.0575313902500003</v>
      </c>
      <c r="AE53" s="27">
        <f t="shared" si="2"/>
        <v>4.2328027527121339</v>
      </c>
      <c r="AF53" s="31">
        <f t="shared" si="2"/>
        <v>5.1630115010118889</v>
      </c>
      <c r="AI53" s="5">
        <f>(SUM(AI4,AI10,AI16,AI22,AI28,AI34,AI40,AI46))/8</f>
        <v>0.8203125</v>
      </c>
      <c r="AJ53" s="5">
        <f>(SUM(AJ4,AJ10,AJ16,AJ22,AJ28,AJ34,AJ40,AJ46))/8</f>
        <v>0.95394736842105265</v>
      </c>
      <c r="AK53" s="5">
        <f>(SUM(AK4,AK10,AK16,AK22,AK28,AK34,AK40,AK46))/8</f>
        <v>0.97983870967741937</v>
      </c>
      <c r="AL53" s="4">
        <f>AM53/AC53</f>
        <v>1.28125</v>
      </c>
      <c r="AM53" s="4">
        <f t="shared" ref="AM53:AN55" si="3">(SUM(AM4,AM10,AM16,AM22,AM28,AM34,AM40,AM46))/8</f>
        <v>5.125</v>
      </c>
      <c r="AN53" s="49">
        <f t="shared" si="3"/>
        <v>678.75</v>
      </c>
    </row>
    <row r="54" spans="1:40" x14ac:dyDescent="0.2">
      <c r="B54" s="12" t="s">
        <v>120</v>
      </c>
      <c r="F54" s="4">
        <f t="shared" si="0"/>
        <v>2.625</v>
      </c>
      <c r="G54" s="4">
        <f t="shared" si="0"/>
        <v>5.625</v>
      </c>
      <c r="H54" s="12">
        <f t="shared" si="0"/>
        <v>1.625</v>
      </c>
      <c r="I54" s="12">
        <f t="shared" si="0"/>
        <v>4.5</v>
      </c>
      <c r="J54" s="27">
        <f t="shared" si="0"/>
        <v>4.3262248955000002</v>
      </c>
      <c r="K54" s="27">
        <f t="shared" si="0"/>
        <v>4.4740112647615726</v>
      </c>
      <c r="L54" s="35">
        <f t="shared" si="0"/>
        <v>5.2220980490598077</v>
      </c>
      <c r="O54" s="5">
        <f t="shared" si="1"/>
        <v>0.6171875</v>
      </c>
      <c r="P54" s="5">
        <f t="shared" si="1"/>
        <v>0.93859649122806987</v>
      </c>
      <c r="Q54" s="5">
        <f t="shared" si="1"/>
        <v>0.9838709677419355</v>
      </c>
      <c r="S54" s="12">
        <f>(SUM(S5,S11,S17,S23,S29,S35,S41,S47))/8</f>
        <v>4.375</v>
      </c>
      <c r="T54" s="4">
        <f>S54/I54</f>
        <v>0.97222222222222221</v>
      </c>
      <c r="Z54" s="4">
        <f t="shared" ref="Z54:AF54" si="4">(SUM(Z5,Z11,Z17,Z23,Z29,Z35,Z41,Z47))/8</f>
        <v>2.375</v>
      </c>
      <c r="AA54" s="4">
        <f t="shared" si="4"/>
        <v>4.875</v>
      </c>
      <c r="AB54" s="11">
        <f t="shared" si="4"/>
        <v>1.375</v>
      </c>
      <c r="AC54" s="11">
        <f t="shared" si="4"/>
        <v>3.875</v>
      </c>
      <c r="AD54" s="27">
        <f t="shared" si="4"/>
        <v>4.3251225387500005</v>
      </c>
      <c r="AE54" s="27">
        <f t="shared" si="4"/>
        <v>4.5424349064873342</v>
      </c>
      <c r="AF54" s="31">
        <f t="shared" si="4"/>
        <v>5.1367495632277604</v>
      </c>
      <c r="AI54" s="5">
        <f>(SUM(AI5,AI11,AI17,AI23,AI29,AI35,AI41,AI47))/7</f>
        <v>0.7644719025050779</v>
      </c>
      <c r="AJ54" s="5">
        <f>(SUM(AJ5,AJ11,AJ17,AJ23,AJ29,AJ35,AJ41,AJ47))/7</f>
        <v>0.97994987468671668</v>
      </c>
      <c r="AK54" s="5">
        <f>(SUM(AK5,AK11,AK17,AK23,AK29,AK35,AK41,AK47))/7</f>
        <v>0.98771121351766511</v>
      </c>
      <c r="AL54" s="4">
        <f>AM54/AC54</f>
        <v>1.1290322580645162</v>
      </c>
      <c r="AM54" s="4">
        <f>(SUM(AM5,AM11,AM17,AM23,AM29,AM35,AM41,AM47))/8</f>
        <v>4.375</v>
      </c>
      <c r="AN54" s="49">
        <f>(SUM(AN5,AN11,AN17,AN23,AN29,AN35,AN41,AN47))/8</f>
        <v>636.25</v>
      </c>
    </row>
    <row r="55" spans="1:40" x14ac:dyDescent="0.2">
      <c r="B55" s="18" t="s">
        <v>281</v>
      </c>
      <c r="F55" s="4">
        <f t="shared" si="0"/>
        <v>2.375</v>
      </c>
      <c r="G55" s="4">
        <f t="shared" si="0"/>
        <v>5.625</v>
      </c>
      <c r="H55" s="18">
        <f t="shared" si="0"/>
        <v>1.375</v>
      </c>
      <c r="I55" s="18">
        <f t="shared" si="0"/>
        <v>4.375</v>
      </c>
      <c r="J55" s="27">
        <f t="shared" si="0"/>
        <v>4.3414327443749992</v>
      </c>
      <c r="K55" s="27">
        <f>(SUM(K6,K12,K18,K24,K30,K36,K42,K48))/8</f>
        <v>4.506538278592882</v>
      </c>
      <c r="L55" s="33">
        <f t="shared" si="0"/>
        <v>5.2619513737533428</v>
      </c>
      <c r="M55" s="4"/>
      <c r="O55" s="5">
        <f>(SUM(O6,O12,O18,O24,O30,O36,O42,O48))/6</f>
        <v>0.8681378357030014</v>
      </c>
      <c r="P55" s="5">
        <f>(SUM(P6,P12,P18,P24,P30,P36,P42,P48))/6</f>
        <v>1.209492841298649</v>
      </c>
      <c r="Q55" s="5">
        <f>(SUM(Q6,Q12,Q18,Q24,Q30,Q36,Q42,Q48))/6</f>
        <v>1.2992831541218639</v>
      </c>
      <c r="S55" s="18">
        <f>(SUM(S6,S12,S18,S24,S30,S36,S42,S48))/8</f>
        <v>1.625</v>
      </c>
      <c r="T55" s="4">
        <f>S55/I55</f>
        <v>0.37142857142857144</v>
      </c>
      <c r="Z55" s="4">
        <f>(SUM(Z6,Z12,Z18,Z24,Z30,Z36,Z42,Z48))/7</f>
        <v>2.1428571428571428</v>
      </c>
      <c r="AA55" s="4">
        <f>(SUM(AA6,AA12,AA18,AA24,AA30,AA36,AA42,AA48))/7</f>
        <v>5.2857142857142856</v>
      </c>
      <c r="AB55" s="11">
        <f>(SUM(AB6,AB12,AB18,AB24,AB30,AB36,AB42,AB48))/8</f>
        <v>1.25</v>
      </c>
      <c r="AC55" s="11">
        <f>(SUM(AC6,AC12,AC18,AC24,AC30,AC36,AC42,AC48))/8</f>
        <v>4.375</v>
      </c>
      <c r="AD55" s="27">
        <f>(SUM(AD6,AD12,AD18,AD24,AD30,AD36,AD42,AD48))/7</f>
        <v>4.3709094239999997</v>
      </c>
      <c r="AE55" s="27">
        <f>(SUM(AE6,AE12,AE18,AE24,AE30,AE36,AE42,AE48))/8</f>
        <v>4.3588669341304485</v>
      </c>
      <c r="AF55" s="31">
        <f>(SUM(AF6,AF12,AF18,AF24,AF30,AF36,AF42,AF48))/8</f>
        <v>5.156051603951938</v>
      </c>
      <c r="AI55" s="5">
        <f t="shared" ref="AI55:AK56" si="5">(SUM(AI6,AI12,AI18,AI24,AI30,AI36,AI42,AI48))/8</f>
        <v>0.7734375</v>
      </c>
      <c r="AJ55" s="5">
        <f t="shared" si="5"/>
        <v>0.96271929824561397</v>
      </c>
      <c r="AK55" s="5">
        <f t="shared" si="5"/>
        <v>0.98790322580645162</v>
      </c>
      <c r="AL55" s="4">
        <f>AM55/AC55</f>
        <v>1.0285714285714285</v>
      </c>
      <c r="AM55" s="4">
        <f t="shared" si="3"/>
        <v>4.5</v>
      </c>
      <c r="AN55" s="49">
        <f t="shared" si="3"/>
        <v>636.25</v>
      </c>
    </row>
    <row r="56" spans="1:40" x14ac:dyDescent="0.2">
      <c r="B56" s="36" t="s">
        <v>280</v>
      </c>
      <c r="D56" s="8"/>
      <c r="H56" s="33">
        <f>(SUM(H7,H13,H19,H25,H31,H37,H43,H49))/8</f>
        <v>1.625</v>
      </c>
      <c r="I56" s="33">
        <f>(SUM(I7,I13,I19,I25,I31,I37,I43,I49))/8</f>
        <v>4</v>
      </c>
      <c r="K56" s="27">
        <f>(SUM(K7,K13,K19,K25,K31,K37,K43,K49))/8</f>
        <v>4.7069496698757192</v>
      </c>
      <c r="L56" s="33">
        <f>(SUM(L7,L13,L19,L25,L31,L37,L43,L49))/8</f>
        <v>5.2075546536929016</v>
      </c>
      <c r="M56" s="18">
        <f>SUM(L55:L56)/2</f>
        <v>5.2347530137231217</v>
      </c>
      <c r="O56" s="5">
        <f>(SUM(O7,O13,O19,O25,O31,O37,AI20,O49))/8</f>
        <v>0.6328125</v>
      </c>
      <c r="P56" s="5">
        <f>(SUM(P7,P13,P19,P25,P31,P37,AJ20,P49))/8</f>
        <v>0.7236842105263156</v>
      </c>
      <c r="Q56" s="5">
        <f>(SUM(Q7,Q13,Q19,Q25,Q31,Q37,AK20,Q49))/8</f>
        <v>0.74327956989247312</v>
      </c>
      <c r="AB56" s="11">
        <f>(SUM(AB7,AB13,AB19,AB25,AB31,AB37,AB43,AB49))/8</f>
        <v>1.375</v>
      </c>
      <c r="AC56" s="11">
        <f>(SUM(AC7,AC13,AC19,AC25,AC31,AC37,AC43,AC49))/8</f>
        <v>3.75</v>
      </c>
      <c r="AD56" s="27">
        <f>(SUM(AD7,AD13,AD19,AD25,AD31,AD37,AD43,AD49))/8</f>
        <v>4.1673528421250001</v>
      </c>
      <c r="AE56" s="27">
        <f>(SUM(AE7,AE13,AE19,AE25,AE31,AE37,AE43,AE49))/8</f>
        <v>4.2438884909963095</v>
      </c>
      <c r="AF56" s="31">
        <f>(SUM(AF7,AF13,AF19,AF25,AF31,AF37,AF43,AF49))/8</f>
        <v>5.1597957638502736</v>
      </c>
      <c r="AI56" s="5">
        <f t="shared" si="5"/>
        <v>0.83416024881516582</v>
      </c>
      <c r="AJ56" s="5">
        <f t="shared" si="5"/>
        <v>0.96383469449485792</v>
      </c>
      <c r="AK56" s="5">
        <f t="shared" si="5"/>
        <v>0.98252688172043012</v>
      </c>
      <c r="AN56" s="48"/>
    </row>
    <row r="57" spans="1:40" x14ac:dyDescent="0.2">
      <c r="D57" s="8"/>
      <c r="H57">
        <f>SUM(H55:H56)/2</f>
        <v>1.5</v>
      </c>
      <c r="I57">
        <f>SUM(I55:I56)/2</f>
        <v>4.1875</v>
      </c>
      <c r="K57" s="28">
        <f>SUM(K55:K56)/2</f>
        <v>4.6067439742343002</v>
      </c>
      <c r="AF57" s="4"/>
    </row>
    <row r="58" spans="1:40" x14ac:dyDescent="0.2">
      <c r="AB58" s="11">
        <f>SUM(AB4:AB49)/32</f>
        <v>1.34375</v>
      </c>
      <c r="AC58" s="11">
        <f>SUM(AC4:AC49)/32</f>
        <v>4</v>
      </c>
      <c r="AE58" s="11">
        <f>SUM(AE4:AE49)/32</f>
        <v>4.344498271081557</v>
      </c>
      <c r="AF58" s="11">
        <f>SUM(AF4:AF49)/32</f>
        <v>5.1539021080104641</v>
      </c>
    </row>
    <row r="59" spans="1:40" x14ac:dyDescent="0.2">
      <c r="AF59" s="4"/>
    </row>
    <row r="60" spans="1:40" x14ac:dyDescent="0.2">
      <c r="AF60" s="4"/>
    </row>
    <row r="61" spans="1:40" x14ac:dyDescent="0.2">
      <c r="AF61" s="54"/>
    </row>
    <row r="62" spans="1:40" x14ac:dyDescent="0.2">
      <c r="AF62" s="54"/>
    </row>
    <row r="63" spans="1:40" x14ac:dyDescent="0.2">
      <c r="AF63" s="5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9"/>
  <sheetViews>
    <sheetView workbookViewId="0">
      <selection activeCell="J4" sqref="J4:J49"/>
    </sheetView>
  </sheetViews>
  <sheetFormatPr baseColWidth="10" defaultColWidth="8.83203125" defaultRowHeight="15" x14ac:dyDescent="0.2"/>
  <cols>
    <col min="1" max="1" width="23.5" customWidth="1"/>
    <col min="2" max="2" width="16" customWidth="1"/>
    <col min="3" max="3" width="16" style="4" customWidth="1"/>
    <col min="4" max="4" width="17.1640625" style="4" customWidth="1"/>
    <col min="9" max="9" width="15.5" customWidth="1"/>
    <col min="12" max="15" width="9.1640625" style="4"/>
  </cols>
  <sheetData>
    <row r="1" spans="1:25" x14ac:dyDescent="0.2">
      <c r="A1" s="1" t="s">
        <v>0</v>
      </c>
      <c r="D1" s="2" t="s">
        <v>1</v>
      </c>
      <c r="I1" s="2" t="s">
        <v>196</v>
      </c>
    </row>
    <row r="2" spans="1:25" x14ac:dyDescent="0.2">
      <c r="A2" s="1"/>
      <c r="D2" s="2"/>
    </row>
    <row r="3" spans="1:25" x14ac:dyDescent="0.2">
      <c r="A3" s="2" t="s">
        <v>2</v>
      </c>
      <c r="B3" s="6" t="s">
        <v>3</v>
      </c>
      <c r="C3" s="6"/>
      <c r="D3" s="2" t="s">
        <v>2</v>
      </c>
      <c r="I3" s="2" t="s">
        <v>2</v>
      </c>
      <c r="M3" s="4" t="s">
        <v>303</v>
      </c>
    </row>
    <row r="4" spans="1:25" x14ac:dyDescent="0.2">
      <c r="A4" s="7" t="s">
        <v>91</v>
      </c>
      <c r="B4" s="7" t="s">
        <v>92</v>
      </c>
      <c r="D4" s="11" t="s">
        <v>16</v>
      </c>
      <c r="E4" s="4" t="s">
        <v>142</v>
      </c>
      <c r="G4" s="40"/>
      <c r="I4" s="11" t="s">
        <v>99</v>
      </c>
      <c r="J4" s="4" t="s">
        <v>153</v>
      </c>
      <c r="K4" s="4"/>
      <c r="M4" s="4" t="s">
        <v>302</v>
      </c>
      <c r="V4">
        <v>1</v>
      </c>
      <c r="W4">
        <v>2</v>
      </c>
      <c r="X4">
        <v>3</v>
      </c>
      <c r="Y4">
        <v>4</v>
      </c>
    </row>
    <row r="5" spans="1:25" x14ac:dyDescent="0.2">
      <c r="A5" s="12" t="s">
        <v>8</v>
      </c>
      <c r="B5" s="4" t="s">
        <v>10</v>
      </c>
      <c r="D5" s="11" t="s">
        <v>288</v>
      </c>
      <c r="E5" s="11" t="s">
        <v>289</v>
      </c>
      <c r="F5" s="4"/>
      <c r="G5" s="38"/>
      <c r="I5" s="11" t="s">
        <v>101</v>
      </c>
      <c r="J5" s="4" t="s">
        <v>161</v>
      </c>
      <c r="K5" s="4"/>
      <c r="M5" s="4" t="s">
        <v>304</v>
      </c>
      <c r="P5" s="11" t="s">
        <v>16</v>
      </c>
      <c r="Q5" s="7" t="s">
        <v>91</v>
      </c>
      <c r="S5" s="7" t="s">
        <v>68</v>
      </c>
      <c r="T5" s="11" t="s">
        <v>77</v>
      </c>
      <c r="V5" s="50"/>
      <c r="W5" s="50"/>
      <c r="X5" s="50"/>
      <c r="Y5" s="50"/>
    </row>
    <row r="6" spans="1:25" x14ac:dyDescent="0.2">
      <c r="A6" s="18" t="s">
        <v>98</v>
      </c>
      <c r="B6" s="4" t="s">
        <v>104</v>
      </c>
      <c r="D6" s="11" t="s">
        <v>96</v>
      </c>
      <c r="E6" s="4" t="s">
        <v>141</v>
      </c>
      <c r="G6" s="43"/>
      <c r="I6" s="11" t="s">
        <v>77</v>
      </c>
      <c r="J6" s="4" t="s">
        <v>158</v>
      </c>
      <c r="K6" s="4"/>
      <c r="M6" s="4" t="s">
        <v>304</v>
      </c>
      <c r="P6" s="11" t="s">
        <v>288</v>
      </c>
      <c r="Q6" s="12" t="s">
        <v>8</v>
      </c>
      <c r="S6" s="12" t="s">
        <v>85</v>
      </c>
      <c r="T6" s="11" t="s">
        <v>83</v>
      </c>
      <c r="V6" s="4"/>
      <c r="W6" s="50"/>
      <c r="X6" s="50"/>
      <c r="Y6" s="50"/>
    </row>
    <row r="7" spans="1:25" x14ac:dyDescent="0.2">
      <c r="A7" s="18" t="s">
        <v>117</v>
      </c>
      <c r="B7" s="18" t="s">
        <v>118</v>
      </c>
      <c r="D7" s="11" t="s">
        <v>6</v>
      </c>
      <c r="E7" s="4" t="s">
        <v>144</v>
      </c>
      <c r="G7" s="44"/>
      <c r="I7" s="11" t="s">
        <v>244</v>
      </c>
      <c r="J7" s="11" t="s">
        <v>245</v>
      </c>
      <c r="M7" s="4" t="s">
        <v>302</v>
      </c>
      <c r="P7" s="11" t="s">
        <v>96</v>
      </c>
      <c r="Q7" s="18" t="s">
        <v>98</v>
      </c>
      <c r="S7" s="52" t="s">
        <v>191</v>
      </c>
      <c r="T7" s="11" t="s">
        <v>101</v>
      </c>
      <c r="V7" s="4"/>
      <c r="W7" s="4"/>
      <c r="Y7" s="50"/>
    </row>
    <row r="8" spans="1:25" x14ac:dyDescent="0.2">
      <c r="P8" s="11" t="s">
        <v>230</v>
      </c>
      <c r="Q8" s="18" t="s">
        <v>261</v>
      </c>
      <c r="S8" s="7" t="s">
        <v>48</v>
      </c>
      <c r="T8" s="11" t="s">
        <v>52</v>
      </c>
      <c r="V8" s="4"/>
      <c r="W8" s="4"/>
      <c r="X8" s="4"/>
      <c r="Y8" s="4"/>
    </row>
    <row r="9" spans="1:25" x14ac:dyDescent="0.2">
      <c r="A9" s="4"/>
      <c r="B9" s="4"/>
      <c r="P9" s="4"/>
    </row>
    <row r="10" spans="1:25" x14ac:dyDescent="0.2">
      <c r="A10" s="7" t="s">
        <v>13</v>
      </c>
      <c r="B10" s="7" t="s">
        <v>15</v>
      </c>
      <c r="D10" s="11" t="s">
        <v>230</v>
      </c>
      <c r="E10" s="11" t="s">
        <v>231</v>
      </c>
      <c r="G10" s="37"/>
      <c r="I10" s="11" t="s">
        <v>270</v>
      </c>
      <c r="J10" s="11" t="s">
        <v>271</v>
      </c>
      <c r="L10" s="50"/>
      <c r="M10" s="4" t="s">
        <v>304</v>
      </c>
      <c r="P10" s="11" t="s">
        <v>6</v>
      </c>
      <c r="Q10" s="7" t="s">
        <v>13</v>
      </c>
      <c r="S10" s="12" t="s">
        <v>30</v>
      </c>
      <c r="T10" s="11" t="s">
        <v>28</v>
      </c>
    </row>
    <row r="11" spans="1:25" x14ac:dyDescent="0.2">
      <c r="A11" s="12" t="s">
        <v>18</v>
      </c>
      <c r="B11" s="4" t="s">
        <v>20</v>
      </c>
      <c r="D11" s="11" t="s">
        <v>11</v>
      </c>
      <c r="E11" s="4" t="s">
        <v>146</v>
      </c>
      <c r="I11" s="11" t="s">
        <v>52</v>
      </c>
      <c r="J11" s="4" t="s">
        <v>163</v>
      </c>
      <c r="M11" s="4" t="s">
        <v>302</v>
      </c>
      <c r="P11" s="11" t="s">
        <v>11</v>
      </c>
      <c r="Q11" s="12" t="s">
        <v>18</v>
      </c>
      <c r="S11" s="18" t="s">
        <v>235</v>
      </c>
      <c r="T11" s="11" t="s">
        <v>244</v>
      </c>
    </row>
    <row r="12" spans="1:25" x14ac:dyDescent="0.2">
      <c r="A12" s="18" t="s">
        <v>261</v>
      </c>
      <c r="B12" s="4" t="s">
        <v>262</v>
      </c>
      <c r="D12" s="11" t="s">
        <v>95</v>
      </c>
      <c r="E12" s="4" t="s">
        <v>145</v>
      </c>
      <c r="F12" s="4"/>
      <c r="G12" s="41"/>
      <c r="I12" s="11" t="s">
        <v>58</v>
      </c>
      <c r="J12" s="4" t="s">
        <v>152</v>
      </c>
      <c r="K12" s="4"/>
      <c r="M12" s="4" t="s">
        <v>302</v>
      </c>
      <c r="P12" s="11" t="s">
        <v>95</v>
      </c>
      <c r="Q12" s="18" t="s">
        <v>286</v>
      </c>
      <c r="S12" s="7" t="s">
        <v>60</v>
      </c>
      <c r="T12" s="11" t="s">
        <v>93</v>
      </c>
    </row>
    <row r="13" spans="1:25" x14ac:dyDescent="0.2">
      <c r="A13" s="18" t="s">
        <v>201</v>
      </c>
      <c r="B13" s="4" t="s">
        <v>202</v>
      </c>
      <c r="D13" s="11" t="s">
        <v>22</v>
      </c>
      <c r="E13" s="4" t="s">
        <v>143</v>
      </c>
      <c r="G13" s="39"/>
      <c r="I13" s="11" t="s">
        <v>300</v>
      </c>
      <c r="J13" s="4" t="s">
        <v>301</v>
      </c>
      <c r="M13" s="4" t="s">
        <v>304</v>
      </c>
      <c r="P13" s="11" t="s">
        <v>22</v>
      </c>
      <c r="Q13" s="18" t="s">
        <v>201</v>
      </c>
      <c r="S13" s="18" t="s">
        <v>282</v>
      </c>
      <c r="T13" s="11" t="s">
        <v>58</v>
      </c>
    </row>
    <row r="15" spans="1:25" x14ac:dyDescent="0.2">
      <c r="A15" s="4" t="s">
        <v>24</v>
      </c>
      <c r="B15" s="4" t="s">
        <v>24</v>
      </c>
      <c r="P15" s="11" t="s">
        <v>34</v>
      </c>
      <c r="Q15" s="7" t="s">
        <v>25</v>
      </c>
      <c r="S15" s="18" t="s">
        <v>199</v>
      </c>
      <c r="T15" s="11" t="s">
        <v>74</v>
      </c>
    </row>
    <row r="16" spans="1:25" x14ac:dyDescent="0.2">
      <c r="A16" s="7" t="s">
        <v>25</v>
      </c>
      <c r="B16" s="7" t="s">
        <v>25</v>
      </c>
      <c r="D16" s="11" t="s">
        <v>34</v>
      </c>
      <c r="E16" s="4" t="s">
        <v>148</v>
      </c>
      <c r="G16" s="42"/>
      <c r="I16" s="11" t="s">
        <v>236</v>
      </c>
      <c r="J16" s="11" t="s">
        <v>237</v>
      </c>
      <c r="M16" s="4" t="s">
        <v>302</v>
      </c>
    </row>
    <row r="17" spans="1:20" x14ac:dyDescent="0.2">
      <c r="A17" s="12" t="s">
        <v>30</v>
      </c>
      <c r="B17" s="4" t="s">
        <v>32</v>
      </c>
      <c r="D17" s="11" t="s">
        <v>28</v>
      </c>
      <c r="E17" s="4" t="s">
        <v>147</v>
      </c>
      <c r="G17" s="11"/>
      <c r="I17" s="11" t="s">
        <v>74</v>
      </c>
      <c r="J17" s="4" t="s">
        <v>76</v>
      </c>
      <c r="L17" s="50"/>
      <c r="M17" s="4" t="s">
        <v>304</v>
      </c>
      <c r="P17" s="11" t="s">
        <v>97</v>
      </c>
      <c r="Q17" s="18" t="s">
        <v>246</v>
      </c>
      <c r="S17" s="18" t="s">
        <v>218</v>
      </c>
      <c r="T17" s="11" t="s">
        <v>100</v>
      </c>
    </row>
    <row r="18" spans="1:20" x14ac:dyDescent="0.2">
      <c r="A18" s="18" t="s">
        <v>246</v>
      </c>
      <c r="B18" s="4" t="s">
        <v>247</v>
      </c>
      <c r="D18" s="11" t="s">
        <v>97</v>
      </c>
      <c r="E18" s="4" t="s">
        <v>162</v>
      </c>
      <c r="F18" s="4"/>
      <c r="G18" s="18"/>
      <c r="H18" s="4"/>
      <c r="I18" s="11" t="s">
        <v>100</v>
      </c>
      <c r="J18" s="4" t="s">
        <v>156</v>
      </c>
      <c r="K18" s="4"/>
      <c r="L18" s="50"/>
      <c r="M18" s="4" t="s">
        <v>304</v>
      </c>
      <c r="P18" s="11" t="s">
        <v>277</v>
      </c>
      <c r="Q18" s="18" t="s">
        <v>214</v>
      </c>
      <c r="S18" s="18" t="s">
        <v>238</v>
      </c>
      <c r="T18" s="11" t="s">
        <v>270</v>
      </c>
    </row>
    <row r="19" spans="1:20" x14ac:dyDescent="0.2">
      <c r="A19" s="18" t="s">
        <v>240</v>
      </c>
      <c r="B19" s="4" t="s">
        <v>241</v>
      </c>
      <c r="C19" s="51"/>
      <c r="D19" s="11" t="s">
        <v>277</v>
      </c>
      <c r="E19" s="11" t="s">
        <v>279</v>
      </c>
      <c r="I19" s="11" t="s">
        <v>83</v>
      </c>
      <c r="J19" s="4" t="s">
        <v>159</v>
      </c>
      <c r="M19" s="4" t="s">
        <v>302</v>
      </c>
      <c r="P19" s="4"/>
    </row>
    <row r="20" spans="1:20" x14ac:dyDescent="0.2">
      <c r="P20" s="11" t="s">
        <v>40</v>
      </c>
      <c r="Q20" s="7" t="s">
        <v>36</v>
      </c>
      <c r="S20" s="12" t="s">
        <v>117</v>
      </c>
      <c r="T20" s="11" t="s">
        <v>72</v>
      </c>
    </row>
    <row r="21" spans="1:20" x14ac:dyDescent="0.2">
      <c r="A21" s="4" t="s">
        <v>24</v>
      </c>
      <c r="B21" s="4" t="s">
        <v>24</v>
      </c>
      <c r="P21" s="11" t="s">
        <v>102</v>
      </c>
      <c r="Q21" s="12" t="s">
        <v>42</v>
      </c>
      <c r="S21" s="7" t="s">
        <v>79</v>
      </c>
      <c r="T21" s="11" t="s">
        <v>89</v>
      </c>
    </row>
    <row r="22" spans="1:20" x14ac:dyDescent="0.2">
      <c r="A22" s="7" t="s">
        <v>36</v>
      </c>
      <c r="B22" s="7" t="s">
        <v>38</v>
      </c>
      <c r="D22" s="11" t="s">
        <v>40</v>
      </c>
      <c r="E22" s="4" t="s">
        <v>149</v>
      </c>
      <c r="G22" s="7"/>
      <c r="H22" s="4"/>
      <c r="I22" s="11" t="s">
        <v>72</v>
      </c>
      <c r="J22" s="4" t="s">
        <v>157</v>
      </c>
      <c r="M22" s="4" t="s">
        <v>304</v>
      </c>
      <c r="P22" s="11" t="s">
        <v>46</v>
      </c>
      <c r="Q22" s="18" t="s">
        <v>197</v>
      </c>
      <c r="S22" s="17" t="s">
        <v>64</v>
      </c>
      <c r="T22" s="11" t="s">
        <v>103</v>
      </c>
    </row>
    <row r="23" spans="1:20" x14ac:dyDescent="0.2">
      <c r="A23" s="12" t="s">
        <v>42</v>
      </c>
      <c r="B23" s="4" t="s">
        <v>44</v>
      </c>
      <c r="D23" s="11" t="s">
        <v>102</v>
      </c>
      <c r="E23" s="4" t="s">
        <v>151</v>
      </c>
      <c r="G23" s="11"/>
      <c r="I23" s="11" t="s">
        <v>89</v>
      </c>
      <c r="J23" s="4" t="s">
        <v>160</v>
      </c>
      <c r="M23" s="4" t="s">
        <v>302</v>
      </c>
      <c r="P23" s="11" t="s">
        <v>267</v>
      </c>
      <c r="Q23" s="18" t="s">
        <v>240</v>
      </c>
      <c r="S23" s="18" t="s">
        <v>233</v>
      </c>
      <c r="T23" s="62" t="s">
        <v>242</v>
      </c>
    </row>
    <row r="24" spans="1:20" x14ac:dyDescent="0.2">
      <c r="A24" s="18" t="s">
        <v>197</v>
      </c>
      <c r="B24" s="4" t="s">
        <v>198</v>
      </c>
      <c r="D24" s="11" t="s">
        <v>46</v>
      </c>
      <c r="E24" s="4" t="s">
        <v>150</v>
      </c>
      <c r="G24" s="36"/>
      <c r="I24" s="11" t="s">
        <v>103</v>
      </c>
      <c r="J24" s="4" t="s">
        <v>154</v>
      </c>
      <c r="K24" s="4"/>
      <c r="L24" s="50"/>
      <c r="M24" s="4" t="s">
        <v>302</v>
      </c>
    </row>
    <row r="25" spans="1:20" x14ac:dyDescent="0.2">
      <c r="A25" s="18" t="s">
        <v>214</v>
      </c>
      <c r="B25" s="4" t="s">
        <v>215</v>
      </c>
      <c r="D25" s="11" t="s">
        <v>267</v>
      </c>
      <c r="E25" s="11" t="s">
        <v>269</v>
      </c>
      <c r="I25" s="62" t="s">
        <v>242</v>
      </c>
      <c r="J25" s="62" t="s">
        <v>243</v>
      </c>
      <c r="M25" s="4" t="s">
        <v>304</v>
      </c>
      <c r="P25" s="4"/>
    </row>
    <row r="26" spans="1:20" x14ac:dyDescent="0.2">
      <c r="P26" s="11" t="s">
        <v>99</v>
      </c>
      <c r="Q26" s="12" t="s">
        <v>54</v>
      </c>
      <c r="S26" s="18" t="s">
        <v>263</v>
      </c>
      <c r="T26" s="11" t="s">
        <v>236</v>
      </c>
    </row>
    <row r="27" spans="1:20" x14ac:dyDescent="0.2">
      <c r="A27" s="4" t="s">
        <v>24</v>
      </c>
      <c r="B27" s="4" t="s">
        <v>24</v>
      </c>
    </row>
    <row r="28" spans="1:20" x14ac:dyDescent="0.2">
      <c r="A28" s="7" t="s">
        <v>48</v>
      </c>
      <c r="B28" s="7" t="s">
        <v>50</v>
      </c>
      <c r="D28" s="11" t="s">
        <v>52</v>
      </c>
      <c r="E28" s="4" t="s">
        <v>163</v>
      </c>
      <c r="G28" s="44"/>
      <c r="H28" s="4"/>
      <c r="I28" s="11" t="s">
        <v>11</v>
      </c>
      <c r="J28" s="4" t="s">
        <v>146</v>
      </c>
      <c r="K28" s="4"/>
      <c r="M28" s="4" t="s">
        <v>302</v>
      </c>
    </row>
    <row r="29" spans="1:20" x14ac:dyDescent="0.2">
      <c r="A29" s="12" t="s">
        <v>54</v>
      </c>
      <c r="B29" s="4" t="s">
        <v>56</v>
      </c>
      <c r="D29" s="11" t="s">
        <v>99</v>
      </c>
      <c r="E29" s="4" t="s">
        <v>153</v>
      </c>
      <c r="F29" s="4"/>
      <c r="I29" s="11" t="s">
        <v>16</v>
      </c>
      <c r="J29" s="4" t="s">
        <v>142</v>
      </c>
      <c r="M29" s="4" t="s">
        <v>302</v>
      </c>
    </row>
    <row r="30" spans="1:20" x14ac:dyDescent="0.2">
      <c r="A30" s="18" t="s">
        <v>282</v>
      </c>
      <c r="B30" s="4" t="s">
        <v>284</v>
      </c>
      <c r="D30" s="11" t="s">
        <v>58</v>
      </c>
      <c r="E30" s="4" t="s">
        <v>152</v>
      </c>
      <c r="G30" s="39"/>
      <c r="I30" s="11" t="s">
        <v>95</v>
      </c>
      <c r="J30" s="4" t="s">
        <v>145</v>
      </c>
      <c r="K30" s="4"/>
      <c r="M30" s="4" t="s">
        <v>302</v>
      </c>
    </row>
    <row r="31" spans="1:20" x14ac:dyDescent="0.2">
      <c r="A31" s="18" t="s">
        <v>238</v>
      </c>
      <c r="B31" s="4" t="s">
        <v>239</v>
      </c>
      <c r="C31" s="51"/>
      <c r="D31" s="11" t="s">
        <v>270</v>
      </c>
      <c r="E31" s="11" t="s">
        <v>271</v>
      </c>
      <c r="I31" s="11" t="s">
        <v>230</v>
      </c>
      <c r="J31" s="11" t="s">
        <v>231</v>
      </c>
      <c r="L31" s="50"/>
      <c r="M31" s="4" t="s">
        <v>304</v>
      </c>
    </row>
    <row r="33" spans="1:20" x14ac:dyDescent="0.2">
      <c r="E33" s="4"/>
    </row>
    <row r="34" spans="1:20" x14ac:dyDescent="0.2">
      <c r="A34" s="7" t="s">
        <v>60</v>
      </c>
      <c r="B34" s="16" t="s">
        <v>62</v>
      </c>
      <c r="C34" s="5"/>
      <c r="D34" s="11" t="s">
        <v>300</v>
      </c>
      <c r="E34" s="4" t="s">
        <v>301</v>
      </c>
      <c r="G34" s="41"/>
      <c r="I34" s="11" t="s">
        <v>22</v>
      </c>
      <c r="J34" s="4" t="s">
        <v>143</v>
      </c>
      <c r="K34" s="4"/>
      <c r="M34" s="4" t="s">
        <v>304</v>
      </c>
    </row>
    <row r="35" spans="1:20" x14ac:dyDescent="0.2">
      <c r="A35" s="17" t="s">
        <v>64</v>
      </c>
      <c r="B35" s="4" t="s">
        <v>66</v>
      </c>
      <c r="D35" s="11" t="s">
        <v>103</v>
      </c>
      <c r="E35" s="4" t="s">
        <v>154</v>
      </c>
      <c r="G35" s="36"/>
      <c r="I35" s="11" t="s">
        <v>46</v>
      </c>
      <c r="J35" s="4" t="s">
        <v>150</v>
      </c>
      <c r="K35" s="4"/>
      <c r="L35" s="50"/>
      <c r="M35" s="4" t="s">
        <v>302</v>
      </c>
    </row>
    <row r="36" spans="1:20" x14ac:dyDescent="0.2">
      <c r="A36" s="18" t="s">
        <v>218</v>
      </c>
      <c r="B36" s="4" t="s">
        <v>219</v>
      </c>
      <c r="D36" s="11" t="s">
        <v>244</v>
      </c>
      <c r="E36" s="11" t="s">
        <v>245</v>
      </c>
      <c r="I36" s="11" t="s">
        <v>6</v>
      </c>
      <c r="J36" s="4" t="s">
        <v>144</v>
      </c>
      <c r="M36" s="4" t="s">
        <v>302</v>
      </c>
    </row>
    <row r="37" spans="1:20" x14ac:dyDescent="0.2">
      <c r="A37" s="18" t="s">
        <v>235</v>
      </c>
      <c r="B37" s="4" t="s">
        <v>283</v>
      </c>
      <c r="D37" s="11" t="s">
        <v>100</v>
      </c>
      <c r="E37" s="4" t="s">
        <v>156</v>
      </c>
      <c r="G37" s="18"/>
      <c r="I37" s="11" t="s">
        <v>97</v>
      </c>
      <c r="J37" s="4" t="s">
        <v>162</v>
      </c>
      <c r="K37" s="4"/>
      <c r="L37" s="50"/>
      <c r="M37" s="4" t="s">
        <v>304</v>
      </c>
    </row>
    <row r="40" spans="1:20" x14ac:dyDescent="0.2">
      <c r="A40" s="7" t="s">
        <v>68</v>
      </c>
      <c r="B40" s="7" t="s">
        <v>70</v>
      </c>
      <c r="D40" s="11" t="s">
        <v>77</v>
      </c>
      <c r="E40" s="4" t="s">
        <v>158</v>
      </c>
      <c r="F40" s="4"/>
      <c r="G40" s="40"/>
      <c r="I40" s="11" t="s">
        <v>96</v>
      </c>
      <c r="J40" s="4" t="s">
        <v>141</v>
      </c>
      <c r="K40" s="4"/>
      <c r="M40" s="4" t="s">
        <v>304</v>
      </c>
    </row>
    <row r="41" spans="1:20" x14ac:dyDescent="0.2">
      <c r="A41" s="12" t="s">
        <v>286</v>
      </c>
      <c r="B41" s="12" t="s">
        <v>287</v>
      </c>
      <c r="D41" s="11" t="s">
        <v>72</v>
      </c>
      <c r="E41" s="4" t="s">
        <v>157</v>
      </c>
      <c r="F41" s="4"/>
      <c r="G41" s="7"/>
      <c r="I41" s="11" t="s">
        <v>40</v>
      </c>
      <c r="J41" s="4" t="s">
        <v>149</v>
      </c>
      <c r="M41" s="4" t="s">
        <v>304</v>
      </c>
    </row>
    <row r="42" spans="1:20" x14ac:dyDescent="0.2">
      <c r="A42" s="18" t="s">
        <v>199</v>
      </c>
      <c r="B42" s="4" t="s">
        <v>200</v>
      </c>
      <c r="D42" s="11" t="s">
        <v>74</v>
      </c>
      <c r="E42" s="4" t="s">
        <v>76</v>
      </c>
      <c r="G42" s="42"/>
      <c r="I42" s="11" t="s">
        <v>28</v>
      </c>
      <c r="J42" s="4" t="s">
        <v>147</v>
      </c>
      <c r="K42" s="4"/>
      <c r="M42" s="4" t="s">
        <v>304</v>
      </c>
    </row>
    <row r="43" spans="1:20" x14ac:dyDescent="0.2">
      <c r="A43" s="18" t="s">
        <v>263</v>
      </c>
      <c r="B43" s="4" t="s">
        <v>264</v>
      </c>
      <c r="D43" s="11" t="s">
        <v>236</v>
      </c>
      <c r="E43" s="11" t="s">
        <v>237</v>
      </c>
      <c r="I43" s="11" t="s">
        <v>34</v>
      </c>
      <c r="J43" s="4" t="s">
        <v>148</v>
      </c>
      <c r="L43" s="77"/>
      <c r="M43" s="4" t="s">
        <v>302</v>
      </c>
      <c r="S43" s="4"/>
    </row>
    <row r="44" spans="1:20" x14ac:dyDescent="0.2">
      <c r="E44" s="4"/>
    </row>
    <row r="45" spans="1:20" x14ac:dyDescent="0.2">
      <c r="A45" s="4"/>
      <c r="B45" s="4"/>
    </row>
    <row r="46" spans="1:20" x14ac:dyDescent="0.2">
      <c r="A46" s="7" t="s">
        <v>79</v>
      </c>
      <c r="B46" s="7" t="s">
        <v>81</v>
      </c>
      <c r="D46" s="11" t="s">
        <v>89</v>
      </c>
      <c r="E46" s="4" t="s">
        <v>160</v>
      </c>
      <c r="G46" s="37"/>
      <c r="I46" s="11" t="s">
        <v>102</v>
      </c>
      <c r="J46" s="4" t="s">
        <v>151</v>
      </c>
      <c r="M46" s="4" t="s">
        <v>302</v>
      </c>
    </row>
    <row r="47" spans="1:20" x14ac:dyDescent="0.2">
      <c r="A47" s="12" t="s">
        <v>85</v>
      </c>
      <c r="B47" s="4" t="s">
        <v>87</v>
      </c>
      <c r="D47" s="11" t="s">
        <v>83</v>
      </c>
      <c r="E47" s="4" t="s">
        <v>159</v>
      </c>
      <c r="G47" s="38"/>
      <c r="I47" s="11" t="s">
        <v>277</v>
      </c>
      <c r="J47" s="11" t="s">
        <v>279</v>
      </c>
      <c r="M47" s="4" t="s">
        <v>302</v>
      </c>
      <c r="T47" s="4"/>
    </row>
    <row r="48" spans="1:20" x14ac:dyDescent="0.2">
      <c r="A48" s="52" t="s">
        <v>191</v>
      </c>
      <c r="B48" s="32" t="s">
        <v>192</v>
      </c>
      <c r="D48" s="11" t="s">
        <v>101</v>
      </c>
      <c r="E48" s="4" t="s">
        <v>161</v>
      </c>
      <c r="G48" s="43"/>
      <c r="I48" s="11" t="s">
        <v>288</v>
      </c>
      <c r="J48" s="11" t="s">
        <v>289</v>
      </c>
      <c r="K48" s="4"/>
      <c r="M48" s="4" t="s">
        <v>304</v>
      </c>
    </row>
    <row r="49" spans="1:13" x14ac:dyDescent="0.2">
      <c r="A49" s="18" t="s">
        <v>233</v>
      </c>
      <c r="B49" s="4" t="s">
        <v>234</v>
      </c>
      <c r="D49" s="62" t="s">
        <v>242</v>
      </c>
      <c r="E49" s="62" t="s">
        <v>243</v>
      </c>
      <c r="I49" s="11" t="s">
        <v>267</v>
      </c>
      <c r="J49" s="11" t="s">
        <v>269</v>
      </c>
      <c r="M49" s="4" t="s">
        <v>304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50"/>
  <sheetViews>
    <sheetView tabSelected="1" topLeftCell="H1" workbookViewId="0">
      <selection activeCell="K51" sqref="K51"/>
    </sheetView>
  </sheetViews>
  <sheetFormatPr baseColWidth="10" defaultColWidth="8.83203125" defaultRowHeight="15" x14ac:dyDescent="0.2"/>
  <cols>
    <col min="1" max="1" width="23.5" customWidth="1"/>
    <col min="2" max="2" width="16" customWidth="1"/>
    <col min="3" max="3" width="17.1640625" style="4" customWidth="1"/>
    <col min="4" max="4" width="15.5" customWidth="1"/>
  </cols>
  <sheetData>
    <row r="1" spans="1:23" x14ac:dyDescent="0.2">
      <c r="A1" t="s">
        <v>224</v>
      </c>
      <c r="H1" t="s">
        <v>225</v>
      </c>
      <c r="N1" t="s">
        <v>226</v>
      </c>
      <c r="T1" t="s">
        <v>305</v>
      </c>
    </row>
    <row r="2" spans="1:23" x14ac:dyDescent="0.2">
      <c r="A2" s="1" t="s">
        <v>0</v>
      </c>
      <c r="C2" s="2" t="s">
        <v>1</v>
      </c>
      <c r="D2" s="2" t="s">
        <v>196</v>
      </c>
      <c r="H2" s="1" t="s">
        <v>0</v>
      </c>
      <c r="J2" s="2" t="s">
        <v>1</v>
      </c>
      <c r="K2" s="2" t="s">
        <v>196</v>
      </c>
      <c r="N2" s="1" t="s">
        <v>0</v>
      </c>
      <c r="P2" s="2" t="s">
        <v>1</v>
      </c>
      <c r="Q2" s="2" t="s">
        <v>196</v>
      </c>
      <c r="T2" s="1" t="s">
        <v>0</v>
      </c>
      <c r="V2" s="2" t="s">
        <v>1</v>
      </c>
      <c r="W2" s="2" t="s">
        <v>196</v>
      </c>
    </row>
    <row r="3" spans="1:23" x14ac:dyDescent="0.2">
      <c r="A3" s="1"/>
      <c r="C3" s="2"/>
      <c r="H3" s="1"/>
      <c r="J3" s="2"/>
      <c r="N3" s="1"/>
      <c r="P3" s="2"/>
      <c r="T3" s="1"/>
      <c r="V3" s="2"/>
    </row>
    <row r="4" spans="1:23" x14ac:dyDescent="0.2">
      <c r="A4" s="2" t="s">
        <v>2</v>
      </c>
      <c r="B4" s="6" t="s">
        <v>3</v>
      </c>
      <c r="C4" s="2" t="s">
        <v>2</v>
      </c>
      <c r="D4" s="2" t="s">
        <v>2</v>
      </c>
      <c r="H4" s="2" t="s">
        <v>2</v>
      </c>
      <c r="I4" s="6" t="s">
        <v>3</v>
      </c>
      <c r="J4" s="2" t="s">
        <v>2</v>
      </c>
      <c r="K4" s="2" t="s">
        <v>2</v>
      </c>
      <c r="N4" s="2" t="s">
        <v>2</v>
      </c>
      <c r="O4" s="6" t="s">
        <v>3</v>
      </c>
      <c r="P4" s="2" t="s">
        <v>2</v>
      </c>
      <c r="Q4" s="2" t="s">
        <v>2</v>
      </c>
      <c r="T4" s="2" t="s">
        <v>2</v>
      </c>
      <c r="U4" s="6" t="s">
        <v>3</v>
      </c>
      <c r="V4" s="2" t="s">
        <v>2</v>
      </c>
      <c r="W4" s="2" t="s">
        <v>2</v>
      </c>
    </row>
    <row r="5" spans="1:23" x14ac:dyDescent="0.2">
      <c r="A5" s="7" t="s">
        <v>91</v>
      </c>
      <c r="B5" s="7" t="s">
        <v>92</v>
      </c>
      <c r="C5" s="11" t="s">
        <v>16</v>
      </c>
      <c r="D5" s="11" t="s">
        <v>99</v>
      </c>
      <c r="H5" s="18" t="s">
        <v>117</v>
      </c>
      <c r="I5" s="18" t="s">
        <v>118</v>
      </c>
      <c r="J5" s="11" t="s">
        <v>16</v>
      </c>
      <c r="K5" s="11" t="s">
        <v>99</v>
      </c>
      <c r="N5" s="18" t="s">
        <v>98</v>
      </c>
      <c r="O5" s="4" t="s">
        <v>104</v>
      </c>
      <c r="P5" s="11" t="s">
        <v>16</v>
      </c>
      <c r="Q5" s="11" t="s">
        <v>99</v>
      </c>
      <c r="T5" s="12" t="s">
        <v>8</v>
      </c>
      <c r="U5" s="4" t="s">
        <v>10</v>
      </c>
      <c r="V5" s="11" t="s">
        <v>16</v>
      </c>
      <c r="W5" s="11" t="s">
        <v>99</v>
      </c>
    </row>
    <row r="6" spans="1:23" x14ac:dyDescent="0.2">
      <c r="A6" s="12" t="s">
        <v>8</v>
      </c>
      <c r="B6" s="4" t="s">
        <v>10</v>
      </c>
      <c r="C6" s="11" t="s">
        <v>288</v>
      </c>
      <c r="D6" s="11" t="s">
        <v>101</v>
      </c>
      <c r="H6" s="7" t="s">
        <v>91</v>
      </c>
      <c r="I6" s="7" t="s">
        <v>92</v>
      </c>
      <c r="J6" s="11" t="s">
        <v>288</v>
      </c>
      <c r="K6" s="11" t="s">
        <v>101</v>
      </c>
      <c r="N6" s="18" t="s">
        <v>117</v>
      </c>
      <c r="O6" s="18" t="s">
        <v>118</v>
      </c>
      <c r="P6" s="11" t="s">
        <v>288</v>
      </c>
      <c r="Q6" s="11" t="s">
        <v>101</v>
      </c>
      <c r="T6" s="18" t="s">
        <v>98</v>
      </c>
      <c r="U6" s="4" t="s">
        <v>104</v>
      </c>
      <c r="V6" s="11" t="s">
        <v>288</v>
      </c>
      <c r="W6" s="11" t="s">
        <v>101</v>
      </c>
    </row>
    <row r="7" spans="1:23" x14ac:dyDescent="0.2">
      <c r="A7" s="18" t="s">
        <v>98</v>
      </c>
      <c r="B7" s="4" t="s">
        <v>104</v>
      </c>
      <c r="C7" s="11" t="s">
        <v>96</v>
      </c>
      <c r="D7" s="11" t="s">
        <v>77</v>
      </c>
      <c r="H7" s="12" t="s">
        <v>8</v>
      </c>
      <c r="I7" s="4" t="s">
        <v>10</v>
      </c>
      <c r="J7" s="11" t="s">
        <v>96</v>
      </c>
      <c r="K7" s="11" t="s">
        <v>77</v>
      </c>
      <c r="N7" s="7" t="s">
        <v>91</v>
      </c>
      <c r="O7" s="7" t="s">
        <v>92</v>
      </c>
      <c r="P7" s="11" t="s">
        <v>96</v>
      </c>
      <c r="Q7" s="11" t="s">
        <v>77</v>
      </c>
      <c r="T7" s="18" t="s">
        <v>117</v>
      </c>
      <c r="U7" s="18" t="s">
        <v>118</v>
      </c>
      <c r="V7" s="11" t="s">
        <v>96</v>
      </c>
      <c r="W7" s="11" t="s">
        <v>77</v>
      </c>
    </row>
    <row r="8" spans="1:23" x14ac:dyDescent="0.2">
      <c r="A8" s="18" t="s">
        <v>117</v>
      </c>
      <c r="B8" s="18" t="s">
        <v>118</v>
      </c>
      <c r="C8" s="11" t="s">
        <v>6</v>
      </c>
      <c r="D8" s="11" t="s">
        <v>244</v>
      </c>
      <c r="H8" s="18" t="s">
        <v>98</v>
      </c>
      <c r="I8" s="4" t="s">
        <v>104</v>
      </c>
      <c r="J8" s="11" t="s">
        <v>6</v>
      </c>
      <c r="K8" s="11" t="s">
        <v>244</v>
      </c>
      <c r="N8" s="12" t="s">
        <v>8</v>
      </c>
      <c r="O8" s="4" t="s">
        <v>10</v>
      </c>
      <c r="P8" s="11" t="s">
        <v>6</v>
      </c>
      <c r="Q8" s="11" t="s">
        <v>244</v>
      </c>
      <c r="T8" s="7" t="s">
        <v>91</v>
      </c>
      <c r="U8" s="7" t="s">
        <v>92</v>
      </c>
      <c r="V8" s="11" t="s">
        <v>6</v>
      </c>
      <c r="W8" s="11" t="s">
        <v>244</v>
      </c>
    </row>
    <row r="9" spans="1:23" x14ac:dyDescent="0.2">
      <c r="J9" s="4"/>
      <c r="P9" s="4"/>
      <c r="V9" s="4"/>
    </row>
    <row r="10" spans="1:23" x14ac:dyDescent="0.2">
      <c r="A10" s="4"/>
      <c r="B10" s="4"/>
      <c r="H10" s="4"/>
      <c r="I10" s="4"/>
      <c r="J10" s="4"/>
      <c r="N10" s="4"/>
      <c r="O10" s="4"/>
      <c r="P10" s="4"/>
      <c r="T10" s="4"/>
      <c r="U10" s="4"/>
      <c r="V10" s="4"/>
    </row>
    <row r="11" spans="1:23" x14ac:dyDescent="0.2">
      <c r="A11" s="7" t="s">
        <v>13</v>
      </c>
      <c r="B11" s="7" t="s">
        <v>15</v>
      </c>
      <c r="C11" s="11" t="s">
        <v>230</v>
      </c>
      <c r="D11" s="11" t="s">
        <v>270</v>
      </c>
      <c r="H11" s="18" t="s">
        <v>201</v>
      </c>
      <c r="I11" s="4" t="s">
        <v>202</v>
      </c>
      <c r="J11" s="11" t="s">
        <v>230</v>
      </c>
      <c r="K11" s="11" t="s">
        <v>270</v>
      </c>
      <c r="N11" s="18" t="s">
        <v>261</v>
      </c>
      <c r="O11" s="4" t="s">
        <v>262</v>
      </c>
      <c r="P11" s="11" t="s">
        <v>230</v>
      </c>
      <c r="Q11" s="11" t="s">
        <v>270</v>
      </c>
      <c r="T11" s="12" t="s">
        <v>18</v>
      </c>
      <c r="U11" s="4" t="s">
        <v>20</v>
      </c>
      <c r="V11" s="11" t="s">
        <v>230</v>
      </c>
      <c r="W11" s="11" t="s">
        <v>270</v>
      </c>
    </row>
    <row r="12" spans="1:23" x14ac:dyDescent="0.2">
      <c r="A12" s="12" t="s">
        <v>18</v>
      </c>
      <c r="B12" s="4" t="s">
        <v>20</v>
      </c>
      <c r="C12" s="11" t="s">
        <v>11</v>
      </c>
      <c r="D12" s="11" t="s">
        <v>52</v>
      </c>
      <c r="H12" s="7" t="s">
        <v>13</v>
      </c>
      <c r="I12" s="7" t="s">
        <v>15</v>
      </c>
      <c r="J12" s="11" t="s">
        <v>11</v>
      </c>
      <c r="K12" s="11" t="s">
        <v>52</v>
      </c>
      <c r="N12" s="18" t="s">
        <v>201</v>
      </c>
      <c r="O12" s="4" t="s">
        <v>202</v>
      </c>
      <c r="P12" s="11" t="s">
        <v>11</v>
      </c>
      <c r="Q12" s="11" t="s">
        <v>52</v>
      </c>
      <c r="T12" s="18" t="s">
        <v>261</v>
      </c>
      <c r="U12" s="4" t="s">
        <v>262</v>
      </c>
      <c r="V12" s="11" t="s">
        <v>11</v>
      </c>
      <c r="W12" s="11" t="s">
        <v>52</v>
      </c>
    </row>
    <row r="13" spans="1:23" x14ac:dyDescent="0.2">
      <c r="A13" s="18" t="s">
        <v>261</v>
      </c>
      <c r="B13" s="4" t="s">
        <v>262</v>
      </c>
      <c r="C13" s="11" t="s">
        <v>95</v>
      </c>
      <c r="D13" s="11" t="s">
        <v>58</v>
      </c>
      <c r="H13" s="12" t="s">
        <v>18</v>
      </c>
      <c r="I13" s="4" t="s">
        <v>20</v>
      </c>
      <c r="J13" s="11" t="s">
        <v>95</v>
      </c>
      <c r="K13" s="11" t="s">
        <v>58</v>
      </c>
      <c r="N13" s="7" t="s">
        <v>13</v>
      </c>
      <c r="O13" s="7" t="s">
        <v>15</v>
      </c>
      <c r="P13" s="11" t="s">
        <v>95</v>
      </c>
      <c r="Q13" s="11" t="s">
        <v>58</v>
      </c>
      <c r="T13" s="18" t="s">
        <v>201</v>
      </c>
      <c r="U13" s="4" t="s">
        <v>202</v>
      </c>
      <c r="V13" s="11" t="s">
        <v>95</v>
      </c>
      <c r="W13" s="11" t="s">
        <v>58</v>
      </c>
    </row>
    <row r="14" spans="1:23" x14ac:dyDescent="0.2">
      <c r="A14" s="18" t="s">
        <v>201</v>
      </c>
      <c r="B14" s="4" t="s">
        <v>202</v>
      </c>
      <c r="C14" s="11" t="s">
        <v>22</v>
      </c>
      <c r="D14" s="11" t="s">
        <v>300</v>
      </c>
      <c r="H14" s="18" t="s">
        <v>261</v>
      </c>
      <c r="I14" s="4" t="s">
        <v>262</v>
      </c>
      <c r="J14" s="11" t="s">
        <v>22</v>
      </c>
      <c r="K14" s="11" t="s">
        <v>300</v>
      </c>
      <c r="N14" s="12" t="s">
        <v>18</v>
      </c>
      <c r="O14" s="4" t="s">
        <v>20</v>
      </c>
      <c r="P14" s="11" t="s">
        <v>22</v>
      </c>
      <c r="Q14" s="11" t="s">
        <v>300</v>
      </c>
      <c r="T14" s="7" t="s">
        <v>13</v>
      </c>
      <c r="U14" s="7" t="s">
        <v>15</v>
      </c>
      <c r="V14" s="11" t="s">
        <v>22</v>
      </c>
      <c r="W14" s="11" t="s">
        <v>300</v>
      </c>
    </row>
    <row r="15" spans="1:23" x14ac:dyDescent="0.2">
      <c r="J15" s="4"/>
      <c r="P15" s="4"/>
      <c r="V15" s="4"/>
    </row>
    <row r="16" spans="1:23" x14ac:dyDescent="0.2">
      <c r="A16" s="4" t="s">
        <v>24</v>
      </c>
      <c r="B16" s="4" t="s">
        <v>24</v>
      </c>
      <c r="H16" s="4" t="s">
        <v>24</v>
      </c>
      <c r="I16" s="4" t="s">
        <v>24</v>
      </c>
      <c r="J16" s="4"/>
      <c r="N16" s="4" t="s">
        <v>24</v>
      </c>
      <c r="O16" s="4" t="s">
        <v>24</v>
      </c>
      <c r="P16" s="4"/>
      <c r="T16" s="4" t="s">
        <v>24</v>
      </c>
      <c r="U16" s="4" t="s">
        <v>24</v>
      </c>
      <c r="V16" s="4"/>
    </row>
    <row r="17" spans="1:24" x14ac:dyDescent="0.2">
      <c r="A17" s="7" t="s">
        <v>25</v>
      </c>
      <c r="B17" s="7" t="s">
        <v>25</v>
      </c>
      <c r="C17" s="11" t="s">
        <v>34</v>
      </c>
      <c r="D17" s="11" t="s">
        <v>236</v>
      </c>
      <c r="H17" s="18" t="s">
        <v>246</v>
      </c>
      <c r="I17" s="4" t="s">
        <v>247</v>
      </c>
      <c r="J17" s="11" t="s">
        <v>34</v>
      </c>
      <c r="K17" s="11" t="s">
        <v>236</v>
      </c>
      <c r="N17" s="12" t="s">
        <v>30</v>
      </c>
      <c r="O17" s="4" t="s">
        <v>32</v>
      </c>
      <c r="P17" s="11" t="s">
        <v>34</v>
      </c>
      <c r="Q17" s="11" t="s">
        <v>236</v>
      </c>
      <c r="T17" s="7" t="s">
        <v>25</v>
      </c>
      <c r="U17" s="7" t="s">
        <v>25</v>
      </c>
      <c r="V17" s="11" t="s">
        <v>34</v>
      </c>
      <c r="W17" s="11" t="s">
        <v>236</v>
      </c>
    </row>
    <row r="18" spans="1:24" x14ac:dyDescent="0.2">
      <c r="A18" s="12" t="s">
        <v>30</v>
      </c>
      <c r="B18" s="4" t="s">
        <v>32</v>
      </c>
      <c r="C18" s="11" t="s">
        <v>28</v>
      </c>
      <c r="D18" s="11" t="s">
        <v>74</v>
      </c>
      <c r="H18" s="7" t="s">
        <v>25</v>
      </c>
      <c r="I18" s="7" t="s">
        <v>25</v>
      </c>
      <c r="J18" s="11" t="s">
        <v>28</v>
      </c>
      <c r="K18" s="11" t="s">
        <v>74</v>
      </c>
      <c r="N18" s="18" t="s">
        <v>246</v>
      </c>
      <c r="O18" s="4" t="s">
        <v>247</v>
      </c>
      <c r="P18" s="11" t="s">
        <v>28</v>
      </c>
      <c r="Q18" s="11" t="s">
        <v>74</v>
      </c>
      <c r="T18" s="18" t="s">
        <v>246</v>
      </c>
      <c r="U18" s="4" t="s">
        <v>247</v>
      </c>
      <c r="V18" s="11" t="s">
        <v>28</v>
      </c>
      <c r="W18" s="11" t="s">
        <v>74</v>
      </c>
    </row>
    <row r="19" spans="1:24" x14ac:dyDescent="0.2">
      <c r="A19" s="18" t="s">
        <v>246</v>
      </c>
      <c r="B19" s="4" t="s">
        <v>247</v>
      </c>
      <c r="C19" s="11" t="s">
        <v>97</v>
      </c>
      <c r="D19" s="11" t="s">
        <v>100</v>
      </c>
      <c r="H19" s="12" t="s">
        <v>30</v>
      </c>
      <c r="I19" s="4" t="s">
        <v>32</v>
      </c>
      <c r="J19" s="11" t="s">
        <v>97</v>
      </c>
      <c r="K19" s="11" t="s">
        <v>100</v>
      </c>
      <c r="N19" s="7" t="s">
        <v>25</v>
      </c>
      <c r="O19" s="7" t="s">
        <v>25</v>
      </c>
      <c r="P19" s="11" t="s">
        <v>97</v>
      </c>
      <c r="Q19" s="11" t="s">
        <v>100</v>
      </c>
      <c r="T19" s="12" t="s">
        <v>30</v>
      </c>
      <c r="U19" s="4" t="s">
        <v>32</v>
      </c>
      <c r="V19" s="11" t="s">
        <v>97</v>
      </c>
      <c r="W19" s="11" t="s">
        <v>100</v>
      </c>
    </row>
    <row r="20" spans="1:24" x14ac:dyDescent="0.2">
      <c r="A20" s="18" t="s">
        <v>240</v>
      </c>
      <c r="B20" s="4" t="s">
        <v>241</v>
      </c>
      <c r="C20" s="11" t="s">
        <v>277</v>
      </c>
      <c r="D20" s="11" t="s">
        <v>83</v>
      </c>
      <c r="E20" s="51"/>
      <c r="H20" s="18" t="s">
        <v>240</v>
      </c>
      <c r="I20" s="4" t="s">
        <v>241</v>
      </c>
      <c r="J20" s="11" t="s">
        <v>277</v>
      </c>
      <c r="K20" s="11" t="s">
        <v>83</v>
      </c>
      <c r="L20" s="51"/>
      <c r="N20" s="18" t="s">
        <v>240</v>
      </c>
      <c r="O20" s="4" t="s">
        <v>241</v>
      </c>
      <c r="P20" s="11" t="s">
        <v>277</v>
      </c>
      <c r="Q20" s="11" t="s">
        <v>83</v>
      </c>
      <c r="R20" s="51"/>
      <c r="T20" s="18" t="s">
        <v>240</v>
      </c>
      <c r="U20" s="4" t="s">
        <v>241</v>
      </c>
      <c r="V20" s="11" t="s">
        <v>277</v>
      </c>
      <c r="W20" s="11" t="s">
        <v>83</v>
      </c>
      <c r="X20" s="51"/>
    </row>
    <row r="21" spans="1:24" x14ac:dyDescent="0.2">
      <c r="J21" s="4"/>
      <c r="P21" s="4"/>
      <c r="V21" s="4"/>
    </row>
    <row r="22" spans="1:24" x14ac:dyDescent="0.2">
      <c r="A22" s="4" t="s">
        <v>24</v>
      </c>
      <c r="B22" s="4" t="s">
        <v>24</v>
      </c>
      <c r="H22" s="4" t="s">
        <v>24</v>
      </c>
      <c r="I22" s="4" t="s">
        <v>24</v>
      </c>
      <c r="J22" s="4"/>
      <c r="N22" s="4" t="s">
        <v>24</v>
      </c>
      <c r="O22" s="4" t="s">
        <v>24</v>
      </c>
      <c r="P22" s="4"/>
      <c r="T22" s="4" t="s">
        <v>24</v>
      </c>
      <c r="U22" s="4" t="s">
        <v>24</v>
      </c>
      <c r="V22" s="4"/>
    </row>
    <row r="23" spans="1:24" x14ac:dyDescent="0.2">
      <c r="A23" s="7" t="s">
        <v>36</v>
      </c>
      <c r="B23" s="7" t="s">
        <v>38</v>
      </c>
      <c r="C23" s="11" t="s">
        <v>40</v>
      </c>
      <c r="D23" s="11" t="s">
        <v>72</v>
      </c>
      <c r="H23" s="18" t="s">
        <v>214</v>
      </c>
      <c r="I23" s="4" t="s">
        <v>215</v>
      </c>
      <c r="J23" s="11" t="s">
        <v>40</v>
      </c>
      <c r="K23" s="11" t="s">
        <v>72</v>
      </c>
      <c r="N23" s="18" t="s">
        <v>197</v>
      </c>
      <c r="O23" s="4" t="s">
        <v>198</v>
      </c>
      <c r="P23" s="11" t="s">
        <v>40</v>
      </c>
      <c r="Q23" s="11" t="s">
        <v>72</v>
      </c>
      <c r="T23" s="12" t="s">
        <v>42</v>
      </c>
      <c r="U23" s="4" t="s">
        <v>44</v>
      </c>
      <c r="V23" s="11" t="s">
        <v>40</v>
      </c>
      <c r="W23" s="11" t="s">
        <v>72</v>
      </c>
    </row>
    <row r="24" spans="1:24" x14ac:dyDescent="0.2">
      <c r="A24" s="12" t="s">
        <v>42</v>
      </c>
      <c r="B24" s="4" t="s">
        <v>44</v>
      </c>
      <c r="C24" s="11" t="s">
        <v>102</v>
      </c>
      <c r="D24" s="11" t="s">
        <v>89</v>
      </c>
      <c r="H24" s="7" t="s">
        <v>36</v>
      </c>
      <c r="I24" s="7" t="s">
        <v>38</v>
      </c>
      <c r="J24" s="11" t="s">
        <v>102</v>
      </c>
      <c r="K24" s="11" t="s">
        <v>89</v>
      </c>
      <c r="N24" s="18" t="s">
        <v>214</v>
      </c>
      <c r="O24" s="4" t="s">
        <v>215</v>
      </c>
      <c r="P24" s="11" t="s">
        <v>102</v>
      </c>
      <c r="Q24" s="11" t="s">
        <v>89</v>
      </c>
      <c r="T24" s="18" t="s">
        <v>197</v>
      </c>
      <c r="U24" s="4" t="s">
        <v>198</v>
      </c>
      <c r="V24" s="11" t="s">
        <v>102</v>
      </c>
      <c r="W24" s="11" t="s">
        <v>89</v>
      </c>
    </row>
    <row r="25" spans="1:24" x14ac:dyDescent="0.2">
      <c r="A25" s="18" t="s">
        <v>197</v>
      </c>
      <c r="B25" s="4" t="s">
        <v>198</v>
      </c>
      <c r="C25" s="11" t="s">
        <v>46</v>
      </c>
      <c r="D25" s="11" t="s">
        <v>103</v>
      </c>
      <c r="H25" s="12" t="s">
        <v>42</v>
      </c>
      <c r="I25" s="4" t="s">
        <v>44</v>
      </c>
      <c r="J25" s="11" t="s">
        <v>46</v>
      </c>
      <c r="K25" s="11" t="s">
        <v>103</v>
      </c>
      <c r="N25" s="7" t="s">
        <v>36</v>
      </c>
      <c r="O25" s="7" t="s">
        <v>38</v>
      </c>
      <c r="P25" s="11" t="s">
        <v>46</v>
      </c>
      <c r="Q25" s="11" t="s">
        <v>103</v>
      </c>
      <c r="T25" s="18" t="s">
        <v>214</v>
      </c>
      <c r="U25" s="4" t="s">
        <v>215</v>
      </c>
      <c r="V25" s="11" t="s">
        <v>46</v>
      </c>
      <c r="W25" s="11" t="s">
        <v>103</v>
      </c>
    </row>
    <row r="26" spans="1:24" x14ac:dyDescent="0.2">
      <c r="A26" s="18" t="s">
        <v>214</v>
      </c>
      <c r="B26" s="4" t="s">
        <v>215</v>
      </c>
      <c r="C26" s="11" t="s">
        <v>267</v>
      </c>
      <c r="D26" s="62" t="s">
        <v>242</v>
      </c>
      <c r="H26" s="18" t="s">
        <v>197</v>
      </c>
      <c r="I26" s="4" t="s">
        <v>198</v>
      </c>
      <c r="J26" s="11" t="s">
        <v>267</v>
      </c>
      <c r="K26" s="62" t="s">
        <v>242</v>
      </c>
      <c r="N26" s="12" t="s">
        <v>42</v>
      </c>
      <c r="O26" s="4" t="s">
        <v>44</v>
      </c>
      <c r="P26" s="11" t="s">
        <v>267</v>
      </c>
      <c r="Q26" s="62" t="s">
        <v>242</v>
      </c>
      <c r="T26" s="7" t="s">
        <v>36</v>
      </c>
      <c r="U26" s="7" t="s">
        <v>38</v>
      </c>
      <c r="V26" s="11" t="s">
        <v>267</v>
      </c>
      <c r="W26" s="62" t="s">
        <v>242</v>
      </c>
    </row>
    <row r="27" spans="1:24" x14ac:dyDescent="0.2">
      <c r="J27" s="4"/>
      <c r="P27" s="4"/>
      <c r="V27" s="4"/>
    </row>
    <row r="28" spans="1:24" x14ac:dyDescent="0.2">
      <c r="A28" s="4" t="s">
        <v>24</v>
      </c>
      <c r="B28" s="4" t="s">
        <v>24</v>
      </c>
      <c r="H28" s="4" t="s">
        <v>24</v>
      </c>
      <c r="I28" s="4" t="s">
        <v>24</v>
      </c>
      <c r="J28" s="4"/>
      <c r="N28" s="4" t="s">
        <v>24</v>
      </c>
      <c r="O28" s="4" t="s">
        <v>24</v>
      </c>
      <c r="P28" s="4"/>
      <c r="T28" s="4" t="s">
        <v>24</v>
      </c>
      <c r="U28" s="4" t="s">
        <v>24</v>
      </c>
      <c r="V28" s="4"/>
    </row>
    <row r="29" spans="1:24" x14ac:dyDescent="0.2">
      <c r="A29" s="7" t="s">
        <v>48</v>
      </c>
      <c r="B29" s="7" t="s">
        <v>50</v>
      </c>
      <c r="C29" s="11" t="s">
        <v>52</v>
      </c>
      <c r="D29" s="11" t="s">
        <v>11</v>
      </c>
      <c r="H29" s="18" t="s">
        <v>282</v>
      </c>
      <c r="I29" s="4" t="s">
        <v>284</v>
      </c>
      <c r="J29" s="11" t="s">
        <v>52</v>
      </c>
      <c r="K29" s="11" t="s">
        <v>11</v>
      </c>
      <c r="N29" s="12" t="s">
        <v>54</v>
      </c>
      <c r="O29" s="4" t="s">
        <v>56</v>
      </c>
      <c r="P29" s="11" t="s">
        <v>52</v>
      </c>
      <c r="Q29" s="11" t="s">
        <v>11</v>
      </c>
      <c r="T29" s="18" t="s">
        <v>282</v>
      </c>
      <c r="U29" s="4" t="s">
        <v>284</v>
      </c>
      <c r="V29" s="11" t="s">
        <v>52</v>
      </c>
      <c r="W29" s="11" t="s">
        <v>11</v>
      </c>
    </row>
    <row r="30" spans="1:24" x14ac:dyDescent="0.2">
      <c r="A30" s="12" t="s">
        <v>54</v>
      </c>
      <c r="B30" s="4" t="s">
        <v>56</v>
      </c>
      <c r="C30" s="11" t="s">
        <v>99</v>
      </c>
      <c r="D30" s="11" t="s">
        <v>16</v>
      </c>
      <c r="H30" s="7" t="s">
        <v>48</v>
      </c>
      <c r="I30" s="7" t="s">
        <v>50</v>
      </c>
      <c r="J30" s="11" t="s">
        <v>99</v>
      </c>
      <c r="K30" s="11" t="s">
        <v>16</v>
      </c>
      <c r="N30" s="18" t="s">
        <v>282</v>
      </c>
      <c r="O30" s="4" t="s">
        <v>284</v>
      </c>
      <c r="P30" s="11" t="s">
        <v>99</v>
      </c>
      <c r="Q30" s="11" t="s">
        <v>16</v>
      </c>
      <c r="T30" s="12" t="s">
        <v>54</v>
      </c>
      <c r="U30" s="4" t="s">
        <v>56</v>
      </c>
      <c r="V30" s="11" t="s">
        <v>99</v>
      </c>
      <c r="W30" s="11" t="s">
        <v>16</v>
      </c>
    </row>
    <row r="31" spans="1:24" x14ac:dyDescent="0.2">
      <c r="A31" s="18" t="s">
        <v>282</v>
      </c>
      <c r="B31" s="4" t="s">
        <v>284</v>
      </c>
      <c r="C31" s="11" t="s">
        <v>58</v>
      </c>
      <c r="D31" s="11" t="s">
        <v>95</v>
      </c>
      <c r="H31" s="12" t="s">
        <v>54</v>
      </c>
      <c r="I31" s="4" t="s">
        <v>56</v>
      </c>
      <c r="J31" s="11" t="s">
        <v>58</v>
      </c>
      <c r="K31" s="11" t="s">
        <v>95</v>
      </c>
      <c r="N31" s="7" t="s">
        <v>48</v>
      </c>
      <c r="O31" s="7" t="s">
        <v>50</v>
      </c>
      <c r="P31" s="11" t="s">
        <v>58</v>
      </c>
      <c r="Q31" s="11" t="s">
        <v>95</v>
      </c>
      <c r="T31" s="7" t="s">
        <v>48</v>
      </c>
      <c r="U31" s="7" t="s">
        <v>50</v>
      </c>
      <c r="V31" s="11" t="s">
        <v>58</v>
      </c>
      <c r="W31" s="11" t="s">
        <v>95</v>
      </c>
    </row>
    <row r="32" spans="1:24" x14ac:dyDescent="0.2">
      <c r="A32" s="18" t="s">
        <v>238</v>
      </c>
      <c r="B32" s="4" t="s">
        <v>239</v>
      </c>
      <c r="C32" s="11" t="s">
        <v>270</v>
      </c>
      <c r="D32" s="11" t="s">
        <v>230</v>
      </c>
      <c r="E32" s="51"/>
      <c r="H32" s="18" t="s">
        <v>238</v>
      </c>
      <c r="I32" s="4" t="s">
        <v>239</v>
      </c>
      <c r="J32" s="11" t="s">
        <v>270</v>
      </c>
      <c r="K32" s="11" t="s">
        <v>230</v>
      </c>
      <c r="L32" s="51"/>
      <c r="N32" s="18" t="s">
        <v>238</v>
      </c>
      <c r="O32" s="4" t="s">
        <v>239</v>
      </c>
      <c r="P32" s="11" t="s">
        <v>270</v>
      </c>
      <c r="Q32" s="11" t="s">
        <v>230</v>
      </c>
      <c r="R32" s="51"/>
      <c r="T32" s="18" t="s">
        <v>238</v>
      </c>
      <c r="U32" s="4" t="s">
        <v>239</v>
      </c>
      <c r="V32" s="11" t="s">
        <v>270</v>
      </c>
      <c r="W32" s="11" t="s">
        <v>230</v>
      </c>
      <c r="X32" s="51"/>
    </row>
    <row r="33" spans="1:23" x14ac:dyDescent="0.2">
      <c r="J33" s="4"/>
      <c r="P33" s="4"/>
      <c r="V33" s="4"/>
    </row>
    <row r="34" spans="1:23" x14ac:dyDescent="0.2">
      <c r="J34" s="4"/>
      <c r="P34" s="4"/>
      <c r="V34" s="4"/>
    </row>
    <row r="35" spans="1:23" x14ac:dyDescent="0.2">
      <c r="A35" s="7" t="s">
        <v>60</v>
      </c>
      <c r="B35" s="16" t="s">
        <v>62</v>
      </c>
      <c r="C35" s="11" t="s">
        <v>300</v>
      </c>
      <c r="D35" s="11" t="s">
        <v>22</v>
      </c>
      <c r="H35" s="18" t="s">
        <v>235</v>
      </c>
      <c r="I35" s="4" t="s">
        <v>283</v>
      </c>
      <c r="J35" s="11" t="s">
        <v>300</v>
      </c>
      <c r="K35" s="11" t="s">
        <v>22</v>
      </c>
      <c r="N35" s="18" t="s">
        <v>218</v>
      </c>
      <c r="O35" s="4" t="s">
        <v>219</v>
      </c>
      <c r="P35" s="11" t="s">
        <v>300</v>
      </c>
      <c r="Q35" s="11" t="s">
        <v>22</v>
      </c>
      <c r="T35" s="17" t="s">
        <v>64</v>
      </c>
      <c r="U35" s="4" t="s">
        <v>66</v>
      </c>
      <c r="V35" s="11" t="s">
        <v>300</v>
      </c>
      <c r="W35" s="11" t="s">
        <v>22</v>
      </c>
    </row>
    <row r="36" spans="1:23" x14ac:dyDescent="0.2">
      <c r="A36" s="17" t="s">
        <v>64</v>
      </c>
      <c r="B36" s="4" t="s">
        <v>66</v>
      </c>
      <c r="C36" s="11" t="s">
        <v>103</v>
      </c>
      <c r="D36" s="11" t="s">
        <v>46</v>
      </c>
      <c r="H36" s="7" t="s">
        <v>60</v>
      </c>
      <c r="I36" s="16" t="s">
        <v>62</v>
      </c>
      <c r="J36" s="11" t="s">
        <v>103</v>
      </c>
      <c r="K36" s="11" t="s">
        <v>46</v>
      </c>
      <c r="N36" s="18" t="s">
        <v>235</v>
      </c>
      <c r="O36" s="4" t="s">
        <v>283</v>
      </c>
      <c r="P36" s="11" t="s">
        <v>103</v>
      </c>
      <c r="Q36" s="11" t="s">
        <v>46</v>
      </c>
      <c r="T36" s="18" t="s">
        <v>218</v>
      </c>
      <c r="U36" s="4" t="s">
        <v>219</v>
      </c>
      <c r="V36" s="11" t="s">
        <v>103</v>
      </c>
      <c r="W36" s="11" t="s">
        <v>46</v>
      </c>
    </row>
    <row r="37" spans="1:23" x14ac:dyDescent="0.2">
      <c r="A37" s="18" t="s">
        <v>218</v>
      </c>
      <c r="B37" s="4" t="s">
        <v>219</v>
      </c>
      <c r="C37" s="11" t="s">
        <v>244</v>
      </c>
      <c r="D37" s="11" t="s">
        <v>6</v>
      </c>
      <c r="H37" s="17" t="s">
        <v>64</v>
      </c>
      <c r="I37" s="4" t="s">
        <v>66</v>
      </c>
      <c r="J37" s="11" t="s">
        <v>244</v>
      </c>
      <c r="K37" s="11" t="s">
        <v>6</v>
      </c>
      <c r="N37" s="7" t="s">
        <v>60</v>
      </c>
      <c r="O37" s="16" t="s">
        <v>62</v>
      </c>
      <c r="P37" s="11" t="s">
        <v>244</v>
      </c>
      <c r="Q37" s="11" t="s">
        <v>6</v>
      </c>
      <c r="T37" s="18" t="s">
        <v>235</v>
      </c>
      <c r="U37" s="4" t="s">
        <v>283</v>
      </c>
      <c r="V37" s="11" t="s">
        <v>244</v>
      </c>
      <c r="W37" s="11" t="s">
        <v>6</v>
      </c>
    </row>
    <row r="38" spans="1:23" x14ac:dyDescent="0.2">
      <c r="A38" s="18" t="s">
        <v>235</v>
      </c>
      <c r="B38" s="4" t="s">
        <v>283</v>
      </c>
      <c r="C38" s="11" t="s">
        <v>100</v>
      </c>
      <c r="D38" s="11" t="s">
        <v>97</v>
      </c>
      <c r="H38" s="18" t="s">
        <v>218</v>
      </c>
      <c r="I38" s="4" t="s">
        <v>219</v>
      </c>
      <c r="J38" s="11" t="s">
        <v>100</v>
      </c>
      <c r="K38" s="11" t="s">
        <v>97</v>
      </c>
      <c r="N38" s="17" t="s">
        <v>64</v>
      </c>
      <c r="O38" s="4" t="s">
        <v>66</v>
      </c>
      <c r="P38" s="11" t="s">
        <v>100</v>
      </c>
      <c r="Q38" s="11" t="s">
        <v>97</v>
      </c>
      <c r="T38" s="7" t="s">
        <v>60</v>
      </c>
      <c r="U38" s="16" t="s">
        <v>62</v>
      </c>
      <c r="V38" s="11" t="s">
        <v>100</v>
      </c>
      <c r="W38" s="11" t="s">
        <v>97</v>
      </c>
    </row>
    <row r="39" spans="1:23" x14ac:dyDescent="0.2">
      <c r="J39" s="4"/>
      <c r="P39" s="4"/>
      <c r="V39" s="4"/>
    </row>
    <row r="40" spans="1:23" x14ac:dyDescent="0.2">
      <c r="J40" s="4"/>
      <c r="P40" s="4"/>
      <c r="V40" s="4"/>
    </row>
    <row r="41" spans="1:23" x14ac:dyDescent="0.2">
      <c r="A41" s="7" t="s">
        <v>68</v>
      </c>
      <c r="B41" s="7" t="s">
        <v>70</v>
      </c>
      <c r="C41" s="11" t="s">
        <v>77</v>
      </c>
      <c r="D41" s="11" t="s">
        <v>96</v>
      </c>
      <c r="H41" s="18" t="s">
        <v>263</v>
      </c>
      <c r="I41" s="4" t="s">
        <v>264</v>
      </c>
      <c r="J41" s="11" t="s">
        <v>77</v>
      </c>
      <c r="K41" s="11" t="s">
        <v>96</v>
      </c>
      <c r="N41" s="18" t="s">
        <v>199</v>
      </c>
      <c r="O41" s="4" t="s">
        <v>200</v>
      </c>
      <c r="P41" s="11" t="s">
        <v>77</v>
      </c>
      <c r="Q41" s="11" t="s">
        <v>96</v>
      </c>
      <c r="T41" s="12" t="s">
        <v>286</v>
      </c>
      <c r="U41" s="12" t="s">
        <v>287</v>
      </c>
      <c r="V41" s="11" t="s">
        <v>77</v>
      </c>
      <c r="W41" s="11" t="s">
        <v>96</v>
      </c>
    </row>
    <row r="42" spans="1:23" x14ac:dyDescent="0.2">
      <c r="A42" s="12" t="s">
        <v>286</v>
      </c>
      <c r="B42" s="12" t="s">
        <v>287</v>
      </c>
      <c r="C42" s="11" t="s">
        <v>72</v>
      </c>
      <c r="D42" s="11" t="s">
        <v>40</v>
      </c>
      <c r="H42" s="7" t="s">
        <v>68</v>
      </c>
      <c r="I42" s="7" t="s">
        <v>70</v>
      </c>
      <c r="J42" s="11" t="s">
        <v>72</v>
      </c>
      <c r="K42" s="11" t="s">
        <v>40</v>
      </c>
      <c r="N42" s="18" t="s">
        <v>263</v>
      </c>
      <c r="O42" s="4" t="s">
        <v>264</v>
      </c>
      <c r="P42" s="11" t="s">
        <v>72</v>
      </c>
      <c r="Q42" s="11" t="s">
        <v>40</v>
      </c>
      <c r="T42" s="18" t="s">
        <v>199</v>
      </c>
      <c r="U42" s="4" t="s">
        <v>200</v>
      </c>
      <c r="V42" s="11" t="s">
        <v>72</v>
      </c>
      <c r="W42" s="11" t="s">
        <v>40</v>
      </c>
    </row>
    <row r="43" spans="1:23" x14ac:dyDescent="0.2">
      <c r="A43" s="18" t="s">
        <v>199</v>
      </c>
      <c r="B43" s="4" t="s">
        <v>200</v>
      </c>
      <c r="C43" s="11" t="s">
        <v>74</v>
      </c>
      <c r="D43" s="11" t="s">
        <v>28</v>
      </c>
      <c r="H43" s="12" t="s">
        <v>286</v>
      </c>
      <c r="I43" s="12" t="s">
        <v>287</v>
      </c>
      <c r="J43" s="11" t="s">
        <v>74</v>
      </c>
      <c r="K43" s="11" t="s">
        <v>28</v>
      </c>
      <c r="N43" s="7" t="s">
        <v>68</v>
      </c>
      <c r="O43" s="7" t="s">
        <v>70</v>
      </c>
      <c r="P43" s="11" t="s">
        <v>74</v>
      </c>
      <c r="Q43" s="11" t="s">
        <v>28</v>
      </c>
      <c r="T43" s="18" t="s">
        <v>263</v>
      </c>
      <c r="U43" s="4" t="s">
        <v>264</v>
      </c>
      <c r="V43" s="11" t="s">
        <v>74</v>
      </c>
      <c r="W43" s="11" t="s">
        <v>28</v>
      </c>
    </row>
    <row r="44" spans="1:23" x14ac:dyDescent="0.2">
      <c r="A44" s="18" t="s">
        <v>263</v>
      </c>
      <c r="B44" s="4" t="s">
        <v>264</v>
      </c>
      <c r="C44" s="11" t="s">
        <v>236</v>
      </c>
      <c r="D44" s="11" t="s">
        <v>34</v>
      </c>
      <c r="H44" s="18" t="s">
        <v>199</v>
      </c>
      <c r="I44" s="4" t="s">
        <v>200</v>
      </c>
      <c r="J44" s="11" t="s">
        <v>236</v>
      </c>
      <c r="K44" s="11" t="s">
        <v>34</v>
      </c>
      <c r="N44" s="12" t="s">
        <v>286</v>
      </c>
      <c r="O44" s="12" t="s">
        <v>287</v>
      </c>
      <c r="P44" s="11" t="s">
        <v>236</v>
      </c>
      <c r="Q44" s="11" t="s">
        <v>34</v>
      </c>
      <c r="T44" s="7" t="s">
        <v>68</v>
      </c>
      <c r="U44" s="7" t="s">
        <v>70</v>
      </c>
      <c r="V44" s="11" t="s">
        <v>236</v>
      </c>
      <c r="W44" s="11" t="s">
        <v>34</v>
      </c>
    </row>
    <row r="45" spans="1:23" x14ac:dyDescent="0.2">
      <c r="J45" s="4"/>
      <c r="P45" s="4"/>
      <c r="V45" s="4"/>
    </row>
    <row r="46" spans="1:23" x14ac:dyDescent="0.2">
      <c r="A46" s="4"/>
      <c r="B46" s="4"/>
      <c r="H46" s="4"/>
      <c r="I46" s="4"/>
      <c r="J46" s="4"/>
      <c r="N46" s="4"/>
      <c r="O46" s="4"/>
      <c r="P46" s="4"/>
      <c r="T46" s="4"/>
      <c r="U46" s="4"/>
      <c r="V46" s="4"/>
    </row>
    <row r="47" spans="1:23" x14ac:dyDescent="0.2">
      <c r="A47" s="7" t="s">
        <v>79</v>
      </c>
      <c r="B47" s="7" t="s">
        <v>81</v>
      </c>
      <c r="C47" s="11" t="s">
        <v>89</v>
      </c>
      <c r="D47" s="11" t="s">
        <v>102</v>
      </c>
      <c r="H47" s="18" t="s">
        <v>233</v>
      </c>
      <c r="I47" s="4" t="s">
        <v>234</v>
      </c>
      <c r="J47" s="11" t="s">
        <v>89</v>
      </c>
      <c r="K47" s="11" t="s">
        <v>102</v>
      </c>
      <c r="N47" s="52" t="s">
        <v>191</v>
      </c>
      <c r="O47" s="32" t="s">
        <v>192</v>
      </c>
      <c r="P47" s="11" t="s">
        <v>89</v>
      </c>
      <c r="Q47" s="11" t="s">
        <v>102</v>
      </c>
      <c r="T47" s="12" t="s">
        <v>85</v>
      </c>
      <c r="U47" s="4" t="s">
        <v>87</v>
      </c>
      <c r="V47" s="11" t="s">
        <v>89</v>
      </c>
      <c r="W47" s="11" t="s">
        <v>102</v>
      </c>
    </row>
    <row r="48" spans="1:23" x14ac:dyDescent="0.2">
      <c r="A48" s="12" t="s">
        <v>85</v>
      </c>
      <c r="B48" s="4" t="s">
        <v>87</v>
      </c>
      <c r="C48" s="11" t="s">
        <v>83</v>
      </c>
      <c r="D48" s="11" t="s">
        <v>277</v>
      </c>
      <c r="H48" s="7" t="s">
        <v>79</v>
      </c>
      <c r="I48" s="7" t="s">
        <v>81</v>
      </c>
      <c r="J48" s="11" t="s">
        <v>83</v>
      </c>
      <c r="K48" s="11" t="s">
        <v>277</v>
      </c>
      <c r="N48" s="18" t="s">
        <v>233</v>
      </c>
      <c r="O48" s="4" t="s">
        <v>234</v>
      </c>
      <c r="P48" s="11" t="s">
        <v>83</v>
      </c>
      <c r="Q48" s="11" t="s">
        <v>277</v>
      </c>
      <c r="T48" s="52" t="s">
        <v>191</v>
      </c>
      <c r="U48" s="32" t="s">
        <v>192</v>
      </c>
      <c r="V48" s="11" t="s">
        <v>83</v>
      </c>
      <c r="W48" s="11" t="s">
        <v>277</v>
      </c>
    </row>
    <row r="49" spans="1:23" x14ac:dyDescent="0.2">
      <c r="A49" s="52" t="s">
        <v>191</v>
      </c>
      <c r="B49" s="32" t="s">
        <v>192</v>
      </c>
      <c r="C49" s="11" t="s">
        <v>101</v>
      </c>
      <c r="D49" s="11" t="s">
        <v>288</v>
      </c>
      <c r="H49" s="12" t="s">
        <v>85</v>
      </c>
      <c r="I49" s="4" t="s">
        <v>87</v>
      </c>
      <c r="J49" s="11" t="s">
        <v>101</v>
      </c>
      <c r="K49" s="11" t="s">
        <v>288</v>
      </c>
      <c r="N49" s="7" t="s">
        <v>79</v>
      </c>
      <c r="O49" s="7" t="s">
        <v>81</v>
      </c>
      <c r="P49" s="11" t="s">
        <v>101</v>
      </c>
      <c r="Q49" s="11" t="s">
        <v>288</v>
      </c>
      <c r="T49" s="18" t="s">
        <v>233</v>
      </c>
      <c r="U49" s="4" t="s">
        <v>234</v>
      </c>
      <c r="V49" s="11" t="s">
        <v>101</v>
      </c>
      <c r="W49" s="11" t="s">
        <v>288</v>
      </c>
    </row>
    <row r="50" spans="1:23" x14ac:dyDescent="0.2">
      <c r="A50" s="18" t="s">
        <v>233</v>
      </c>
      <c r="B50" s="4" t="s">
        <v>234</v>
      </c>
      <c r="C50" s="62" t="s">
        <v>242</v>
      </c>
      <c r="D50" s="11" t="s">
        <v>267</v>
      </c>
      <c r="H50" s="52" t="s">
        <v>191</v>
      </c>
      <c r="I50" s="32" t="s">
        <v>192</v>
      </c>
      <c r="J50" s="62" t="s">
        <v>242</v>
      </c>
      <c r="K50" s="11" t="s">
        <v>267</v>
      </c>
      <c r="N50" s="12" t="s">
        <v>85</v>
      </c>
      <c r="O50" s="4" t="s">
        <v>87</v>
      </c>
      <c r="P50" s="62" t="s">
        <v>242</v>
      </c>
      <c r="Q50" s="11" t="s">
        <v>267</v>
      </c>
      <c r="T50" s="7" t="s">
        <v>79</v>
      </c>
      <c r="U50" s="7" t="s">
        <v>81</v>
      </c>
      <c r="V50" s="62" t="s">
        <v>242</v>
      </c>
      <c r="W50" s="11" t="s">
        <v>267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87"/>
  <sheetViews>
    <sheetView workbookViewId="0">
      <selection activeCell="A4" sqref="A4:A82"/>
    </sheetView>
  </sheetViews>
  <sheetFormatPr baseColWidth="10" defaultColWidth="8.83203125" defaultRowHeight="15" x14ac:dyDescent="0.2"/>
  <cols>
    <col min="5" max="6" width="9.1640625" style="4"/>
    <col min="9" max="9" width="9.1640625" style="4"/>
    <col min="11" max="11" width="9.1640625" style="4"/>
    <col min="21" max="21" width="9.1640625" style="4"/>
  </cols>
  <sheetData>
    <row r="1" spans="1:25" x14ac:dyDescent="0.2">
      <c r="A1" s="1" t="s">
        <v>0</v>
      </c>
      <c r="C1" s="4"/>
      <c r="D1" s="2" t="s">
        <v>1</v>
      </c>
      <c r="G1" s="2" t="s">
        <v>196</v>
      </c>
      <c r="L1" s="1" t="s">
        <v>0</v>
      </c>
      <c r="N1" s="4"/>
      <c r="O1" s="2" t="s">
        <v>1</v>
      </c>
      <c r="Q1" s="4"/>
      <c r="R1" s="2" t="s">
        <v>196</v>
      </c>
    </row>
    <row r="2" spans="1:25" x14ac:dyDescent="0.2">
      <c r="A2" s="1"/>
      <c r="C2" s="4"/>
      <c r="D2" s="2"/>
      <c r="I2" s="4" t="s">
        <v>273</v>
      </c>
      <c r="L2" s="1"/>
      <c r="N2" s="4"/>
      <c r="O2" s="2"/>
      <c r="Q2" s="4"/>
      <c r="W2" t="s">
        <v>210</v>
      </c>
    </row>
    <row r="3" spans="1:25" x14ac:dyDescent="0.2">
      <c r="A3" s="2" t="s">
        <v>2</v>
      </c>
      <c r="B3" s="6" t="s">
        <v>3</v>
      </c>
      <c r="C3" s="6"/>
      <c r="D3" s="2" t="s">
        <v>2</v>
      </c>
      <c r="G3" s="2" t="s">
        <v>2</v>
      </c>
      <c r="L3" s="2" t="s">
        <v>2</v>
      </c>
      <c r="M3" s="6" t="s">
        <v>3</v>
      </c>
      <c r="N3" s="6"/>
      <c r="O3" s="2" t="s">
        <v>2</v>
      </c>
      <c r="Q3" s="4"/>
      <c r="R3" s="2" t="s">
        <v>2</v>
      </c>
    </row>
    <row r="4" spans="1:25" x14ac:dyDescent="0.2">
      <c r="A4" s="7" t="s">
        <v>91</v>
      </c>
      <c r="B4" s="7" t="s">
        <v>92</v>
      </c>
      <c r="C4" s="4"/>
      <c r="D4" s="11" t="s">
        <v>16</v>
      </c>
      <c r="E4" s="4" t="s">
        <v>142</v>
      </c>
      <c r="G4" s="11" t="s">
        <v>270</v>
      </c>
      <c r="H4" s="4" t="s">
        <v>271</v>
      </c>
      <c r="I4" s="4">
        <v>1</v>
      </c>
      <c r="L4" s="50" t="s">
        <v>48</v>
      </c>
      <c r="M4" s="50" t="s">
        <v>50</v>
      </c>
      <c r="N4" s="50"/>
      <c r="O4" s="50" t="s">
        <v>52</v>
      </c>
      <c r="P4" s="50" t="s">
        <v>163</v>
      </c>
      <c r="Q4" s="50"/>
      <c r="R4" s="50" t="s">
        <v>230</v>
      </c>
      <c r="S4" s="50" t="s">
        <v>231</v>
      </c>
      <c r="T4" s="50">
        <v>1</v>
      </c>
      <c r="W4" s="7" t="s">
        <v>25</v>
      </c>
      <c r="X4" s="12" t="s">
        <v>18</v>
      </c>
      <c r="Y4" s="18" t="s">
        <v>261</v>
      </c>
    </row>
    <row r="5" spans="1:25" x14ac:dyDescent="0.2">
      <c r="A5" s="7" t="s">
        <v>91</v>
      </c>
      <c r="B5" s="7" t="s">
        <v>92</v>
      </c>
      <c r="C5" s="4"/>
      <c r="D5" s="11" t="s">
        <v>288</v>
      </c>
      <c r="E5" s="4" t="s">
        <v>289</v>
      </c>
      <c r="G5" s="11" t="s">
        <v>101</v>
      </c>
      <c r="H5" s="4" t="s">
        <v>161</v>
      </c>
      <c r="I5" s="4">
        <v>2</v>
      </c>
      <c r="L5" s="7" t="s">
        <v>48</v>
      </c>
      <c r="M5" s="7" t="s">
        <v>50</v>
      </c>
      <c r="N5" s="4"/>
      <c r="O5" s="11" t="s">
        <v>99</v>
      </c>
      <c r="P5" s="4" t="s">
        <v>153</v>
      </c>
      <c r="Q5" s="4"/>
      <c r="R5" s="11" t="s">
        <v>6</v>
      </c>
      <c r="S5" s="4" t="s">
        <v>144</v>
      </c>
      <c r="T5" s="4">
        <v>2</v>
      </c>
      <c r="U5" s="64">
        <v>4</v>
      </c>
      <c r="W5" s="7" t="s">
        <v>25</v>
      </c>
      <c r="X5" s="12" t="s">
        <v>211</v>
      </c>
      <c r="Y5" s="18" t="s">
        <v>201</v>
      </c>
    </row>
    <row r="6" spans="1:25" x14ac:dyDescent="0.2">
      <c r="A6" s="7" t="s">
        <v>91</v>
      </c>
      <c r="B6" s="7" t="s">
        <v>92</v>
      </c>
      <c r="C6" s="4"/>
      <c r="D6" s="11" t="s">
        <v>96</v>
      </c>
      <c r="E6" s="4" t="s">
        <v>141</v>
      </c>
      <c r="G6" s="11" t="s">
        <v>77</v>
      </c>
      <c r="H6" s="4" t="s">
        <v>158</v>
      </c>
      <c r="I6" s="4">
        <v>3</v>
      </c>
      <c r="L6" s="7" t="s">
        <v>48</v>
      </c>
      <c r="M6" s="7" t="s">
        <v>50</v>
      </c>
      <c r="N6" s="4"/>
      <c r="O6" s="11" t="s">
        <v>58</v>
      </c>
      <c r="P6" s="4" t="s">
        <v>152</v>
      </c>
      <c r="Q6" s="4"/>
      <c r="R6" s="11" t="s">
        <v>95</v>
      </c>
      <c r="S6" s="4" t="s">
        <v>145</v>
      </c>
      <c r="T6" s="4">
        <v>3</v>
      </c>
      <c r="U6"/>
      <c r="W6" s="7" t="s">
        <v>48</v>
      </c>
      <c r="Y6" s="18" t="s">
        <v>235</v>
      </c>
    </row>
    <row r="7" spans="1:25" x14ac:dyDescent="0.2">
      <c r="A7" s="7" t="s">
        <v>91</v>
      </c>
      <c r="B7" s="7" t="s">
        <v>92</v>
      </c>
      <c r="C7" s="4"/>
      <c r="D7" s="11" t="s">
        <v>230</v>
      </c>
      <c r="E7" s="4" t="s">
        <v>231</v>
      </c>
      <c r="G7" s="11" t="s">
        <v>52</v>
      </c>
      <c r="H7" s="4" t="s">
        <v>163</v>
      </c>
      <c r="I7" s="4">
        <v>4</v>
      </c>
      <c r="L7" s="64" t="s">
        <v>48</v>
      </c>
      <c r="M7" s="64" t="s">
        <v>50</v>
      </c>
      <c r="N7" s="64"/>
      <c r="O7" s="64" t="s">
        <v>270</v>
      </c>
      <c r="P7" s="64" t="s">
        <v>271</v>
      </c>
      <c r="Q7" s="64"/>
      <c r="R7" s="64" t="s">
        <v>16</v>
      </c>
      <c r="S7" s="64" t="s">
        <v>142</v>
      </c>
      <c r="T7" s="64"/>
      <c r="U7"/>
      <c r="W7" s="7" t="s">
        <v>79</v>
      </c>
      <c r="Y7" s="4"/>
    </row>
    <row r="8" spans="1:25" x14ac:dyDescent="0.2">
      <c r="C8" s="4"/>
      <c r="T8" s="4"/>
      <c r="U8"/>
      <c r="Y8" s="4"/>
    </row>
    <row r="9" spans="1:25" x14ac:dyDescent="0.2">
      <c r="A9" s="12" t="s">
        <v>8</v>
      </c>
      <c r="B9" s="4" t="s">
        <v>10</v>
      </c>
      <c r="C9" s="4"/>
      <c r="D9" s="11" t="s">
        <v>16</v>
      </c>
      <c r="E9" s="4" t="s">
        <v>142</v>
      </c>
      <c r="G9" s="11" t="s">
        <v>270</v>
      </c>
      <c r="H9" s="4" t="s">
        <v>271</v>
      </c>
      <c r="I9" s="4">
        <v>4</v>
      </c>
      <c r="L9" s="12" t="s">
        <v>54</v>
      </c>
      <c r="M9" s="4" t="s">
        <v>56</v>
      </c>
      <c r="O9" s="11" t="s">
        <v>52</v>
      </c>
      <c r="P9" s="4" t="s">
        <v>163</v>
      </c>
      <c r="Q9" s="4"/>
      <c r="R9" s="11" t="s">
        <v>230</v>
      </c>
      <c r="S9" s="4" t="s">
        <v>231</v>
      </c>
      <c r="T9">
        <v>3</v>
      </c>
      <c r="U9"/>
      <c r="X9" s="4"/>
      <c r="Y9" s="4"/>
    </row>
    <row r="10" spans="1:25" x14ac:dyDescent="0.2">
      <c r="A10" s="12" t="s">
        <v>8</v>
      </c>
      <c r="B10" s="4" t="s">
        <v>10</v>
      </c>
      <c r="C10" s="4"/>
      <c r="D10" s="11" t="s">
        <v>288</v>
      </c>
      <c r="E10" s="4" t="s">
        <v>289</v>
      </c>
      <c r="G10" s="11" t="s">
        <v>101</v>
      </c>
      <c r="H10" s="4" t="s">
        <v>161</v>
      </c>
      <c r="I10" s="4">
        <v>1</v>
      </c>
      <c r="L10" s="12" t="s">
        <v>54</v>
      </c>
      <c r="M10" s="4" t="s">
        <v>56</v>
      </c>
      <c r="O10" s="11" t="s">
        <v>99</v>
      </c>
      <c r="P10" s="4" t="s">
        <v>153</v>
      </c>
      <c r="Q10" s="4"/>
      <c r="R10" s="11" t="s">
        <v>6</v>
      </c>
      <c r="S10" s="4" t="s">
        <v>144</v>
      </c>
      <c r="T10" s="4">
        <v>1</v>
      </c>
      <c r="W10" s="73"/>
      <c r="X10" s="74"/>
    </row>
    <row r="11" spans="1:25" x14ac:dyDescent="0.2">
      <c r="A11" s="12" t="s">
        <v>8</v>
      </c>
      <c r="B11" s="4" t="s">
        <v>10</v>
      </c>
      <c r="C11" s="4"/>
      <c r="D11" s="11" t="s">
        <v>96</v>
      </c>
      <c r="E11" s="4" t="s">
        <v>141</v>
      </c>
      <c r="G11" s="11" t="s">
        <v>77</v>
      </c>
      <c r="H11" s="4" t="s">
        <v>158</v>
      </c>
      <c r="I11" s="4">
        <v>2</v>
      </c>
      <c r="L11" s="12" t="s">
        <v>54</v>
      </c>
      <c r="M11" s="4" t="s">
        <v>56</v>
      </c>
      <c r="O11" s="11" t="s">
        <v>58</v>
      </c>
      <c r="P11" s="4" t="s">
        <v>152</v>
      </c>
      <c r="Q11" s="4"/>
      <c r="R11" s="11" t="s">
        <v>95</v>
      </c>
      <c r="S11" s="4" t="s">
        <v>145</v>
      </c>
      <c r="T11" s="4">
        <v>2</v>
      </c>
      <c r="U11" s="64">
        <v>4</v>
      </c>
      <c r="W11" s="73"/>
      <c r="X11" s="74"/>
    </row>
    <row r="12" spans="1:25" x14ac:dyDescent="0.2">
      <c r="A12" s="12" t="s">
        <v>8</v>
      </c>
      <c r="B12" s="4" t="s">
        <v>10</v>
      </c>
      <c r="C12" s="4"/>
      <c r="D12" s="11" t="s">
        <v>230</v>
      </c>
      <c r="E12" s="4" t="s">
        <v>231</v>
      </c>
      <c r="G12" s="11" t="s">
        <v>52</v>
      </c>
      <c r="H12" s="4" t="s">
        <v>163</v>
      </c>
      <c r="I12" s="4">
        <v>3</v>
      </c>
      <c r="L12" s="64" t="s">
        <v>54</v>
      </c>
      <c r="M12" s="64" t="s">
        <v>56</v>
      </c>
      <c r="N12" s="64"/>
      <c r="O12" s="64" t="s">
        <v>270</v>
      </c>
      <c r="P12" s="64" t="s">
        <v>271</v>
      </c>
      <c r="Q12" s="64"/>
      <c r="R12" s="64" t="s">
        <v>16</v>
      </c>
      <c r="S12" s="64" t="s">
        <v>142</v>
      </c>
      <c r="T12" s="64"/>
      <c r="U12"/>
      <c r="W12" s="4"/>
      <c r="X12" s="4"/>
    </row>
    <row r="13" spans="1:25" x14ac:dyDescent="0.2">
      <c r="M13" s="4"/>
      <c r="T13" s="4"/>
      <c r="U13"/>
      <c r="W13" s="4"/>
      <c r="X13" s="4"/>
    </row>
    <row r="14" spans="1:25" x14ac:dyDescent="0.2">
      <c r="A14" s="18" t="s">
        <v>98</v>
      </c>
      <c r="B14" s="4" t="s">
        <v>104</v>
      </c>
      <c r="C14" s="4"/>
      <c r="D14" s="11" t="s">
        <v>16</v>
      </c>
      <c r="E14" s="4" t="s">
        <v>142</v>
      </c>
      <c r="G14" s="11" t="s">
        <v>270</v>
      </c>
      <c r="H14" s="4" t="s">
        <v>271</v>
      </c>
      <c r="I14" s="4">
        <v>3</v>
      </c>
      <c r="L14" s="18" t="s">
        <v>282</v>
      </c>
      <c r="M14" s="4" t="s">
        <v>284</v>
      </c>
      <c r="O14" s="11" t="s">
        <v>52</v>
      </c>
      <c r="P14" s="4" t="s">
        <v>163</v>
      </c>
      <c r="Q14" s="4"/>
      <c r="R14" s="11" t="s">
        <v>230</v>
      </c>
      <c r="S14" s="4" t="s">
        <v>231</v>
      </c>
      <c r="T14" s="4">
        <v>2</v>
      </c>
      <c r="U14" s="64">
        <v>4</v>
      </c>
      <c r="W14" s="4"/>
      <c r="X14" s="4"/>
      <c r="Y14" s="4"/>
    </row>
    <row r="15" spans="1:25" x14ac:dyDescent="0.2">
      <c r="A15" s="18" t="s">
        <v>98</v>
      </c>
      <c r="B15" s="4" t="s">
        <v>104</v>
      </c>
      <c r="C15" s="4"/>
      <c r="D15" s="11" t="s">
        <v>288</v>
      </c>
      <c r="E15" s="4" t="s">
        <v>289</v>
      </c>
      <c r="G15" s="11" t="s">
        <v>101</v>
      </c>
      <c r="H15" s="4" t="s">
        <v>161</v>
      </c>
      <c r="I15" s="4">
        <v>4</v>
      </c>
      <c r="L15" s="18" t="s">
        <v>282</v>
      </c>
      <c r="M15" s="4" t="s">
        <v>284</v>
      </c>
      <c r="N15" s="4"/>
      <c r="O15" s="11" t="s">
        <v>99</v>
      </c>
      <c r="P15" s="4" t="s">
        <v>153</v>
      </c>
      <c r="Q15" s="4"/>
      <c r="R15" s="11" t="s">
        <v>6</v>
      </c>
      <c r="S15" s="4" t="s">
        <v>144</v>
      </c>
      <c r="T15" s="4">
        <v>3</v>
      </c>
      <c r="U15"/>
      <c r="W15" s="4"/>
      <c r="X15" s="4"/>
      <c r="Y15" s="4"/>
    </row>
    <row r="16" spans="1:25" x14ac:dyDescent="0.2">
      <c r="A16" s="18" t="s">
        <v>98</v>
      </c>
      <c r="B16" s="4" t="s">
        <v>104</v>
      </c>
      <c r="C16" s="4"/>
      <c r="D16" s="11" t="s">
        <v>96</v>
      </c>
      <c r="E16" s="4" t="s">
        <v>141</v>
      </c>
      <c r="G16" s="11" t="s">
        <v>77</v>
      </c>
      <c r="H16" s="4" t="s">
        <v>158</v>
      </c>
      <c r="I16" s="4">
        <v>1</v>
      </c>
      <c r="L16" s="18" t="s">
        <v>282</v>
      </c>
      <c r="M16" s="4" t="s">
        <v>284</v>
      </c>
      <c r="O16" s="11" t="s">
        <v>58</v>
      </c>
      <c r="P16" s="4" t="s">
        <v>152</v>
      </c>
      <c r="Q16" s="4"/>
      <c r="R16" s="11" t="s">
        <v>95</v>
      </c>
      <c r="S16" s="4" t="s">
        <v>145</v>
      </c>
      <c r="T16" s="4">
        <v>1</v>
      </c>
      <c r="W16" s="4"/>
      <c r="X16" s="4"/>
      <c r="Y16" s="4"/>
    </row>
    <row r="17" spans="1:26" x14ac:dyDescent="0.2">
      <c r="A17" s="18" t="s">
        <v>98</v>
      </c>
      <c r="B17" s="4" t="s">
        <v>104</v>
      </c>
      <c r="C17" s="4"/>
      <c r="D17" s="11" t="s">
        <v>230</v>
      </c>
      <c r="E17" s="4" t="s">
        <v>231</v>
      </c>
      <c r="G17" s="11" t="s">
        <v>52</v>
      </c>
      <c r="H17" s="4" t="s">
        <v>163</v>
      </c>
      <c r="I17" s="4">
        <v>2</v>
      </c>
      <c r="J17" s="4"/>
      <c r="L17" s="64" t="s">
        <v>282</v>
      </c>
      <c r="M17" s="64" t="s">
        <v>284</v>
      </c>
      <c r="N17" s="64"/>
      <c r="O17" s="64" t="s">
        <v>270</v>
      </c>
      <c r="P17" s="64" t="s">
        <v>271</v>
      </c>
      <c r="Q17" s="64"/>
      <c r="R17" s="64" t="s">
        <v>16</v>
      </c>
      <c r="S17" s="64" t="s">
        <v>142</v>
      </c>
      <c r="T17" s="64"/>
      <c r="U17" s="54"/>
      <c r="W17" s="4"/>
      <c r="X17" s="4"/>
      <c r="Y17" s="4"/>
    </row>
    <row r="18" spans="1:26" x14ac:dyDescent="0.2">
      <c r="A18" s="4"/>
      <c r="B18" s="4"/>
      <c r="C18" s="4"/>
      <c r="D18" s="4"/>
      <c r="G18" s="4"/>
      <c r="H18" s="4"/>
      <c r="J18" s="4"/>
      <c r="L18" s="4"/>
      <c r="M18" s="4"/>
      <c r="N18" s="4"/>
      <c r="O18" s="4"/>
      <c r="P18" s="4"/>
      <c r="Q18" s="4"/>
      <c r="R18" s="4"/>
      <c r="S18" s="4"/>
      <c r="T18" s="4"/>
      <c r="U18"/>
      <c r="W18" s="4"/>
      <c r="X18" s="4"/>
      <c r="Y18" s="4"/>
    </row>
    <row r="19" spans="1:26" x14ac:dyDescent="0.2">
      <c r="A19" s="18" t="s">
        <v>261</v>
      </c>
      <c r="B19" s="4" t="s">
        <v>262</v>
      </c>
      <c r="C19" s="4"/>
      <c r="D19" s="11" t="s">
        <v>16</v>
      </c>
      <c r="E19" s="4" t="s">
        <v>142</v>
      </c>
      <c r="G19" s="11" t="s">
        <v>270</v>
      </c>
      <c r="H19" s="4" t="s">
        <v>271</v>
      </c>
      <c r="I19" s="4">
        <v>2</v>
      </c>
      <c r="J19" s="4"/>
      <c r="L19" s="18" t="s">
        <v>238</v>
      </c>
      <c r="M19" s="4" t="s">
        <v>239</v>
      </c>
      <c r="N19" s="4"/>
      <c r="O19" s="11" t="s">
        <v>52</v>
      </c>
      <c r="P19" s="4" t="s">
        <v>163</v>
      </c>
      <c r="Q19" s="4"/>
      <c r="R19" s="11" t="s">
        <v>230</v>
      </c>
      <c r="S19" s="4" t="s">
        <v>231</v>
      </c>
      <c r="T19" s="4"/>
      <c r="U19"/>
      <c r="W19" s="4"/>
      <c r="X19" s="4"/>
      <c r="Y19" s="4"/>
    </row>
    <row r="20" spans="1:26" x14ac:dyDescent="0.2">
      <c r="A20" s="18" t="s">
        <v>261</v>
      </c>
      <c r="B20" s="4" t="s">
        <v>262</v>
      </c>
      <c r="C20" s="4"/>
      <c r="D20" s="11" t="s">
        <v>288</v>
      </c>
      <c r="E20" s="4" t="s">
        <v>289</v>
      </c>
      <c r="G20" s="11" t="s">
        <v>101</v>
      </c>
      <c r="H20" s="4" t="s">
        <v>161</v>
      </c>
      <c r="I20" s="4">
        <v>3</v>
      </c>
      <c r="J20" s="4"/>
      <c r="L20" s="18" t="s">
        <v>238</v>
      </c>
      <c r="M20" s="4" t="s">
        <v>239</v>
      </c>
      <c r="N20" s="4"/>
      <c r="O20" s="11" t="s">
        <v>99</v>
      </c>
      <c r="P20" s="4" t="s">
        <v>153</v>
      </c>
      <c r="Q20" s="4"/>
      <c r="R20" s="11" t="s">
        <v>6</v>
      </c>
      <c r="S20" s="4" t="s">
        <v>144</v>
      </c>
      <c r="T20" s="4"/>
      <c r="U20"/>
      <c r="W20" s="4"/>
      <c r="X20" s="4"/>
      <c r="Y20" s="4"/>
    </row>
    <row r="21" spans="1:26" x14ac:dyDescent="0.2">
      <c r="A21" s="18" t="s">
        <v>261</v>
      </c>
      <c r="B21" s="4" t="s">
        <v>262</v>
      </c>
      <c r="C21" s="4"/>
      <c r="D21" s="11" t="s">
        <v>96</v>
      </c>
      <c r="E21" s="4" t="s">
        <v>141</v>
      </c>
      <c r="G21" s="11" t="s">
        <v>77</v>
      </c>
      <c r="H21" s="4" t="s">
        <v>158</v>
      </c>
      <c r="I21" s="4">
        <v>4</v>
      </c>
      <c r="J21" s="4"/>
      <c r="L21" s="18" t="s">
        <v>238</v>
      </c>
      <c r="M21" s="4" t="s">
        <v>239</v>
      </c>
      <c r="N21" s="4"/>
      <c r="O21" s="11" t="s">
        <v>58</v>
      </c>
      <c r="P21" s="4" t="s">
        <v>152</v>
      </c>
      <c r="Q21" s="4"/>
      <c r="R21" s="11" t="s">
        <v>95</v>
      </c>
      <c r="S21" s="4" t="s">
        <v>145</v>
      </c>
      <c r="T21" s="54">
        <v>4</v>
      </c>
      <c r="U21"/>
      <c r="W21" s="4"/>
      <c r="X21" s="4"/>
      <c r="Y21" s="4"/>
    </row>
    <row r="22" spans="1:26" x14ac:dyDescent="0.2">
      <c r="A22" s="18" t="s">
        <v>261</v>
      </c>
      <c r="B22" s="4" t="s">
        <v>262</v>
      </c>
      <c r="C22" s="4"/>
      <c r="D22" s="11" t="s">
        <v>230</v>
      </c>
      <c r="E22" s="4" t="s">
        <v>231</v>
      </c>
      <c r="G22" s="11" t="s">
        <v>52</v>
      </c>
      <c r="H22" s="4" t="s">
        <v>163</v>
      </c>
      <c r="I22" s="4">
        <v>1</v>
      </c>
      <c r="J22" s="4"/>
      <c r="L22" s="18" t="s">
        <v>238</v>
      </c>
      <c r="M22" s="4" t="s">
        <v>239</v>
      </c>
      <c r="N22" s="4"/>
      <c r="O22" s="11" t="s">
        <v>270</v>
      </c>
      <c r="P22" s="11" t="s">
        <v>271</v>
      </c>
      <c r="Q22" s="4"/>
      <c r="R22" s="11" t="s">
        <v>16</v>
      </c>
      <c r="S22" s="11" t="s">
        <v>142</v>
      </c>
      <c r="T22" s="64">
        <v>1234</v>
      </c>
      <c r="W22" s="4"/>
      <c r="X22" s="4"/>
      <c r="Y22" s="4"/>
    </row>
    <row r="23" spans="1:26" x14ac:dyDescent="0.2">
      <c r="H23" s="4"/>
      <c r="W23" s="4"/>
      <c r="X23" s="4"/>
      <c r="Y23" s="4"/>
    </row>
    <row r="24" spans="1:26" x14ac:dyDescent="0.2">
      <c r="A24" s="7" t="s">
        <v>13</v>
      </c>
      <c r="B24" s="7" t="s">
        <v>15</v>
      </c>
      <c r="C24" s="4"/>
      <c r="D24" s="11" t="s">
        <v>6</v>
      </c>
      <c r="E24" s="4" t="s">
        <v>144</v>
      </c>
      <c r="G24" s="11" t="s">
        <v>99</v>
      </c>
      <c r="H24" s="4" t="s">
        <v>153</v>
      </c>
      <c r="I24" s="4">
        <v>1</v>
      </c>
      <c r="L24" s="7" t="s">
        <v>60</v>
      </c>
      <c r="M24" s="16" t="s">
        <v>62</v>
      </c>
      <c r="N24" s="4"/>
      <c r="O24" s="11" t="s">
        <v>93</v>
      </c>
      <c r="P24" s="4" t="s">
        <v>155</v>
      </c>
      <c r="Q24" s="4"/>
      <c r="R24" s="11" t="s">
        <v>22</v>
      </c>
      <c r="S24" s="4" t="s">
        <v>143</v>
      </c>
      <c r="T24">
        <v>1</v>
      </c>
      <c r="W24" s="4"/>
      <c r="X24" s="4"/>
      <c r="Y24" s="4"/>
    </row>
    <row r="25" spans="1:26" x14ac:dyDescent="0.2">
      <c r="A25" s="7" t="s">
        <v>13</v>
      </c>
      <c r="B25" s="7" t="s">
        <v>15</v>
      </c>
      <c r="C25" s="4"/>
      <c r="D25" s="11" t="s">
        <v>11</v>
      </c>
      <c r="E25" s="4" t="s">
        <v>146</v>
      </c>
      <c r="G25" s="11" t="s">
        <v>244</v>
      </c>
      <c r="H25" s="4" t="s">
        <v>245</v>
      </c>
      <c r="I25" s="4">
        <v>2</v>
      </c>
      <c r="J25" s="4"/>
      <c r="L25" s="7" t="s">
        <v>60</v>
      </c>
      <c r="M25" s="16" t="s">
        <v>62</v>
      </c>
      <c r="N25" s="5"/>
      <c r="O25" s="11" t="s">
        <v>103</v>
      </c>
      <c r="P25" s="4" t="s">
        <v>154</v>
      </c>
      <c r="Q25" s="4"/>
      <c r="R25" s="11" t="s">
        <v>46</v>
      </c>
      <c r="S25" s="4" t="s">
        <v>150</v>
      </c>
      <c r="T25">
        <v>2</v>
      </c>
      <c r="W25" s="4"/>
    </row>
    <row r="26" spans="1:26" x14ac:dyDescent="0.2">
      <c r="A26" s="7" t="s">
        <v>13</v>
      </c>
      <c r="B26" s="7" t="s">
        <v>15</v>
      </c>
      <c r="C26" s="4"/>
      <c r="D26" s="11" t="s">
        <v>95</v>
      </c>
      <c r="E26" s="4" t="s">
        <v>145</v>
      </c>
      <c r="G26" s="11" t="s">
        <v>58</v>
      </c>
      <c r="H26" s="4" t="s">
        <v>152</v>
      </c>
      <c r="I26" s="4">
        <v>3</v>
      </c>
      <c r="L26" s="7" t="s">
        <v>60</v>
      </c>
      <c r="M26" s="16" t="s">
        <v>62</v>
      </c>
      <c r="N26" s="4"/>
      <c r="O26" s="11" t="s">
        <v>244</v>
      </c>
      <c r="P26" s="4" t="s">
        <v>245</v>
      </c>
      <c r="Q26" s="4"/>
      <c r="R26" s="11" t="s">
        <v>11</v>
      </c>
      <c r="S26" s="4" t="s">
        <v>146</v>
      </c>
      <c r="T26">
        <v>3</v>
      </c>
      <c r="W26" s="1" t="s">
        <v>228</v>
      </c>
    </row>
    <row r="27" spans="1:26" x14ac:dyDescent="0.2">
      <c r="A27" s="7" t="s">
        <v>13</v>
      </c>
      <c r="B27" s="7" t="s">
        <v>15</v>
      </c>
      <c r="C27" s="4"/>
      <c r="D27" s="11" t="s">
        <v>22</v>
      </c>
      <c r="E27" s="4" t="s">
        <v>143</v>
      </c>
      <c r="G27" s="11" t="s">
        <v>93</v>
      </c>
      <c r="H27" s="4" t="s">
        <v>155</v>
      </c>
      <c r="I27" s="4">
        <v>4</v>
      </c>
      <c r="L27" s="7" t="s">
        <v>60</v>
      </c>
      <c r="M27" s="16" t="s">
        <v>62</v>
      </c>
      <c r="O27" s="11" t="s">
        <v>100</v>
      </c>
      <c r="P27" s="4" t="s">
        <v>156</v>
      </c>
      <c r="R27" s="11" t="s">
        <v>97</v>
      </c>
      <c r="S27" s="4" t="s">
        <v>162</v>
      </c>
      <c r="T27">
        <v>4</v>
      </c>
      <c r="W27" t="s">
        <v>227</v>
      </c>
    </row>
    <row r="28" spans="1:26" x14ac:dyDescent="0.2">
      <c r="H28" s="4"/>
    </row>
    <row r="29" spans="1:26" x14ac:dyDescent="0.2">
      <c r="A29" s="12" t="s">
        <v>18</v>
      </c>
      <c r="B29" s="4" t="s">
        <v>20</v>
      </c>
      <c r="C29" s="4"/>
      <c r="D29" s="11" t="s">
        <v>6</v>
      </c>
      <c r="E29" s="4" t="s">
        <v>144</v>
      </c>
      <c r="G29" s="11" t="s">
        <v>99</v>
      </c>
      <c r="H29" s="4" t="s">
        <v>153</v>
      </c>
      <c r="I29" s="4">
        <v>4</v>
      </c>
      <c r="J29" s="4"/>
      <c r="L29" s="17" t="s">
        <v>64</v>
      </c>
      <c r="M29" s="4" t="s">
        <v>66</v>
      </c>
      <c r="O29" s="11" t="s">
        <v>93</v>
      </c>
      <c r="P29" s="4" t="s">
        <v>155</v>
      </c>
      <c r="Q29" s="4"/>
      <c r="R29" s="11" t="s">
        <v>22</v>
      </c>
      <c r="S29" s="4" t="s">
        <v>143</v>
      </c>
      <c r="T29">
        <v>4</v>
      </c>
      <c r="W29">
        <v>1</v>
      </c>
      <c r="X29">
        <v>2</v>
      </c>
      <c r="Y29">
        <v>3</v>
      </c>
      <c r="Z29">
        <v>4</v>
      </c>
    </row>
    <row r="30" spans="1:26" x14ac:dyDescent="0.2">
      <c r="A30" s="12" t="s">
        <v>18</v>
      </c>
      <c r="B30" s="4" t="s">
        <v>20</v>
      </c>
      <c r="C30" s="4"/>
      <c r="D30" s="11" t="s">
        <v>11</v>
      </c>
      <c r="E30" s="4" t="s">
        <v>146</v>
      </c>
      <c r="G30" s="11" t="s">
        <v>244</v>
      </c>
      <c r="H30" s="4" t="s">
        <v>245</v>
      </c>
      <c r="I30" s="4">
        <v>1</v>
      </c>
      <c r="L30" s="23" t="s">
        <v>64</v>
      </c>
      <c r="M30" s="50" t="s">
        <v>66</v>
      </c>
      <c r="N30" s="50"/>
      <c r="O30" s="50" t="s">
        <v>103</v>
      </c>
      <c r="P30" s="50" t="s">
        <v>154</v>
      </c>
      <c r="Q30" s="50"/>
      <c r="R30" s="50" t="s">
        <v>46</v>
      </c>
      <c r="S30" s="50" t="s">
        <v>150</v>
      </c>
      <c r="T30" s="50">
        <v>1</v>
      </c>
      <c r="W30" s="7" t="s">
        <v>52</v>
      </c>
      <c r="X30" s="7" t="s">
        <v>28</v>
      </c>
      <c r="Y30" s="7" t="s">
        <v>97</v>
      </c>
      <c r="Z30" s="7" t="s">
        <v>242</v>
      </c>
    </row>
    <row r="31" spans="1:26" x14ac:dyDescent="0.2">
      <c r="A31" s="12" t="s">
        <v>18</v>
      </c>
      <c r="B31" s="4" t="s">
        <v>20</v>
      </c>
      <c r="C31" s="4"/>
      <c r="D31" s="11" t="s">
        <v>95</v>
      </c>
      <c r="E31" s="4" t="s">
        <v>145</v>
      </c>
      <c r="G31" s="11" t="s">
        <v>58</v>
      </c>
      <c r="H31" s="4" t="s">
        <v>152</v>
      </c>
      <c r="I31" s="4">
        <v>2</v>
      </c>
      <c r="L31" s="17" t="s">
        <v>64</v>
      </c>
      <c r="M31" s="4" t="s">
        <v>66</v>
      </c>
      <c r="O31" s="11" t="s">
        <v>244</v>
      </c>
      <c r="P31" s="4" t="s">
        <v>245</v>
      </c>
      <c r="R31" s="11" t="s">
        <v>11</v>
      </c>
      <c r="S31" s="4" t="s">
        <v>146</v>
      </c>
      <c r="T31">
        <v>2</v>
      </c>
      <c r="W31" s="12" t="s">
        <v>103</v>
      </c>
      <c r="Y31" s="18" t="s">
        <v>103</v>
      </c>
    </row>
    <row r="32" spans="1:26" x14ac:dyDescent="0.2">
      <c r="A32" s="12" t="s">
        <v>18</v>
      </c>
      <c r="B32" s="32" t="s">
        <v>20</v>
      </c>
      <c r="C32" s="32"/>
      <c r="D32" s="11" t="s">
        <v>22</v>
      </c>
      <c r="E32" s="4" t="s">
        <v>143</v>
      </c>
      <c r="G32" s="11" t="s">
        <v>93</v>
      </c>
      <c r="H32" s="4" t="s">
        <v>155</v>
      </c>
      <c r="I32" s="32">
        <v>3</v>
      </c>
      <c r="L32" s="17" t="s">
        <v>64</v>
      </c>
      <c r="M32" s="4" t="s">
        <v>66</v>
      </c>
      <c r="O32" s="11" t="s">
        <v>100</v>
      </c>
      <c r="P32" s="4" t="s">
        <v>156</v>
      </c>
      <c r="Q32" s="4"/>
      <c r="R32" s="11" t="s">
        <v>97</v>
      </c>
      <c r="S32" s="4" t="s">
        <v>162</v>
      </c>
      <c r="T32" s="4">
        <v>3</v>
      </c>
    </row>
    <row r="33" spans="1:26" x14ac:dyDescent="0.2">
      <c r="H33" s="4"/>
      <c r="M33" s="4"/>
    </row>
    <row r="34" spans="1:26" x14ac:dyDescent="0.2">
      <c r="A34" s="18" t="s">
        <v>201</v>
      </c>
      <c r="B34" s="4" t="s">
        <v>202</v>
      </c>
      <c r="C34" s="4"/>
      <c r="D34" s="11" t="s">
        <v>6</v>
      </c>
      <c r="E34" s="4" t="s">
        <v>144</v>
      </c>
      <c r="G34" s="11" t="s">
        <v>99</v>
      </c>
      <c r="H34" s="4" t="s">
        <v>153</v>
      </c>
      <c r="I34" s="4">
        <v>3</v>
      </c>
      <c r="L34" s="18" t="s">
        <v>218</v>
      </c>
      <c r="M34" s="4" t="s">
        <v>219</v>
      </c>
      <c r="O34" s="11" t="s">
        <v>93</v>
      </c>
      <c r="P34" s="4" t="s">
        <v>155</v>
      </c>
      <c r="Q34" s="4"/>
      <c r="R34" s="11" t="s">
        <v>22</v>
      </c>
      <c r="S34" s="4" t="s">
        <v>143</v>
      </c>
      <c r="T34">
        <v>3</v>
      </c>
    </row>
    <row r="35" spans="1:26" x14ac:dyDescent="0.2">
      <c r="A35" s="18" t="s">
        <v>201</v>
      </c>
      <c r="B35" s="4" t="s">
        <v>202</v>
      </c>
      <c r="C35" s="4"/>
      <c r="D35" s="11" t="s">
        <v>11</v>
      </c>
      <c r="E35" s="4" t="s">
        <v>146</v>
      </c>
      <c r="G35" s="11" t="s">
        <v>244</v>
      </c>
      <c r="H35" s="4" t="s">
        <v>245</v>
      </c>
      <c r="I35" s="4">
        <v>4</v>
      </c>
      <c r="L35" s="18" t="s">
        <v>218</v>
      </c>
      <c r="M35" s="4" t="s">
        <v>219</v>
      </c>
      <c r="N35" s="4"/>
      <c r="O35" s="11" t="s">
        <v>103</v>
      </c>
      <c r="P35" s="4" t="s">
        <v>154</v>
      </c>
      <c r="Q35" s="4"/>
      <c r="R35" s="11" t="s">
        <v>46</v>
      </c>
      <c r="S35" s="4" t="s">
        <v>150</v>
      </c>
      <c r="T35" s="4">
        <v>4</v>
      </c>
      <c r="X35" s="4"/>
      <c r="Y35" s="4"/>
    </row>
    <row r="36" spans="1:26" x14ac:dyDescent="0.2">
      <c r="A36" s="18" t="s">
        <v>201</v>
      </c>
      <c r="B36" s="4" t="s">
        <v>202</v>
      </c>
      <c r="C36" s="4"/>
      <c r="D36" s="11" t="s">
        <v>95</v>
      </c>
      <c r="E36" s="4" t="s">
        <v>145</v>
      </c>
      <c r="G36" s="11" t="s">
        <v>58</v>
      </c>
      <c r="H36" s="4" t="s">
        <v>152</v>
      </c>
      <c r="I36" s="4">
        <v>1</v>
      </c>
      <c r="L36" s="18" t="s">
        <v>218</v>
      </c>
      <c r="M36" s="4" t="s">
        <v>219</v>
      </c>
      <c r="O36" s="11" t="s">
        <v>244</v>
      </c>
      <c r="P36" s="4" t="s">
        <v>245</v>
      </c>
      <c r="Q36" s="4"/>
      <c r="R36" s="11" t="s">
        <v>11</v>
      </c>
      <c r="S36" s="4" t="s">
        <v>146</v>
      </c>
      <c r="T36">
        <v>1</v>
      </c>
      <c r="Y36" s="4"/>
      <c r="Z36" s="4"/>
    </row>
    <row r="37" spans="1:26" s="4" customFormat="1" x14ac:dyDescent="0.2">
      <c r="A37" s="18" t="s">
        <v>201</v>
      </c>
      <c r="B37" s="4" t="s">
        <v>202</v>
      </c>
      <c r="D37" s="11" t="s">
        <v>22</v>
      </c>
      <c r="E37" s="4" t="s">
        <v>143</v>
      </c>
      <c r="G37" s="11" t="s">
        <v>93</v>
      </c>
      <c r="H37" s="4" t="s">
        <v>155</v>
      </c>
      <c r="I37" s="4">
        <v>2</v>
      </c>
      <c r="L37" s="18" t="s">
        <v>218</v>
      </c>
      <c r="M37" s="4" t="s">
        <v>219</v>
      </c>
      <c r="O37" s="11" t="s">
        <v>100</v>
      </c>
      <c r="P37" s="4" t="s">
        <v>156</v>
      </c>
      <c r="Q37"/>
      <c r="R37" s="11" t="s">
        <v>97</v>
      </c>
      <c r="S37" s="4" t="s">
        <v>162</v>
      </c>
      <c r="T37" s="4">
        <v>2</v>
      </c>
      <c r="Y37" s="74"/>
      <c r="Z37" s="73"/>
    </row>
    <row r="38" spans="1:26" s="4" customFormat="1" x14ac:dyDescent="0.2">
      <c r="Z38" s="73"/>
    </row>
    <row r="39" spans="1:26" s="4" customFormat="1" x14ac:dyDescent="0.2">
      <c r="A39" s="12" t="s">
        <v>117</v>
      </c>
      <c r="B39" s="18" t="s">
        <v>118</v>
      </c>
      <c r="D39" s="11" t="s">
        <v>6</v>
      </c>
      <c r="E39" s="4" t="s">
        <v>144</v>
      </c>
      <c r="G39" s="11" t="s">
        <v>99</v>
      </c>
      <c r="H39" s="4" t="s">
        <v>153</v>
      </c>
      <c r="I39">
        <v>2</v>
      </c>
      <c r="L39" s="18" t="s">
        <v>235</v>
      </c>
      <c r="M39" s="4" t="s">
        <v>283</v>
      </c>
      <c r="O39" s="11" t="s">
        <v>93</v>
      </c>
      <c r="P39" s="4" t="s">
        <v>155</v>
      </c>
      <c r="R39" s="11" t="s">
        <v>22</v>
      </c>
      <c r="S39" s="4" t="s">
        <v>143</v>
      </c>
      <c r="T39" s="4">
        <v>2</v>
      </c>
    </row>
    <row r="40" spans="1:26" s="4" customFormat="1" x14ac:dyDescent="0.2">
      <c r="A40" s="12" t="s">
        <v>117</v>
      </c>
      <c r="B40" s="18" t="s">
        <v>118</v>
      </c>
      <c r="D40" s="11" t="s">
        <v>11</v>
      </c>
      <c r="E40" s="4" t="s">
        <v>146</v>
      </c>
      <c r="G40" s="11" t="s">
        <v>244</v>
      </c>
      <c r="H40" s="4" t="s">
        <v>245</v>
      </c>
      <c r="I40">
        <v>3</v>
      </c>
      <c r="L40" s="50" t="s">
        <v>235</v>
      </c>
      <c r="M40" s="50" t="s">
        <v>283</v>
      </c>
      <c r="N40" s="50"/>
      <c r="O40" s="50" t="s">
        <v>103</v>
      </c>
      <c r="P40" s="50" t="s">
        <v>154</v>
      </c>
      <c r="Q40" s="50"/>
      <c r="R40" s="50" t="s">
        <v>46</v>
      </c>
      <c r="S40" s="50" t="s">
        <v>150</v>
      </c>
      <c r="T40" s="50">
        <v>3</v>
      </c>
      <c r="W40"/>
    </row>
    <row r="41" spans="1:26" s="4" customFormat="1" x14ac:dyDescent="0.2">
      <c r="A41" s="12" t="s">
        <v>117</v>
      </c>
      <c r="B41" s="18" t="s">
        <v>118</v>
      </c>
      <c r="D41" s="11" t="s">
        <v>95</v>
      </c>
      <c r="E41" s="4" t="s">
        <v>145</v>
      </c>
      <c r="G41" s="11" t="s">
        <v>58</v>
      </c>
      <c r="H41" s="4" t="s">
        <v>152</v>
      </c>
      <c r="I41">
        <v>4</v>
      </c>
      <c r="L41" s="18" t="s">
        <v>235</v>
      </c>
      <c r="M41" s="4" t="s">
        <v>283</v>
      </c>
      <c r="O41" s="11" t="s">
        <v>244</v>
      </c>
      <c r="P41" s="4" t="s">
        <v>245</v>
      </c>
      <c r="R41" s="11" t="s">
        <v>11</v>
      </c>
      <c r="S41" s="4" t="s">
        <v>146</v>
      </c>
      <c r="T41" s="4">
        <v>4</v>
      </c>
      <c r="W41"/>
      <c r="Z41"/>
    </row>
    <row r="42" spans="1:26" s="4" customFormat="1" x14ac:dyDescent="0.2">
      <c r="A42" s="12" t="s">
        <v>117</v>
      </c>
      <c r="B42" s="18" t="s">
        <v>118</v>
      </c>
      <c r="D42" s="11" t="s">
        <v>22</v>
      </c>
      <c r="E42" s="4" t="s">
        <v>143</v>
      </c>
      <c r="G42" s="11" t="s">
        <v>93</v>
      </c>
      <c r="H42" s="4" t="s">
        <v>155</v>
      </c>
      <c r="I42" s="4">
        <v>1</v>
      </c>
      <c r="L42" s="18" t="s">
        <v>235</v>
      </c>
      <c r="M42" s="4" t="s">
        <v>283</v>
      </c>
      <c r="O42" s="11" t="s">
        <v>100</v>
      </c>
      <c r="P42" s="4" t="s">
        <v>156</v>
      </c>
      <c r="Q42"/>
      <c r="R42" s="11" t="s">
        <v>97</v>
      </c>
      <c r="S42" s="4" t="s">
        <v>162</v>
      </c>
      <c r="T42" s="4">
        <v>1</v>
      </c>
      <c r="X42"/>
    </row>
    <row r="43" spans="1:26" s="4" customFormat="1" x14ac:dyDescent="0.2"/>
    <row r="44" spans="1:26" x14ac:dyDescent="0.2">
      <c r="A44" s="7" t="s">
        <v>25</v>
      </c>
      <c r="B44" s="7" t="s">
        <v>25</v>
      </c>
      <c r="C44" s="4"/>
      <c r="D44" s="11" t="s">
        <v>34</v>
      </c>
      <c r="E44" s="4" t="s">
        <v>148</v>
      </c>
      <c r="G44" s="11" t="s">
        <v>74</v>
      </c>
      <c r="H44" s="4" t="s">
        <v>76</v>
      </c>
      <c r="I44" s="4">
        <v>1</v>
      </c>
      <c r="J44" s="64">
        <v>4</v>
      </c>
      <c r="K44" s="54"/>
      <c r="L44" s="7" t="s">
        <v>68</v>
      </c>
      <c r="M44" s="7" t="s">
        <v>70</v>
      </c>
      <c r="N44" s="4"/>
      <c r="O44" s="11" t="s">
        <v>77</v>
      </c>
      <c r="P44" s="4" t="s">
        <v>158</v>
      </c>
      <c r="Q44" s="4"/>
      <c r="R44" s="11" t="s">
        <v>96</v>
      </c>
      <c r="S44" s="4" t="s">
        <v>141</v>
      </c>
      <c r="T44">
        <v>1</v>
      </c>
    </row>
    <row r="45" spans="1:26" x14ac:dyDescent="0.2">
      <c r="A45" s="50" t="s">
        <v>25</v>
      </c>
      <c r="B45" s="50" t="s">
        <v>25</v>
      </c>
      <c r="C45" s="50"/>
      <c r="D45" s="50" t="s">
        <v>28</v>
      </c>
      <c r="E45" s="4" t="s">
        <v>147</v>
      </c>
      <c r="F45" s="50"/>
      <c r="G45" s="50" t="s">
        <v>236</v>
      </c>
      <c r="H45" s="50" t="s">
        <v>237</v>
      </c>
      <c r="I45" s="50">
        <v>2</v>
      </c>
      <c r="L45" s="7" t="s">
        <v>68</v>
      </c>
      <c r="M45" s="7" t="s">
        <v>70</v>
      </c>
      <c r="N45" s="4"/>
      <c r="O45" s="11" t="s">
        <v>72</v>
      </c>
      <c r="P45" s="4" t="s">
        <v>157</v>
      </c>
      <c r="Q45" s="4"/>
      <c r="R45" s="11" t="s">
        <v>40</v>
      </c>
      <c r="S45" s="4" t="s">
        <v>149</v>
      </c>
      <c r="T45">
        <v>2</v>
      </c>
    </row>
    <row r="46" spans="1:26" x14ac:dyDescent="0.2">
      <c r="A46" s="50" t="s">
        <v>25</v>
      </c>
      <c r="B46" s="50" t="s">
        <v>25</v>
      </c>
      <c r="C46" s="53"/>
      <c r="D46" s="50" t="s">
        <v>97</v>
      </c>
      <c r="E46" s="4" t="s">
        <v>162</v>
      </c>
      <c r="F46" s="50"/>
      <c r="G46" s="50" t="s">
        <v>100</v>
      </c>
      <c r="H46" s="50" t="s">
        <v>156</v>
      </c>
      <c r="I46" s="50">
        <v>3</v>
      </c>
      <c r="L46" s="7" t="s">
        <v>68</v>
      </c>
      <c r="M46" s="7" t="s">
        <v>70</v>
      </c>
      <c r="N46" s="4"/>
      <c r="O46" s="11" t="s">
        <v>74</v>
      </c>
      <c r="P46" s="4" t="s">
        <v>209</v>
      </c>
      <c r="Q46" s="4"/>
      <c r="R46" s="11" t="s">
        <v>34</v>
      </c>
      <c r="S46" s="4" t="s">
        <v>148</v>
      </c>
      <c r="T46">
        <v>3</v>
      </c>
    </row>
    <row r="47" spans="1:26" x14ac:dyDescent="0.2">
      <c r="A47" s="64" t="s">
        <v>25</v>
      </c>
      <c r="B47" s="64" t="s">
        <v>25</v>
      </c>
      <c r="C47" s="64"/>
      <c r="D47" s="64" t="s">
        <v>277</v>
      </c>
      <c r="E47" s="54" t="s">
        <v>279</v>
      </c>
      <c r="F47" s="64"/>
      <c r="G47" s="64" t="s">
        <v>83</v>
      </c>
      <c r="H47" s="64" t="s">
        <v>159</v>
      </c>
      <c r="I47" s="64"/>
      <c r="L47" s="7" t="s">
        <v>272</v>
      </c>
      <c r="M47" s="7" t="s">
        <v>70</v>
      </c>
      <c r="O47" s="11" t="s">
        <v>236</v>
      </c>
      <c r="P47" s="11" t="s">
        <v>237</v>
      </c>
      <c r="R47" s="11" t="s">
        <v>28</v>
      </c>
      <c r="S47" s="4" t="s">
        <v>147</v>
      </c>
      <c r="T47">
        <v>4</v>
      </c>
      <c r="Z47" s="4"/>
    </row>
    <row r="48" spans="1:26" x14ac:dyDescent="0.2">
      <c r="Z48" s="4"/>
    </row>
    <row r="49" spans="1:26" x14ac:dyDescent="0.2">
      <c r="A49" s="12" t="s">
        <v>30</v>
      </c>
      <c r="B49" s="4" t="s">
        <v>32</v>
      </c>
      <c r="C49" s="4"/>
      <c r="D49" s="11" t="s">
        <v>34</v>
      </c>
      <c r="E49" s="4" t="s">
        <v>148</v>
      </c>
      <c r="G49" s="11" t="s">
        <v>74</v>
      </c>
      <c r="H49" s="4" t="s">
        <v>76</v>
      </c>
      <c r="I49">
        <v>3</v>
      </c>
      <c r="K49" s="54"/>
      <c r="L49" s="18" t="s">
        <v>286</v>
      </c>
      <c r="M49" s="12" t="s">
        <v>287</v>
      </c>
      <c r="O49" s="11" t="s">
        <v>77</v>
      </c>
      <c r="P49" s="4" t="s">
        <v>158</v>
      </c>
      <c r="Q49" s="4"/>
      <c r="R49" s="11" t="s">
        <v>96</v>
      </c>
      <c r="S49" s="4" t="s">
        <v>141</v>
      </c>
      <c r="T49">
        <v>4</v>
      </c>
      <c r="W49" s="4"/>
      <c r="X49" s="4"/>
      <c r="Y49" s="4"/>
      <c r="Z49" s="4"/>
    </row>
    <row r="50" spans="1:26" x14ac:dyDescent="0.2">
      <c r="A50" s="12" t="s">
        <v>30</v>
      </c>
      <c r="B50" s="4" t="s">
        <v>32</v>
      </c>
      <c r="C50" s="4"/>
      <c r="D50" s="11" t="s">
        <v>28</v>
      </c>
      <c r="E50" s="4" t="s">
        <v>147</v>
      </c>
      <c r="G50" s="11" t="s">
        <v>236</v>
      </c>
      <c r="H50" s="4" t="s">
        <v>237</v>
      </c>
      <c r="I50" s="4">
        <v>1</v>
      </c>
      <c r="J50" s="64">
        <v>4</v>
      </c>
      <c r="L50" s="18" t="s">
        <v>286</v>
      </c>
      <c r="M50" s="12" t="s">
        <v>287</v>
      </c>
      <c r="O50" s="11" t="s">
        <v>72</v>
      </c>
      <c r="P50" s="4" t="s">
        <v>157</v>
      </c>
      <c r="Q50" s="4"/>
      <c r="R50" s="11" t="s">
        <v>40</v>
      </c>
      <c r="S50" s="4" t="s">
        <v>149</v>
      </c>
      <c r="T50">
        <v>1</v>
      </c>
    </row>
    <row r="51" spans="1:26" x14ac:dyDescent="0.2">
      <c r="A51" s="12" t="s">
        <v>30</v>
      </c>
      <c r="B51" s="4" t="s">
        <v>32</v>
      </c>
      <c r="C51" s="4"/>
      <c r="D51" s="11" t="s">
        <v>97</v>
      </c>
      <c r="E51" s="4" t="s">
        <v>162</v>
      </c>
      <c r="G51" s="11" t="s">
        <v>100</v>
      </c>
      <c r="H51" s="4" t="s">
        <v>156</v>
      </c>
      <c r="I51" s="4">
        <v>2</v>
      </c>
      <c r="L51" s="18" t="s">
        <v>286</v>
      </c>
      <c r="M51" s="12" t="s">
        <v>287</v>
      </c>
      <c r="O51" s="11" t="s">
        <v>74</v>
      </c>
      <c r="P51" s="4" t="s">
        <v>209</v>
      </c>
      <c r="Q51" s="4"/>
      <c r="R51" s="11" t="s">
        <v>34</v>
      </c>
      <c r="S51" s="4" t="s">
        <v>148</v>
      </c>
      <c r="T51">
        <v>2</v>
      </c>
    </row>
    <row r="52" spans="1:26" x14ac:dyDescent="0.2">
      <c r="A52" s="64" t="s">
        <v>30</v>
      </c>
      <c r="B52" s="64" t="s">
        <v>32</v>
      </c>
      <c r="C52" s="64"/>
      <c r="D52" s="64" t="s">
        <v>277</v>
      </c>
      <c r="E52" s="54" t="s">
        <v>279</v>
      </c>
      <c r="F52" s="64"/>
      <c r="G52" s="64" t="s">
        <v>83</v>
      </c>
      <c r="H52" s="64" t="s">
        <v>159</v>
      </c>
      <c r="I52" s="64"/>
      <c r="L52" s="18" t="s">
        <v>286</v>
      </c>
      <c r="M52" s="12" t="s">
        <v>287</v>
      </c>
      <c r="O52" s="11" t="s">
        <v>236</v>
      </c>
      <c r="P52" s="11" t="s">
        <v>237</v>
      </c>
      <c r="R52" s="11" t="s">
        <v>28</v>
      </c>
      <c r="S52" s="4" t="s">
        <v>147</v>
      </c>
      <c r="T52">
        <v>3</v>
      </c>
    </row>
    <row r="53" spans="1:26" x14ac:dyDescent="0.2">
      <c r="A53" s="4"/>
      <c r="B53" s="4"/>
      <c r="C53" s="4"/>
      <c r="D53" s="4"/>
      <c r="M53" s="4"/>
    </row>
    <row r="54" spans="1:26" x14ac:dyDescent="0.2">
      <c r="A54" s="18" t="s">
        <v>246</v>
      </c>
      <c r="B54" s="4" t="s">
        <v>247</v>
      </c>
      <c r="D54" s="11" t="s">
        <v>34</v>
      </c>
      <c r="E54" s="4" t="s">
        <v>148</v>
      </c>
      <c r="G54" s="11" t="s">
        <v>74</v>
      </c>
      <c r="H54" s="4" t="s">
        <v>76</v>
      </c>
      <c r="I54" s="4">
        <v>2</v>
      </c>
      <c r="L54" s="52" t="s">
        <v>199</v>
      </c>
      <c r="M54" s="4" t="s">
        <v>200</v>
      </c>
      <c r="N54" s="4"/>
      <c r="O54" s="11" t="s">
        <v>77</v>
      </c>
      <c r="P54" s="4" t="s">
        <v>158</v>
      </c>
      <c r="Q54" s="4"/>
      <c r="R54" s="11" t="s">
        <v>96</v>
      </c>
      <c r="S54" s="4" t="s">
        <v>141</v>
      </c>
      <c r="T54">
        <v>3</v>
      </c>
    </row>
    <row r="55" spans="1:26" x14ac:dyDescent="0.2">
      <c r="A55" s="18" t="s">
        <v>246</v>
      </c>
      <c r="B55" s="4" t="s">
        <v>247</v>
      </c>
      <c r="D55" s="11" t="s">
        <v>28</v>
      </c>
      <c r="E55" s="4" t="s">
        <v>147</v>
      </c>
      <c r="G55" s="11" t="s">
        <v>236</v>
      </c>
      <c r="H55" s="4" t="s">
        <v>237</v>
      </c>
      <c r="I55" s="4">
        <v>3</v>
      </c>
      <c r="L55" s="52" t="s">
        <v>199</v>
      </c>
      <c r="M55" s="4" t="s">
        <v>200</v>
      </c>
      <c r="O55" s="11" t="s">
        <v>72</v>
      </c>
      <c r="P55" s="4" t="s">
        <v>157</v>
      </c>
      <c r="Q55" s="4"/>
      <c r="R55" s="11" t="s">
        <v>40</v>
      </c>
      <c r="S55" s="4" t="s">
        <v>149</v>
      </c>
      <c r="T55">
        <v>4</v>
      </c>
    </row>
    <row r="56" spans="1:26" x14ac:dyDescent="0.2">
      <c r="A56" s="18" t="s">
        <v>246</v>
      </c>
      <c r="B56" s="4" t="s">
        <v>247</v>
      </c>
      <c r="D56" s="11" t="s">
        <v>97</v>
      </c>
      <c r="E56" s="4" t="s">
        <v>162</v>
      </c>
      <c r="G56" s="11" t="s">
        <v>100</v>
      </c>
      <c r="H56" s="4" t="s">
        <v>156</v>
      </c>
      <c r="I56" s="4">
        <v>1</v>
      </c>
      <c r="J56" s="64">
        <v>4</v>
      </c>
      <c r="L56" s="52" t="s">
        <v>199</v>
      </c>
      <c r="M56" s="4" t="s">
        <v>200</v>
      </c>
      <c r="O56" s="11" t="s">
        <v>74</v>
      </c>
      <c r="P56" s="4" t="s">
        <v>209</v>
      </c>
      <c r="Q56" s="4"/>
      <c r="R56" s="11" t="s">
        <v>34</v>
      </c>
      <c r="S56" s="4" t="s">
        <v>148</v>
      </c>
      <c r="T56">
        <v>1</v>
      </c>
    </row>
    <row r="57" spans="1:26" x14ac:dyDescent="0.2">
      <c r="A57" s="64" t="s">
        <v>246</v>
      </c>
      <c r="B57" s="64" t="s">
        <v>247</v>
      </c>
      <c r="C57" s="64"/>
      <c r="D57" s="64" t="s">
        <v>277</v>
      </c>
      <c r="E57" s="54" t="s">
        <v>279</v>
      </c>
      <c r="F57" s="64"/>
      <c r="G57" s="64" t="s">
        <v>83</v>
      </c>
      <c r="H57" s="64" t="s">
        <v>159</v>
      </c>
      <c r="I57" s="64"/>
      <c r="J57" s="54"/>
      <c r="L57" s="52" t="s">
        <v>199</v>
      </c>
      <c r="M57" s="4" t="s">
        <v>200</v>
      </c>
      <c r="O57" s="11" t="s">
        <v>236</v>
      </c>
      <c r="P57" s="11" t="s">
        <v>237</v>
      </c>
      <c r="R57" s="11" t="s">
        <v>28</v>
      </c>
      <c r="S57" s="4" t="s">
        <v>147</v>
      </c>
      <c r="T57">
        <v>2</v>
      </c>
    </row>
    <row r="58" spans="1:26" x14ac:dyDescent="0.2">
      <c r="A58" s="4"/>
      <c r="B58" s="4"/>
      <c r="C58" s="4"/>
      <c r="D58" s="4"/>
    </row>
    <row r="59" spans="1:26" x14ac:dyDescent="0.2">
      <c r="A59" s="18" t="s">
        <v>214</v>
      </c>
      <c r="B59" s="4" t="s">
        <v>215</v>
      </c>
      <c r="D59" s="11" t="s">
        <v>34</v>
      </c>
      <c r="E59" s="4" t="s">
        <v>148</v>
      </c>
      <c r="G59" s="11" t="s">
        <v>74</v>
      </c>
      <c r="H59" s="4" t="s">
        <v>76</v>
      </c>
      <c r="L59" s="18" t="s">
        <v>263</v>
      </c>
      <c r="M59" s="4" t="s">
        <v>264</v>
      </c>
      <c r="O59" s="11" t="s">
        <v>77</v>
      </c>
      <c r="P59" s="4" t="s">
        <v>158</v>
      </c>
      <c r="Q59" s="4"/>
      <c r="R59" s="11" t="s">
        <v>96</v>
      </c>
      <c r="S59" s="4" t="s">
        <v>141</v>
      </c>
      <c r="T59">
        <v>2</v>
      </c>
    </row>
    <row r="60" spans="1:26" x14ac:dyDescent="0.2">
      <c r="A60" s="18" t="s">
        <v>214</v>
      </c>
      <c r="B60" s="4" t="s">
        <v>215</v>
      </c>
      <c r="D60" s="11" t="s">
        <v>28</v>
      </c>
      <c r="E60" s="4" t="s">
        <v>147</v>
      </c>
      <c r="G60" s="11" t="s">
        <v>236</v>
      </c>
      <c r="H60" s="4" t="s">
        <v>237</v>
      </c>
      <c r="L60" s="18" t="s">
        <v>263</v>
      </c>
      <c r="M60" s="4" t="s">
        <v>264</v>
      </c>
      <c r="O60" s="11" t="s">
        <v>72</v>
      </c>
      <c r="P60" s="4" t="s">
        <v>157</v>
      </c>
      <c r="Q60" s="4"/>
      <c r="R60" s="11" t="s">
        <v>40</v>
      </c>
      <c r="S60" s="4" t="s">
        <v>149</v>
      </c>
      <c r="T60">
        <v>3</v>
      </c>
    </row>
    <row r="61" spans="1:26" x14ac:dyDescent="0.2">
      <c r="A61" s="18" t="s">
        <v>214</v>
      </c>
      <c r="B61" s="4" t="s">
        <v>215</v>
      </c>
      <c r="D61" s="11" t="s">
        <v>97</v>
      </c>
      <c r="E61" s="4" t="s">
        <v>162</v>
      </c>
      <c r="G61" s="11" t="s">
        <v>100</v>
      </c>
      <c r="H61" s="4" t="s">
        <v>156</v>
      </c>
      <c r="I61" s="54">
        <v>4</v>
      </c>
      <c r="L61" s="18" t="s">
        <v>263</v>
      </c>
      <c r="M61" s="4" t="s">
        <v>264</v>
      </c>
      <c r="O61" s="11" t="s">
        <v>74</v>
      </c>
      <c r="P61" s="4" t="s">
        <v>209</v>
      </c>
      <c r="Q61" s="4"/>
      <c r="R61" s="11" t="s">
        <v>34</v>
      </c>
      <c r="S61" s="4" t="s">
        <v>148</v>
      </c>
      <c r="T61">
        <v>4</v>
      </c>
    </row>
    <row r="62" spans="1:26" x14ac:dyDescent="0.2">
      <c r="A62" s="18" t="s">
        <v>214</v>
      </c>
      <c r="B62" s="4" t="s">
        <v>215</v>
      </c>
      <c r="D62" s="11" t="s">
        <v>277</v>
      </c>
      <c r="E62" s="4" t="s">
        <v>279</v>
      </c>
      <c r="G62" s="11" t="s">
        <v>83</v>
      </c>
      <c r="H62" s="4" t="s">
        <v>159</v>
      </c>
      <c r="I62" s="64">
        <v>1234</v>
      </c>
      <c r="L62" s="18" t="s">
        <v>263</v>
      </c>
      <c r="M62" s="4" t="s">
        <v>264</v>
      </c>
      <c r="O62" s="11" t="s">
        <v>236</v>
      </c>
      <c r="P62" s="11" t="s">
        <v>237</v>
      </c>
      <c r="R62" s="11" t="s">
        <v>28</v>
      </c>
      <c r="S62" s="4" t="s">
        <v>147</v>
      </c>
      <c r="T62">
        <v>1</v>
      </c>
    </row>
    <row r="63" spans="1:26" x14ac:dyDescent="0.2">
      <c r="A63" s="4"/>
      <c r="B63" s="4"/>
      <c r="C63" s="4"/>
      <c r="D63" s="4"/>
      <c r="H63" s="4"/>
    </row>
    <row r="64" spans="1:26" x14ac:dyDescent="0.2">
      <c r="A64" s="7" t="s">
        <v>36</v>
      </c>
      <c r="B64" s="7" t="s">
        <v>38</v>
      </c>
      <c r="C64" s="4"/>
      <c r="D64" s="11" t="s">
        <v>40</v>
      </c>
      <c r="E64" s="4" t="s">
        <v>149</v>
      </c>
      <c r="G64" s="11" t="s">
        <v>72</v>
      </c>
      <c r="H64" s="4" t="s">
        <v>157</v>
      </c>
      <c r="I64" s="4">
        <v>1</v>
      </c>
      <c r="L64" s="7" t="s">
        <v>79</v>
      </c>
      <c r="M64" s="7" t="s">
        <v>81</v>
      </c>
      <c r="N64" s="4"/>
      <c r="O64" s="11" t="s">
        <v>89</v>
      </c>
      <c r="P64" s="4" t="s">
        <v>160</v>
      </c>
      <c r="Q64" s="4"/>
      <c r="R64" s="11" t="s">
        <v>102</v>
      </c>
      <c r="S64" s="4" t="s">
        <v>151</v>
      </c>
      <c r="T64">
        <v>1</v>
      </c>
    </row>
    <row r="65" spans="1:20" x14ac:dyDescent="0.2">
      <c r="A65" s="7" t="s">
        <v>36</v>
      </c>
      <c r="B65" s="7" t="s">
        <v>38</v>
      </c>
      <c r="C65" s="4"/>
      <c r="D65" s="11" t="s">
        <v>102</v>
      </c>
      <c r="E65" s="4" t="s">
        <v>151</v>
      </c>
      <c r="G65" s="11" t="s">
        <v>89</v>
      </c>
      <c r="H65" s="4" t="s">
        <v>160</v>
      </c>
      <c r="I65" s="4">
        <v>2</v>
      </c>
      <c r="L65" s="7" t="s">
        <v>79</v>
      </c>
      <c r="M65" s="7" t="s">
        <v>81</v>
      </c>
      <c r="N65" s="4"/>
      <c r="O65" s="11" t="s">
        <v>83</v>
      </c>
      <c r="P65" s="4" t="s">
        <v>159</v>
      </c>
      <c r="Q65" s="4"/>
      <c r="R65" s="11" t="s">
        <v>277</v>
      </c>
      <c r="S65" s="4" t="s">
        <v>279</v>
      </c>
      <c r="T65">
        <v>2</v>
      </c>
    </row>
    <row r="66" spans="1:20" x14ac:dyDescent="0.2">
      <c r="A66" s="7" t="s">
        <v>36</v>
      </c>
      <c r="B66" s="7" t="s">
        <v>38</v>
      </c>
      <c r="C66" s="4"/>
      <c r="D66" s="11" t="s">
        <v>46</v>
      </c>
      <c r="E66" s="4" t="s">
        <v>150</v>
      </c>
      <c r="G66" s="11" t="s">
        <v>103</v>
      </c>
      <c r="H66" s="4" t="s">
        <v>154</v>
      </c>
      <c r="I66" s="4">
        <v>3</v>
      </c>
      <c r="L66" s="7" t="s">
        <v>79</v>
      </c>
      <c r="M66" s="7" t="s">
        <v>81</v>
      </c>
      <c r="N66" s="4"/>
      <c r="O66" s="11" t="s">
        <v>101</v>
      </c>
      <c r="P66" s="4" t="s">
        <v>161</v>
      </c>
      <c r="Q66" s="4"/>
      <c r="R66" s="11" t="s">
        <v>288</v>
      </c>
      <c r="S66" s="4" t="s">
        <v>289</v>
      </c>
      <c r="T66">
        <v>3</v>
      </c>
    </row>
    <row r="67" spans="1:20" x14ac:dyDescent="0.2">
      <c r="A67" s="7" t="s">
        <v>36</v>
      </c>
      <c r="B67" s="7" t="s">
        <v>38</v>
      </c>
      <c r="D67" s="11" t="s">
        <v>267</v>
      </c>
      <c r="E67" s="4" t="s">
        <v>269</v>
      </c>
      <c r="F67"/>
      <c r="G67" s="62" t="s">
        <v>242</v>
      </c>
      <c r="H67" s="45" t="s">
        <v>243</v>
      </c>
      <c r="I67" s="4">
        <v>4</v>
      </c>
      <c r="L67" s="50" t="s">
        <v>79</v>
      </c>
      <c r="M67" s="50" t="s">
        <v>81</v>
      </c>
      <c r="N67" s="50"/>
      <c r="O67" s="65" t="s">
        <v>242</v>
      </c>
      <c r="P67" s="65" t="s">
        <v>243</v>
      </c>
      <c r="Q67" s="50"/>
      <c r="R67" s="50" t="s">
        <v>267</v>
      </c>
      <c r="S67" s="50" t="s">
        <v>269</v>
      </c>
      <c r="T67" s="50">
        <v>4</v>
      </c>
    </row>
    <row r="68" spans="1:20" x14ac:dyDescent="0.2">
      <c r="F68"/>
      <c r="H68" s="4"/>
    </row>
    <row r="69" spans="1:20" x14ac:dyDescent="0.2">
      <c r="A69" s="12" t="s">
        <v>42</v>
      </c>
      <c r="B69" s="4" t="s">
        <v>44</v>
      </c>
      <c r="D69" s="11" t="s">
        <v>40</v>
      </c>
      <c r="E69" s="4" t="s">
        <v>149</v>
      </c>
      <c r="G69" s="11" t="s">
        <v>72</v>
      </c>
      <c r="H69" s="4" t="s">
        <v>157</v>
      </c>
      <c r="I69" s="4">
        <v>4</v>
      </c>
      <c r="L69" s="12" t="s">
        <v>85</v>
      </c>
      <c r="M69" s="4" t="s">
        <v>87</v>
      </c>
      <c r="O69" s="11" t="s">
        <v>89</v>
      </c>
      <c r="P69" s="4" t="s">
        <v>160</v>
      </c>
      <c r="Q69" s="4"/>
      <c r="R69" s="11" t="s">
        <v>102</v>
      </c>
      <c r="S69" s="4" t="s">
        <v>151</v>
      </c>
      <c r="T69">
        <v>4</v>
      </c>
    </row>
    <row r="70" spans="1:20" x14ac:dyDescent="0.2">
      <c r="A70" s="12" t="s">
        <v>42</v>
      </c>
      <c r="B70" s="4" t="s">
        <v>44</v>
      </c>
      <c r="D70" s="11" t="s">
        <v>102</v>
      </c>
      <c r="E70" s="4" t="s">
        <v>151</v>
      </c>
      <c r="G70" s="11" t="s">
        <v>89</v>
      </c>
      <c r="H70" s="4" t="s">
        <v>160</v>
      </c>
      <c r="I70" s="4">
        <v>1</v>
      </c>
      <c r="L70" s="12" t="s">
        <v>85</v>
      </c>
      <c r="M70" s="4" t="s">
        <v>87</v>
      </c>
      <c r="O70" s="11" t="s">
        <v>83</v>
      </c>
      <c r="P70" s="4" t="s">
        <v>159</v>
      </c>
      <c r="Q70" s="4"/>
      <c r="R70" s="11" t="s">
        <v>277</v>
      </c>
      <c r="S70" s="4" t="s">
        <v>279</v>
      </c>
      <c r="T70">
        <v>1</v>
      </c>
    </row>
    <row r="71" spans="1:20" x14ac:dyDescent="0.2">
      <c r="A71" s="12" t="s">
        <v>42</v>
      </c>
      <c r="B71" s="4" t="s">
        <v>44</v>
      </c>
      <c r="D71" s="11" t="s">
        <v>46</v>
      </c>
      <c r="E71" s="4" t="s">
        <v>150</v>
      </c>
      <c r="G71" s="11" t="s">
        <v>103</v>
      </c>
      <c r="H71" s="4" t="s">
        <v>154</v>
      </c>
      <c r="I71" s="4">
        <v>2</v>
      </c>
      <c r="L71" s="12" t="s">
        <v>85</v>
      </c>
      <c r="M71" s="4" t="s">
        <v>87</v>
      </c>
      <c r="O71" s="11" t="s">
        <v>101</v>
      </c>
      <c r="P71" s="4" t="s">
        <v>161</v>
      </c>
      <c r="Q71" s="4"/>
      <c r="R71" s="11" t="s">
        <v>288</v>
      </c>
      <c r="S71" s="4" t="s">
        <v>289</v>
      </c>
      <c r="T71">
        <v>2</v>
      </c>
    </row>
    <row r="72" spans="1:20" x14ac:dyDescent="0.2">
      <c r="A72" s="12" t="s">
        <v>42</v>
      </c>
      <c r="B72" s="4" t="s">
        <v>44</v>
      </c>
      <c r="D72" s="11" t="s">
        <v>267</v>
      </c>
      <c r="E72" s="4" t="s">
        <v>269</v>
      </c>
      <c r="F72"/>
      <c r="G72" s="62" t="s">
        <v>242</v>
      </c>
      <c r="H72" s="45" t="s">
        <v>243</v>
      </c>
      <c r="I72" s="4">
        <v>3</v>
      </c>
      <c r="L72" s="12" t="s">
        <v>85</v>
      </c>
      <c r="M72" s="4" t="s">
        <v>87</v>
      </c>
      <c r="O72" s="62" t="s">
        <v>242</v>
      </c>
      <c r="P72" s="62" t="s">
        <v>243</v>
      </c>
      <c r="R72" s="11" t="s">
        <v>267</v>
      </c>
      <c r="S72" s="4" t="s">
        <v>269</v>
      </c>
      <c r="T72">
        <v>3</v>
      </c>
    </row>
    <row r="73" spans="1:20" x14ac:dyDescent="0.2">
      <c r="F73"/>
      <c r="H73" s="4"/>
      <c r="S73" s="4"/>
    </row>
    <row r="74" spans="1:20" x14ac:dyDescent="0.2">
      <c r="A74" s="18" t="s">
        <v>197</v>
      </c>
      <c r="B74" s="4" t="s">
        <v>198</v>
      </c>
      <c r="D74" s="11" t="s">
        <v>40</v>
      </c>
      <c r="E74" s="4" t="s">
        <v>149</v>
      </c>
      <c r="G74" s="11" t="s">
        <v>72</v>
      </c>
      <c r="H74" s="4" t="s">
        <v>157</v>
      </c>
      <c r="I74" s="4">
        <v>3</v>
      </c>
      <c r="L74" s="52" t="s">
        <v>191</v>
      </c>
      <c r="M74" s="32" t="s">
        <v>192</v>
      </c>
      <c r="O74" s="11" t="s">
        <v>89</v>
      </c>
      <c r="P74" s="4" t="s">
        <v>160</v>
      </c>
      <c r="Q74" s="4"/>
      <c r="R74" s="11" t="s">
        <v>102</v>
      </c>
      <c r="S74" s="4" t="s">
        <v>151</v>
      </c>
      <c r="T74">
        <v>3</v>
      </c>
    </row>
    <row r="75" spans="1:20" x14ac:dyDescent="0.2">
      <c r="A75" s="18" t="s">
        <v>197</v>
      </c>
      <c r="B75" s="4" t="s">
        <v>198</v>
      </c>
      <c r="D75" s="11" t="s">
        <v>102</v>
      </c>
      <c r="E75" s="4" t="s">
        <v>151</v>
      </c>
      <c r="G75" s="11" t="s">
        <v>89</v>
      </c>
      <c r="H75" s="4" t="s">
        <v>160</v>
      </c>
      <c r="I75" s="4">
        <v>4</v>
      </c>
      <c r="L75" s="52" t="s">
        <v>191</v>
      </c>
      <c r="M75" s="32" t="s">
        <v>192</v>
      </c>
      <c r="O75" s="11" t="s">
        <v>83</v>
      </c>
      <c r="P75" s="4" t="s">
        <v>159</v>
      </c>
      <c r="Q75" s="4"/>
      <c r="R75" s="11" t="s">
        <v>277</v>
      </c>
      <c r="S75" s="4" t="s">
        <v>279</v>
      </c>
      <c r="T75">
        <v>4</v>
      </c>
    </row>
    <row r="76" spans="1:20" x14ac:dyDescent="0.2">
      <c r="A76" s="18" t="s">
        <v>197</v>
      </c>
      <c r="B76" s="4" t="s">
        <v>198</v>
      </c>
      <c r="D76" s="11" t="s">
        <v>46</v>
      </c>
      <c r="E76" s="4" t="s">
        <v>150</v>
      </c>
      <c r="G76" s="11" t="s">
        <v>103</v>
      </c>
      <c r="H76" s="4" t="s">
        <v>154</v>
      </c>
      <c r="I76" s="4">
        <v>1</v>
      </c>
      <c r="J76" s="22"/>
      <c r="L76" s="52" t="s">
        <v>191</v>
      </c>
      <c r="M76" s="32" t="s">
        <v>192</v>
      </c>
      <c r="O76" s="11" t="s">
        <v>101</v>
      </c>
      <c r="P76" s="4" t="s">
        <v>161</v>
      </c>
      <c r="Q76" s="4"/>
      <c r="R76" s="11" t="s">
        <v>288</v>
      </c>
      <c r="S76" s="4" t="s">
        <v>289</v>
      </c>
      <c r="T76">
        <v>1</v>
      </c>
    </row>
    <row r="77" spans="1:20" x14ac:dyDescent="0.2">
      <c r="A77" s="18" t="s">
        <v>197</v>
      </c>
      <c r="B77" s="4" t="s">
        <v>198</v>
      </c>
      <c r="C77" s="4"/>
      <c r="D77" s="11" t="s">
        <v>267</v>
      </c>
      <c r="E77" s="4" t="s">
        <v>269</v>
      </c>
      <c r="F77"/>
      <c r="G77" s="62" t="s">
        <v>242</v>
      </c>
      <c r="H77" s="45" t="s">
        <v>243</v>
      </c>
      <c r="I77" s="4">
        <v>2</v>
      </c>
      <c r="L77" s="52" t="s">
        <v>191</v>
      </c>
      <c r="M77" s="32" t="s">
        <v>192</v>
      </c>
      <c r="O77" s="62" t="s">
        <v>242</v>
      </c>
      <c r="P77" s="62" t="s">
        <v>243</v>
      </c>
      <c r="R77" s="11" t="s">
        <v>267</v>
      </c>
      <c r="S77" s="4" t="s">
        <v>269</v>
      </c>
      <c r="T77">
        <v>2</v>
      </c>
    </row>
    <row r="78" spans="1:20" x14ac:dyDescent="0.2">
      <c r="H78" s="4"/>
      <c r="S78" s="4"/>
    </row>
    <row r="79" spans="1:20" x14ac:dyDescent="0.2">
      <c r="A79" s="18" t="s">
        <v>240</v>
      </c>
      <c r="B79" s="4" t="s">
        <v>241</v>
      </c>
      <c r="D79" s="11" t="s">
        <v>40</v>
      </c>
      <c r="E79" s="4" t="s">
        <v>149</v>
      </c>
      <c r="G79" s="11" t="s">
        <v>72</v>
      </c>
      <c r="H79" s="4" t="s">
        <v>157</v>
      </c>
      <c r="I79" s="4">
        <v>2</v>
      </c>
      <c r="L79" s="18" t="s">
        <v>233</v>
      </c>
      <c r="M79" s="4" t="s">
        <v>234</v>
      </c>
      <c r="O79" s="11" t="s">
        <v>89</v>
      </c>
      <c r="P79" s="4" t="s">
        <v>160</v>
      </c>
      <c r="Q79" s="4"/>
      <c r="R79" s="11" t="s">
        <v>102</v>
      </c>
      <c r="S79" s="4" t="s">
        <v>151</v>
      </c>
      <c r="T79">
        <v>2</v>
      </c>
    </row>
    <row r="80" spans="1:20" x14ac:dyDescent="0.2">
      <c r="A80" s="18" t="s">
        <v>240</v>
      </c>
      <c r="B80" s="4" t="s">
        <v>241</v>
      </c>
      <c r="D80" s="11" t="s">
        <v>102</v>
      </c>
      <c r="E80" s="4" t="s">
        <v>151</v>
      </c>
      <c r="G80" s="11" t="s">
        <v>89</v>
      </c>
      <c r="H80" s="4" t="s">
        <v>160</v>
      </c>
      <c r="I80" s="4">
        <v>3</v>
      </c>
      <c r="L80" s="18" t="s">
        <v>233</v>
      </c>
      <c r="M80" s="4" t="s">
        <v>234</v>
      </c>
      <c r="O80" s="11" t="s">
        <v>83</v>
      </c>
      <c r="P80" s="4" t="s">
        <v>159</v>
      </c>
      <c r="Q80" s="4"/>
      <c r="R80" s="11" t="s">
        <v>277</v>
      </c>
      <c r="S80" s="4" t="s">
        <v>279</v>
      </c>
      <c r="T80">
        <v>3</v>
      </c>
    </row>
    <row r="81" spans="1:20" x14ac:dyDescent="0.2">
      <c r="A81" s="18" t="s">
        <v>240</v>
      </c>
      <c r="B81" s="4" t="s">
        <v>241</v>
      </c>
      <c r="C81" s="4"/>
      <c r="D81" s="11" t="s">
        <v>46</v>
      </c>
      <c r="E81" s="4" t="s">
        <v>150</v>
      </c>
      <c r="G81" s="11" t="s">
        <v>103</v>
      </c>
      <c r="H81" s="4" t="s">
        <v>154</v>
      </c>
      <c r="I81" s="4">
        <v>4</v>
      </c>
      <c r="L81" s="18" t="s">
        <v>233</v>
      </c>
      <c r="M81" s="4" t="s">
        <v>234</v>
      </c>
      <c r="N81" s="4"/>
      <c r="O81" s="11" t="s">
        <v>101</v>
      </c>
      <c r="P81" s="4" t="s">
        <v>161</v>
      </c>
      <c r="Q81" s="4"/>
      <c r="R81" s="11" t="s">
        <v>288</v>
      </c>
      <c r="S81" s="4" t="s">
        <v>289</v>
      </c>
      <c r="T81" s="4">
        <v>4</v>
      </c>
    </row>
    <row r="82" spans="1:20" x14ac:dyDescent="0.2">
      <c r="A82" s="18" t="s">
        <v>240</v>
      </c>
      <c r="B82" s="4" t="s">
        <v>241</v>
      </c>
      <c r="C82" s="4"/>
      <c r="D82" s="11" t="s">
        <v>267</v>
      </c>
      <c r="E82" s="4" t="s">
        <v>269</v>
      </c>
      <c r="F82"/>
      <c r="G82" s="62" t="s">
        <v>242</v>
      </c>
      <c r="H82" s="45" t="s">
        <v>243</v>
      </c>
      <c r="I82" s="4">
        <v>1</v>
      </c>
      <c r="L82" s="18" t="s">
        <v>233</v>
      </c>
      <c r="M82" s="4" t="s">
        <v>234</v>
      </c>
      <c r="O82" s="62" t="s">
        <v>242</v>
      </c>
      <c r="P82" s="62" t="s">
        <v>243</v>
      </c>
      <c r="R82" s="11" t="s">
        <v>267</v>
      </c>
      <c r="S82" s="4" t="s">
        <v>269</v>
      </c>
      <c r="T82">
        <v>1</v>
      </c>
    </row>
    <row r="83" spans="1:20" x14ac:dyDescent="0.2">
      <c r="S83" s="4"/>
    </row>
    <row r="84" spans="1:20" x14ac:dyDescent="0.2">
      <c r="S84" s="4"/>
    </row>
    <row r="85" spans="1:20" x14ac:dyDescent="0.2">
      <c r="S85" s="4"/>
    </row>
    <row r="86" spans="1:20" x14ac:dyDescent="0.2">
      <c r="C86" s="4"/>
      <c r="D86" s="4"/>
    </row>
    <row r="87" spans="1:20" x14ac:dyDescent="0.2">
      <c r="A87" s="4"/>
      <c r="B87" s="4"/>
      <c r="C87" s="4"/>
      <c r="D87" s="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49"/>
  <sheetViews>
    <sheetView workbookViewId="0">
      <selection activeCell="O25" sqref="O25"/>
    </sheetView>
  </sheetViews>
  <sheetFormatPr baseColWidth="10" defaultColWidth="8.83203125" defaultRowHeight="15" x14ac:dyDescent="0.2"/>
  <sheetData>
    <row r="1" spans="1:13" x14ac:dyDescent="0.2">
      <c r="A1" s="2" t="s">
        <v>1</v>
      </c>
      <c r="C1" s="1" t="s">
        <v>224</v>
      </c>
      <c r="D1" s="1"/>
      <c r="E1" s="1"/>
      <c r="F1" s="1" t="s">
        <v>225</v>
      </c>
      <c r="G1" s="1"/>
      <c r="H1" s="1"/>
      <c r="I1" s="1" t="s">
        <v>226</v>
      </c>
    </row>
    <row r="2" spans="1:13" x14ac:dyDescent="0.2">
      <c r="A2" s="2"/>
    </row>
    <row r="3" spans="1:13" x14ac:dyDescent="0.2">
      <c r="A3" s="2" t="s">
        <v>2</v>
      </c>
      <c r="C3" s="4" t="s">
        <v>195</v>
      </c>
      <c r="D3" t="s">
        <v>138</v>
      </c>
      <c r="F3" s="4" t="s">
        <v>195</v>
      </c>
      <c r="G3" t="s">
        <v>138</v>
      </c>
      <c r="I3" s="4" t="s">
        <v>195</v>
      </c>
      <c r="J3" t="s">
        <v>138</v>
      </c>
      <c r="L3" s="4" t="s">
        <v>195</v>
      </c>
      <c r="M3" t="s">
        <v>138</v>
      </c>
    </row>
    <row r="4" spans="1:13" x14ac:dyDescent="0.2">
      <c r="A4" s="11" t="s">
        <v>6</v>
      </c>
      <c r="C4">
        <v>4.9898603686491203</v>
      </c>
      <c r="D4" s="4">
        <v>6</v>
      </c>
      <c r="E4" s="4"/>
      <c r="F4">
        <v>4.9898603686491203</v>
      </c>
      <c r="G4" s="4">
        <v>6</v>
      </c>
      <c r="H4" s="4"/>
      <c r="I4">
        <v>4.9898603686491203</v>
      </c>
      <c r="J4" s="4">
        <v>6</v>
      </c>
      <c r="L4">
        <v>4.9898603686491203</v>
      </c>
      <c r="M4" s="4">
        <v>6</v>
      </c>
    </row>
    <row r="5" spans="1:13" x14ac:dyDescent="0.2">
      <c r="A5" s="11" t="s">
        <v>11</v>
      </c>
      <c r="C5">
        <v>4.7217472191855885</v>
      </c>
      <c r="D5" s="4">
        <v>5</v>
      </c>
      <c r="E5" s="4"/>
      <c r="F5">
        <v>4.7217472191855885</v>
      </c>
      <c r="G5" s="4">
        <v>5</v>
      </c>
      <c r="H5" s="4"/>
      <c r="I5">
        <v>4.7217472191855885</v>
      </c>
      <c r="J5" s="4">
        <v>5</v>
      </c>
      <c r="L5">
        <v>4.7217472191855885</v>
      </c>
      <c r="M5" s="4">
        <v>5</v>
      </c>
    </row>
    <row r="6" spans="1:13" x14ac:dyDescent="0.2">
      <c r="A6" s="11" t="s">
        <v>96</v>
      </c>
      <c r="C6">
        <v>5.2205103988440937</v>
      </c>
      <c r="D6" s="4">
        <v>5</v>
      </c>
      <c r="E6" s="4"/>
      <c r="F6">
        <v>5.2205103988440937</v>
      </c>
      <c r="G6" s="4">
        <v>5</v>
      </c>
      <c r="H6" s="4"/>
      <c r="I6">
        <v>5.2205103988440937</v>
      </c>
      <c r="J6" s="4">
        <v>5</v>
      </c>
      <c r="L6">
        <v>5.2205103988440937</v>
      </c>
      <c r="M6" s="4">
        <v>5</v>
      </c>
    </row>
    <row r="7" spans="1:13" s="4" customFormat="1" x14ac:dyDescent="0.2">
      <c r="A7" s="11" t="s">
        <v>230</v>
      </c>
      <c r="C7" s="4">
        <v>5.3850560112733161</v>
      </c>
      <c r="D7" s="4">
        <v>3</v>
      </c>
      <c r="F7" s="4">
        <v>5.3850560112733161</v>
      </c>
      <c r="G7" s="4">
        <v>3</v>
      </c>
      <c r="I7" s="4">
        <v>5.3850560112733161</v>
      </c>
      <c r="J7" s="4">
        <v>3</v>
      </c>
      <c r="L7" s="4">
        <v>5.3850560112733161</v>
      </c>
      <c r="M7" s="4">
        <v>3</v>
      </c>
    </row>
    <row r="8" spans="1:13" s="4" customFormat="1" x14ac:dyDescent="0.2"/>
    <row r="9" spans="1:13" x14ac:dyDescent="0.2">
      <c r="A9" s="11" t="s">
        <v>16</v>
      </c>
      <c r="C9">
        <v>5.5511683847682143</v>
      </c>
      <c r="D9" s="4">
        <v>3</v>
      </c>
      <c r="E9" s="4"/>
      <c r="F9">
        <v>5.5511683847682143</v>
      </c>
      <c r="G9" s="4">
        <v>3</v>
      </c>
      <c r="H9" s="4"/>
      <c r="I9">
        <v>5.5511683847682143</v>
      </c>
      <c r="J9" s="4">
        <v>3</v>
      </c>
      <c r="L9">
        <v>5.5511683847682143</v>
      </c>
      <c r="M9" s="4">
        <v>3</v>
      </c>
    </row>
    <row r="10" spans="1:13" x14ac:dyDescent="0.2">
      <c r="A10" s="11" t="s">
        <v>288</v>
      </c>
      <c r="B10" s="4"/>
      <c r="C10" s="4">
        <v>5.7188847772325166</v>
      </c>
      <c r="D10" s="4">
        <v>3</v>
      </c>
      <c r="E10" s="4"/>
      <c r="F10" s="4">
        <v>5.7188847772325166</v>
      </c>
      <c r="G10" s="4">
        <v>3</v>
      </c>
      <c r="H10" s="4"/>
      <c r="I10" s="4">
        <v>5.7188847772325166</v>
      </c>
      <c r="J10" s="4">
        <v>3</v>
      </c>
      <c r="K10" s="4"/>
      <c r="L10" s="4">
        <v>5.7188847772325166</v>
      </c>
      <c r="M10" s="4">
        <v>3</v>
      </c>
    </row>
    <row r="11" spans="1:13" x14ac:dyDescent="0.2">
      <c r="A11" s="11" t="s">
        <v>95</v>
      </c>
      <c r="C11" s="4">
        <v>5.7357830918894912</v>
      </c>
      <c r="D11" s="4">
        <v>4</v>
      </c>
      <c r="E11" s="4"/>
      <c r="F11" s="4">
        <v>5.7357830918894912</v>
      </c>
      <c r="G11" s="4">
        <v>4</v>
      </c>
      <c r="H11" s="4"/>
      <c r="I11" s="4">
        <v>5.7357830918894912</v>
      </c>
      <c r="J11" s="4">
        <v>4</v>
      </c>
      <c r="L11" s="4">
        <v>5.7357830918894912</v>
      </c>
      <c r="M11" s="4">
        <v>4</v>
      </c>
    </row>
    <row r="12" spans="1:13" s="4" customFormat="1" x14ac:dyDescent="0.2">
      <c r="A12" s="11" t="s">
        <v>22</v>
      </c>
      <c r="B12"/>
      <c r="C12">
        <v>5.177203409425049</v>
      </c>
      <c r="D12" s="4">
        <v>4</v>
      </c>
      <c r="F12">
        <v>5.177203409425049</v>
      </c>
      <c r="G12" s="4">
        <v>4</v>
      </c>
      <c r="I12">
        <v>5.177203409425049</v>
      </c>
      <c r="J12" s="4">
        <v>4</v>
      </c>
      <c r="K12"/>
      <c r="L12">
        <v>5.177203409425049</v>
      </c>
      <c r="M12" s="4">
        <v>4</v>
      </c>
    </row>
    <row r="13" spans="1:13" s="4" customFormat="1" x14ac:dyDescent="0.2"/>
    <row r="14" spans="1:13" x14ac:dyDescent="0.2">
      <c r="A14" s="11" t="s">
        <v>34</v>
      </c>
      <c r="C14">
        <v>5.7654392848675062</v>
      </c>
      <c r="D14" s="4">
        <v>3</v>
      </c>
      <c r="E14" s="4"/>
      <c r="F14">
        <v>5.7654392848675062</v>
      </c>
      <c r="G14" s="4">
        <v>3</v>
      </c>
      <c r="H14" s="4"/>
      <c r="I14">
        <v>5.7654392848675062</v>
      </c>
      <c r="J14" s="4">
        <v>3</v>
      </c>
      <c r="L14">
        <v>5.7654392848675062</v>
      </c>
      <c r="M14" s="4">
        <v>3</v>
      </c>
    </row>
    <row r="15" spans="1:13" x14ac:dyDescent="0.2">
      <c r="A15" s="11" t="s">
        <v>28</v>
      </c>
      <c r="C15">
        <v>5.283127197652572</v>
      </c>
      <c r="D15" s="4">
        <v>3</v>
      </c>
      <c r="E15" s="4"/>
      <c r="F15" s="51"/>
      <c r="G15" s="51"/>
      <c r="H15" s="4"/>
      <c r="I15">
        <v>5.283127197652572</v>
      </c>
      <c r="J15" s="4">
        <v>3</v>
      </c>
      <c r="L15">
        <v>5.283127197652572</v>
      </c>
      <c r="M15" s="4">
        <v>3</v>
      </c>
    </row>
    <row r="16" spans="1:13" x14ac:dyDescent="0.2">
      <c r="A16" s="11" t="s">
        <v>97</v>
      </c>
      <c r="C16" s="4">
        <v>4.6888303729851391</v>
      </c>
      <c r="D16" s="4">
        <v>4</v>
      </c>
      <c r="E16" s="4"/>
      <c r="F16" s="4">
        <v>4.6888303729851391</v>
      </c>
      <c r="G16" s="4">
        <v>4</v>
      </c>
      <c r="H16" s="4"/>
      <c r="I16" s="51"/>
      <c r="J16" s="51"/>
      <c r="L16" s="4">
        <v>4.6888303729851391</v>
      </c>
      <c r="M16" s="4">
        <v>4</v>
      </c>
    </row>
    <row r="17" spans="1:13" x14ac:dyDescent="0.2">
      <c r="A17" s="11" t="s">
        <v>277</v>
      </c>
      <c r="C17" s="18">
        <v>5.6565404571242714</v>
      </c>
      <c r="D17" s="18">
        <v>2</v>
      </c>
      <c r="E17" s="18"/>
      <c r="F17" s="18">
        <v>5.6565404571242714</v>
      </c>
      <c r="G17" s="18">
        <v>2</v>
      </c>
      <c r="H17" s="18"/>
      <c r="I17" s="18">
        <v>5.6565404571242714</v>
      </c>
      <c r="J17" s="18">
        <v>2</v>
      </c>
      <c r="K17" s="18"/>
      <c r="L17" s="18">
        <v>5.6565404571242714</v>
      </c>
      <c r="M17" s="18">
        <v>2</v>
      </c>
    </row>
    <row r="18" spans="1:13" x14ac:dyDescent="0.2">
      <c r="A18" s="4"/>
      <c r="C18" s="4"/>
      <c r="D18" s="4"/>
      <c r="E18" s="4"/>
      <c r="F18" s="4"/>
      <c r="G18" s="4"/>
      <c r="H18" s="4"/>
      <c r="I18" s="4"/>
      <c r="J18" s="4"/>
      <c r="L18" s="4"/>
      <c r="M18" s="4"/>
    </row>
    <row r="19" spans="1:13" x14ac:dyDescent="0.2">
      <c r="A19" s="11" t="s">
        <v>40</v>
      </c>
      <c r="C19">
        <v>5.0791812460476251</v>
      </c>
      <c r="D19" s="4">
        <v>4</v>
      </c>
      <c r="E19" s="4"/>
      <c r="F19">
        <v>5.0791812460476251</v>
      </c>
      <c r="G19" s="4">
        <v>4</v>
      </c>
      <c r="H19" s="4"/>
      <c r="I19">
        <v>5.0791812460476251</v>
      </c>
      <c r="J19" s="4">
        <v>4</v>
      </c>
      <c r="L19">
        <v>5.0791812460476251</v>
      </c>
      <c r="M19" s="4">
        <v>4</v>
      </c>
    </row>
    <row r="20" spans="1:13" x14ac:dyDescent="0.2">
      <c r="A20" s="11" t="s">
        <v>102</v>
      </c>
      <c r="C20" s="4">
        <v>4.8305393198433322</v>
      </c>
      <c r="D20" s="4">
        <v>3</v>
      </c>
      <c r="E20" s="4"/>
      <c r="F20" s="4">
        <v>4.8305393198433322</v>
      </c>
      <c r="G20" s="4">
        <v>3</v>
      </c>
      <c r="H20" s="4"/>
      <c r="I20" s="4">
        <v>4.8305393198433322</v>
      </c>
      <c r="J20" s="4">
        <v>3</v>
      </c>
      <c r="L20" s="4">
        <v>4.8305393198433322</v>
      </c>
      <c r="M20" s="4">
        <v>3</v>
      </c>
    </row>
    <row r="21" spans="1:13" x14ac:dyDescent="0.2">
      <c r="A21" s="11" t="s">
        <v>46</v>
      </c>
      <c r="C21" s="4">
        <v>5.5103387435288314</v>
      </c>
      <c r="D21" s="4">
        <v>3</v>
      </c>
      <c r="E21" s="4"/>
      <c r="F21" s="4">
        <v>5.5103387435288314</v>
      </c>
      <c r="G21" s="4">
        <v>3</v>
      </c>
      <c r="H21" s="4"/>
      <c r="I21" s="4">
        <v>5.5103387435288314</v>
      </c>
      <c r="J21" s="4">
        <v>3</v>
      </c>
      <c r="L21" s="4">
        <v>5.5103387435288314</v>
      </c>
      <c r="M21" s="4">
        <v>3</v>
      </c>
    </row>
    <row r="22" spans="1:13" x14ac:dyDescent="0.2">
      <c r="A22" s="11" t="s">
        <v>267</v>
      </c>
      <c r="C22" s="4">
        <v>5.1376948681413754</v>
      </c>
      <c r="D22" s="4">
        <v>4</v>
      </c>
      <c r="E22" s="4"/>
      <c r="F22" s="4">
        <v>5.1376948681413754</v>
      </c>
      <c r="G22" s="4">
        <v>4</v>
      </c>
      <c r="H22" s="4"/>
      <c r="I22" s="4">
        <v>5.1376948681413754</v>
      </c>
      <c r="J22" s="4">
        <v>4</v>
      </c>
      <c r="L22" s="4">
        <v>5.1376948681413754</v>
      </c>
      <c r="M22" s="4">
        <v>4</v>
      </c>
    </row>
    <row r="23" spans="1:13" x14ac:dyDescent="0.2">
      <c r="A23" s="4"/>
      <c r="C23" s="4"/>
      <c r="D23" s="4"/>
      <c r="E23" s="4"/>
      <c r="F23" s="4"/>
      <c r="G23" s="4"/>
      <c r="H23" s="4"/>
      <c r="I23" s="4"/>
      <c r="J23" s="4"/>
      <c r="L23" s="4"/>
      <c r="M23" s="4"/>
    </row>
    <row r="24" spans="1:13" x14ac:dyDescent="0.2">
      <c r="A24" s="11" t="s">
        <v>52</v>
      </c>
      <c r="C24" s="51"/>
      <c r="D24" s="51"/>
      <c r="E24" s="4"/>
      <c r="F24">
        <v>5.2284793285153697</v>
      </c>
      <c r="G24" s="4">
        <v>3</v>
      </c>
      <c r="H24" s="4"/>
      <c r="I24">
        <v>5.2284793285153697</v>
      </c>
      <c r="J24" s="4">
        <v>3</v>
      </c>
      <c r="L24">
        <v>5.2284793285153697</v>
      </c>
      <c r="M24" s="4">
        <v>3</v>
      </c>
    </row>
    <row r="25" spans="1:13" x14ac:dyDescent="0.2">
      <c r="A25" s="11" t="s">
        <v>99</v>
      </c>
      <c r="C25">
        <v>5.6268139710009342</v>
      </c>
      <c r="D25" s="4">
        <v>4</v>
      </c>
      <c r="E25" s="4"/>
      <c r="F25">
        <v>5.6268139710009342</v>
      </c>
      <c r="G25" s="4">
        <v>4</v>
      </c>
      <c r="H25" s="4"/>
      <c r="I25">
        <v>5.6268139710009342</v>
      </c>
      <c r="J25" s="4">
        <v>4</v>
      </c>
      <c r="L25">
        <v>5.6268139710009342</v>
      </c>
      <c r="M25" s="4">
        <v>4</v>
      </c>
    </row>
    <row r="26" spans="1:13" x14ac:dyDescent="0.2">
      <c r="A26" s="11" t="s">
        <v>58</v>
      </c>
      <c r="C26">
        <v>5.7204773513746954</v>
      </c>
      <c r="D26" s="4">
        <v>4</v>
      </c>
      <c r="E26" s="4"/>
      <c r="F26">
        <v>5.7204773513746954</v>
      </c>
      <c r="G26" s="4">
        <v>4</v>
      </c>
      <c r="H26" s="4"/>
      <c r="I26">
        <v>5.7204773513746954</v>
      </c>
      <c r="J26" s="4">
        <v>4</v>
      </c>
      <c r="L26">
        <v>5.7204773513746954</v>
      </c>
      <c r="M26" s="4">
        <v>4</v>
      </c>
    </row>
    <row r="27" spans="1:13" x14ac:dyDescent="0.2">
      <c r="A27" s="11" t="s">
        <v>270</v>
      </c>
      <c r="C27" s="18">
        <v>4.6494846412561008</v>
      </c>
      <c r="D27" s="18">
        <v>4</v>
      </c>
      <c r="E27" s="18"/>
      <c r="F27" s="18">
        <v>4.6494846412561008</v>
      </c>
      <c r="G27" s="18">
        <v>4</v>
      </c>
      <c r="H27" s="18"/>
      <c r="I27" s="18">
        <v>4.6494846412561008</v>
      </c>
      <c r="J27" s="18">
        <v>4</v>
      </c>
      <c r="K27" s="18"/>
      <c r="L27" s="18">
        <v>4.6494846412561008</v>
      </c>
      <c r="M27" s="18">
        <v>4</v>
      </c>
    </row>
    <row r="28" spans="1:13" x14ac:dyDescent="0.2">
      <c r="A28" s="4"/>
      <c r="C28" s="4"/>
      <c r="D28" s="4"/>
      <c r="E28" s="4"/>
      <c r="F28" s="4"/>
      <c r="G28" s="4"/>
      <c r="H28" s="4"/>
      <c r="I28" s="4"/>
      <c r="J28" s="4"/>
      <c r="L28" s="4"/>
      <c r="M28" s="4"/>
    </row>
    <row r="29" spans="1:13" x14ac:dyDescent="0.2">
      <c r="A29" s="11" t="s">
        <v>93</v>
      </c>
      <c r="C29" s="4">
        <v>5.3386097109220882</v>
      </c>
      <c r="D29" s="4">
        <v>5</v>
      </c>
      <c r="E29" s="4"/>
      <c r="F29" s="4">
        <v>5.3386097109220882</v>
      </c>
      <c r="G29" s="4">
        <v>5</v>
      </c>
      <c r="H29" s="4"/>
      <c r="I29" s="4">
        <v>5.3386097109220882</v>
      </c>
      <c r="J29" s="4">
        <v>5</v>
      </c>
      <c r="K29" s="4"/>
      <c r="L29" s="4">
        <v>5.3386097109220882</v>
      </c>
      <c r="M29" s="4">
        <v>5</v>
      </c>
    </row>
    <row r="30" spans="1:13" x14ac:dyDescent="0.2">
      <c r="A30" s="11" t="s">
        <v>103</v>
      </c>
      <c r="C30" s="51"/>
      <c r="D30" s="51"/>
      <c r="E30" s="4"/>
      <c r="F30" s="4">
        <v>3.9652378937407882</v>
      </c>
      <c r="G30" s="4">
        <v>5</v>
      </c>
      <c r="H30" s="4"/>
      <c r="I30" s="51"/>
      <c r="J30" s="51"/>
      <c r="K30" s="4"/>
      <c r="L30" s="4">
        <v>3.9652378937407882</v>
      </c>
      <c r="M30" s="4">
        <v>5</v>
      </c>
    </row>
    <row r="31" spans="1:13" x14ac:dyDescent="0.2">
      <c r="A31" s="11" t="s">
        <v>100</v>
      </c>
      <c r="C31" s="4">
        <v>4.5850266520291818</v>
      </c>
      <c r="D31" s="4">
        <v>3</v>
      </c>
      <c r="E31" s="4"/>
      <c r="F31" s="4">
        <v>4.5850266520291818</v>
      </c>
      <c r="G31" s="4">
        <v>3</v>
      </c>
      <c r="H31" s="4"/>
      <c r="I31" s="4">
        <v>4.5850266520291818</v>
      </c>
      <c r="J31" s="4">
        <v>3</v>
      </c>
      <c r="K31" s="4"/>
      <c r="L31" s="4">
        <v>4.5850266520291818</v>
      </c>
      <c r="M31" s="4">
        <v>3</v>
      </c>
    </row>
    <row r="32" spans="1:13" x14ac:dyDescent="0.2">
      <c r="A32" s="11" t="s">
        <v>244</v>
      </c>
      <c r="C32" s="4">
        <v>4.6922366216770506</v>
      </c>
      <c r="D32" s="4">
        <v>5</v>
      </c>
      <c r="E32" s="4"/>
      <c r="F32" s="4">
        <v>4.6922366216770506</v>
      </c>
      <c r="G32" s="4">
        <v>5</v>
      </c>
      <c r="H32" s="4"/>
      <c r="I32" s="4">
        <v>4.6922366216770506</v>
      </c>
      <c r="J32" s="4">
        <v>5</v>
      </c>
      <c r="K32" s="4"/>
      <c r="L32" s="4">
        <v>4.6922366216770506</v>
      </c>
      <c r="M32" s="4">
        <v>5</v>
      </c>
    </row>
    <row r="33" spans="1:19" x14ac:dyDescent="0.2">
      <c r="A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9" x14ac:dyDescent="0.2">
      <c r="A34" s="11" t="s">
        <v>77</v>
      </c>
      <c r="C34" s="4">
        <v>4.2571245099648998</v>
      </c>
      <c r="D34" s="4">
        <v>4</v>
      </c>
      <c r="E34" s="4"/>
      <c r="F34" s="4">
        <v>4.2571245099648998</v>
      </c>
      <c r="G34" s="4">
        <v>4</v>
      </c>
      <c r="H34" s="4"/>
      <c r="I34" s="4">
        <v>4.2571245099648998</v>
      </c>
      <c r="J34" s="4">
        <v>4</v>
      </c>
      <c r="L34" s="4">
        <v>4.2571245099648998</v>
      </c>
      <c r="M34" s="4">
        <v>4</v>
      </c>
    </row>
    <row r="35" spans="1:19" x14ac:dyDescent="0.2">
      <c r="A35" s="11" t="s">
        <v>72</v>
      </c>
      <c r="C35" s="4">
        <v>5.2051627070029394</v>
      </c>
      <c r="D35" s="4">
        <v>4</v>
      </c>
      <c r="E35" s="4"/>
      <c r="F35" s="4">
        <v>5.2051627070029394</v>
      </c>
      <c r="G35" s="4">
        <v>4</v>
      </c>
      <c r="H35" s="4"/>
      <c r="I35" s="4">
        <v>5.2051627070029394</v>
      </c>
      <c r="J35" s="4">
        <v>4</v>
      </c>
      <c r="L35" s="4">
        <v>5.2051627070029394</v>
      </c>
      <c r="M35" s="4">
        <v>4</v>
      </c>
    </row>
    <row r="36" spans="1:19" x14ac:dyDescent="0.2">
      <c r="A36" s="11" t="s">
        <v>74</v>
      </c>
      <c r="C36" s="4">
        <v>5.0995744046894682</v>
      </c>
      <c r="D36" s="4">
        <v>3</v>
      </c>
      <c r="E36" s="4"/>
      <c r="F36" s="4">
        <v>5.0995744046894682</v>
      </c>
      <c r="G36" s="4">
        <v>3</v>
      </c>
      <c r="H36" s="4"/>
      <c r="I36" s="4">
        <v>5.0995744046894682</v>
      </c>
      <c r="J36" s="4">
        <v>3</v>
      </c>
      <c r="L36" s="4">
        <v>5.0995744046894682</v>
      </c>
      <c r="M36" s="4">
        <v>3</v>
      </c>
    </row>
    <row r="37" spans="1:19" x14ac:dyDescent="0.2">
      <c r="A37" s="11" t="s">
        <v>236</v>
      </c>
      <c r="C37" s="4">
        <v>5.092882523725013</v>
      </c>
      <c r="D37" s="4">
        <v>6</v>
      </c>
      <c r="E37" s="4"/>
      <c r="F37" s="4">
        <v>5.092882523725013</v>
      </c>
      <c r="G37" s="4">
        <v>6</v>
      </c>
      <c r="H37" s="4"/>
      <c r="I37" s="4">
        <v>5.092882523725013</v>
      </c>
      <c r="J37" s="4">
        <v>6</v>
      </c>
      <c r="L37" s="4">
        <v>5.092882523725013</v>
      </c>
      <c r="M37" s="4">
        <v>6</v>
      </c>
    </row>
    <row r="38" spans="1:19" x14ac:dyDescent="0.2">
      <c r="A38" s="4"/>
      <c r="C38" s="4"/>
      <c r="D38" s="4"/>
      <c r="E38" s="4"/>
      <c r="F38" s="4"/>
      <c r="G38" s="4"/>
      <c r="H38" s="4"/>
      <c r="I38" s="4"/>
      <c r="J38" s="4"/>
      <c r="L38" s="4"/>
      <c r="M38" s="4"/>
    </row>
    <row r="39" spans="1:19" x14ac:dyDescent="0.2">
      <c r="A39" s="11" t="s">
        <v>89</v>
      </c>
      <c r="C39">
        <v>5.0942291743602848</v>
      </c>
      <c r="D39" s="4">
        <v>4</v>
      </c>
      <c r="E39" s="4"/>
      <c r="F39">
        <v>5.0942291743602848</v>
      </c>
      <c r="G39" s="4">
        <v>4</v>
      </c>
      <c r="H39" s="4"/>
      <c r="I39">
        <v>5.0942291743602848</v>
      </c>
      <c r="J39" s="4">
        <v>4</v>
      </c>
      <c r="L39">
        <v>5.0942291743602848</v>
      </c>
      <c r="M39" s="4">
        <v>4</v>
      </c>
    </row>
    <row r="40" spans="1:19" x14ac:dyDescent="0.2">
      <c r="A40" s="11" t="s">
        <v>83</v>
      </c>
      <c r="C40" s="4">
        <v>5.7424834201634081</v>
      </c>
      <c r="D40" s="4">
        <v>4</v>
      </c>
      <c r="E40" s="4"/>
      <c r="F40" s="4">
        <v>5.7424834201634081</v>
      </c>
      <c r="G40" s="4">
        <v>4</v>
      </c>
      <c r="H40" s="4"/>
      <c r="I40" s="4">
        <v>5.7424834201634081</v>
      </c>
      <c r="J40" s="4">
        <v>4</v>
      </c>
      <c r="L40" s="4">
        <v>5.7424834201634081</v>
      </c>
      <c r="M40" s="4">
        <v>4</v>
      </c>
    </row>
    <row r="41" spans="1:19" x14ac:dyDescent="0.2">
      <c r="A41" s="11" t="s">
        <v>101</v>
      </c>
      <c r="C41">
        <v>4.5806618466267315</v>
      </c>
      <c r="D41" s="4">
        <v>7</v>
      </c>
      <c r="E41" s="4"/>
      <c r="F41">
        <v>4.5806618466267315</v>
      </c>
      <c r="G41" s="4">
        <v>7</v>
      </c>
      <c r="H41" s="4"/>
      <c r="I41">
        <v>4.5806618466267315</v>
      </c>
      <c r="J41" s="4">
        <v>7</v>
      </c>
      <c r="L41">
        <v>4.5806618466267315</v>
      </c>
      <c r="M41" s="4">
        <v>7</v>
      </c>
    </row>
    <row r="42" spans="1:19" x14ac:dyDescent="0.2">
      <c r="A42" s="62" t="s">
        <v>242</v>
      </c>
      <c r="C42" s="4">
        <v>5.5944775478278759</v>
      </c>
      <c r="D42" s="47">
        <v>4</v>
      </c>
      <c r="E42" s="47"/>
      <c r="F42" s="4">
        <v>5.5944775478278759</v>
      </c>
      <c r="G42" s="47">
        <v>4</v>
      </c>
      <c r="H42" s="47"/>
      <c r="I42" s="4">
        <v>5.5944775478278759</v>
      </c>
      <c r="J42" s="47">
        <v>4</v>
      </c>
      <c r="L42" s="51"/>
      <c r="M42" s="70"/>
    </row>
    <row r="43" spans="1:19" x14ac:dyDescent="0.2">
      <c r="C43" s="4"/>
      <c r="D43" s="4"/>
      <c r="E43" s="4"/>
      <c r="F43" s="4"/>
      <c r="G43" s="4"/>
      <c r="H43" s="4"/>
      <c r="I43" s="4"/>
      <c r="J43" s="4"/>
    </row>
    <row r="44" spans="1:19" x14ac:dyDescent="0.2">
      <c r="E44" s="4"/>
      <c r="H44" s="4"/>
      <c r="R44" t="s">
        <v>276</v>
      </c>
    </row>
    <row r="45" spans="1:19" x14ac:dyDescent="0.2">
      <c r="C45" s="34">
        <f>(SUM(C4,C9,C14,C19,C24,C29,C34,C39))/7</f>
        <v>5.1536589542256772</v>
      </c>
      <c r="D45" s="34">
        <f>(SUM(D4,D9,D14,D19,D24,D29,D34,D39))/7</f>
        <v>4.1428571428571432</v>
      </c>
      <c r="E45" s="4"/>
      <c r="F45" s="69">
        <f>(SUM(F4,F9,F14,F19,F24,F29,F34,F39))/8</f>
        <v>5.1630115010118889</v>
      </c>
      <c r="G45" s="69">
        <f>(SUM(G4,G9,G14,G19,G24,G29,G34,G39))/7</f>
        <v>4.5714285714285712</v>
      </c>
      <c r="H45" s="4"/>
      <c r="I45" s="69">
        <f>(SUM(I4,I9,I17,I19,I27,I29,I34,I39))/8</f>
        <v>5.0770248116365755</v>
      </c>
      <c r="J45" s="69">
        <f>(SUM(J4,J9,J17,J19,J27,J29,J34,J39))/7</f>
        <v>4.5714285714285712</v>
      </c>
      <c r="L45" s="35">
        <f>(SUM(L4,L9,L15,L19,L26,L29,L34,L39))/8</f>
        <v>5.1642222429674378</v>
      </c>
      <c r="M45" s="35">
        <f>(SUM(M4,M9,M15,M19,M26,M29,M34,M39))/7</f>
        <v>4.7142857142857144</v>
      </c>
      <c r="R45" s="34">
        <f>SUM(C45*7,F46*7,I47*7,L48*7)/28</f>
        <v>5.1862921845300702</v>
      </c>
      <c r="S45" s="34">
        <f>SUM(D45*7,G46*7,J47*7,M48*7)/28</f>
        <v>4.1071428571428568</v>
      </c>
    </row>
    <row r="46" spans="1:19" x14ac:dyDescent="0.2">
      <c r="C46" s="35">
        <f>(SUM(C5,C10,C15,C20,C25,C30,C35,C40))/7</f>
        <v>5.3041083731544703</v>
      </c>
      <c r="D46" s="35">
        <f>(SUM(D5,D10,D15,D20,D25,D30,D35,D40))/7</f>
        <v>3.7142857142857144</v>
      </c>
      <c r="E46" s="4"/>
      <c r="F46" s="34">
        <f>(SUM(F5,F10,F15,F20,F25,F30,F35,F40))/7</f>
        <v>5.1158384725956436</v>
      </c>
      <c r="G46" s="34">
        <f>(SUM(G5,G10,G15,G20,G25,G30,G35,G40))/7</f>
        <v>4</v>
      </c>
      <c r="H46" s="4"/>
      <c r="I46" s="69">
        <f>(SUM(I5,I10,I15,I20,I25,I30,I35,I40))/7</f>
        <v>5.3041083731544703</v>
      </c>
      <c r="J46" s="69">
        <f>(SUM(J5,J10,J15,J20,J25,J30,J35,J40))/7</f>
        <v>3.7142857142857144</v>
      </c>
      <c r="L46" s="69">
        <f>(SUM(L5,L10,L15,L20,L25,L30,L35,L40))/8</f>
        <v>5.1367495632277604</v>
      </c>
      <c r="M46" s="69">
        <f>(SUM(M5,M10,M15,M20,M25,M30,M35,M40))/8</f>
        <v>3.875</v>
      </c>
      <c r="R46" s="35">
        <f>SUM(C46*7,F47*8,I48*8,L45*8)/31</f>
        <v>5.2147486778464831</v>
      </c>
      <c r="S46" s="35">
        <f>SUM(D46*7,G47*8,J48*8,M45*8)/31</f>
        <v>4.1520737327188941</v>
      </c>
    </row>
    <row r="47" spans="1:19" x14ac:dyDescent="0.2">
      <c r="C47" s="69">
        <f>(SUM(C6,C11,C16,C21,C26,C31,C36,C41))/8</f>
        <v>5.1426503577459544</v>
      </c>
      <c r="D47" s="69">
        <f>(SUM(D6,D11,D16,D21,D26,D31,D36,D41))/8</f>
        <v>4.125</v>
      </c>
      <c r="E47" s="4"/>
      <c r="F47" s="35">
        <f>(SUM(F6,F11,F16,F21,F26,F31,F36,F41))/8</f>
        <v>5.1426503577459544</v>
      </c>
      <c r="G47" s="35">
        <f>(SUM(G6,G11,G16,G21,G26,G31,G36,G41))/8</f>
        <v>4.125</v>
      </c>
      <c r="H47" s="4"/>
      <c r="I47" s="34">
        <f>(SUM(I6,I11,I16,I21,I26,I31,I36,I41))/7</f>
        <v>5.2074817841403558</v>
      </c>
      <c r="J47" s="34">
        <f>(SUM(J6,J11,J16,J21,J26,J31,J36,J41))/7</f>
        <v>4.1428571428571432</v>
      </c>
      <c r="L47" s="69">
        <f>(SUM(L6,L11,L17,L21,L27,L31,L36,L41))/8</f>
        <v>5.1297400294985218</v>
      </c>
      <c r="M47" s="69">
        <f>(SUM(M6,M11,M17,M21,M27,M31,M36,M41))/8</f>
        <v>3.875</v>
      </c>
      <c r="R47" s="69">
        <f>SUM(C47*8,F48*8,I45*8,L46*8)/32</f>
        <v>5.1324054356666364</v>
      </c>
      <c r="S47" s="69">
        <f>SUM(D47*8,G48*8,J45*8,M46*8)/32</f>
        <v>4.1428571428571423</v>
      </c>
    </row>
    <row r="48" spans="1:19" x14ac:dyDescent="0.2">
      <c r="C48" s="69">
        <f>(SUM(C7,C12,C17,C22,C27,C32,C37,C42))/8</f>
        <v>5.1731970100562572</v>
      </c>
      <c r="D48" s="69">
        <f>(SUM(D7,D12,D17,D22,D27,D32,D37,D42))/8</f>
        <v>4</v>
      </c>
      <c r="E48" s="4"/>
      <c r="F48" s="69">
        <f>(SUM(F7,F12,F17,F22,F27,F32,F37,F42))/8</f>
        <v>5.1731970100562572</v>
      </c>
      <c r="G48" s="69">
        <f>(SUM(G7,G12,G17,G22,G27,G32,G37,G42))/8</f>
        <v>4</v>
      </c>
      <c r="H48" s="4"/>
      <c r="I48" s="35">
        <f>(SUM(I7,I12,I14,I22,I24,I32,I37,I42))/8</f>
        <v>5.2591836994315697</v>
      </c>
      <c r="J48" s="35">
        <f>(SUM(J7,J12,J14,J22,J24,J32,J37,J42))/8</f>
        <v>4</v>
      </c>
      <c r="L48" s="34">
        <f>(SUM(L7,L12,L14,L22,L25,L32,L37,L42))/7</f>
        <v>5.2681895271586061</v>
      </c>
      <c r="M48" s="34">
        <f>(SUM(M7,M12,M14,M22,M25,M32,M37,M42))/7</f>
        <v>4.1428571428571432</v>
      </c>
      <c r="R48" s="69">
        <f>SUM(C48*8,F45*8,I46*7,L47*8)/31</f>
        <v>5.1889144173101496</v>
      </c>
      <c r="S48" s="69">
        <f>SUM(D48*8,G45*8,J46*7,M47*8)/31</f>
        <v>4.0506912442396317</v>
      </c>
    </row>
    <row r="49" spans="3:19" x14ac:dyDescent="0.2">
      <c r="C49" s="33">
        <f>SUM(C47:C48)/2</f>
        <v>5.1579236839011058</v>
      </c>
      <c r="D49" s="33">
        <f>SUM(D47:D48)/2</f>
        <v>4.0625</v>
      </c>
      <c r="F49" s="33">
        <f>SUM(F48,F45)/2</f>
        <v>5.1681042555340735</v>
      </c>
      <c r="G49" s="33">
        <f>SUM(G48,G45)/2</f>
        <v>4.2857142857142856</v>
      </c>
      <c r="I49" s="33">
        <f>SUM(I45:I46)/2</f>
        <v>5.1905665923955233</v>
      </c>
      <c r="J49" s="33">
        <f>SUM(J45:J46)/2</f>
        <v>4.1428571428571423</v>
      </c>
      <c r="L49" s="33">
        <f>SUM(L46:L47)/2</f>
        <v>5.1332447963631411</v>
      </c>
      <c r="M49" s="33">
        <f>SUM(M46:M47)/2</f>
        <v>3.875</v>
      </c>
      <c r="R49" s="33">
        <f>SUM(R47:R48)/2</f>
        <v>5.1606599264883926</v>
      </c>
      <c r="S49" s="33">
        <f>SUM(S47:S48)/2</f>
        <v>4.096774193548387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87"/>
  <sheetViews>
    <sheetView workbookViewId="0">
      <selection activeCell="H59" sqref="H59"/>
    </sheetView>
  </sheetViews>
  <sheetFormatPr baseColWidth="10" defaultColWidth="8.83203125" defaultRowHeight="15" x14ac:dyDescent="0.2"/>
  <cols>
    <col min="3" max="3" width="9.1640625" style="4"/>
    <col min="12" max="12" width="9.1640625" style="4"/>
    <col min="13" max="13" width="11.33203125" customWidth="1"/>
    <col min="17" max="17" width="9.1640625" style="32"/>
    <col min="18" max="18" width="9.33203125" style="4" customWidth="1"/>
  </cols>
  <sheetData>
    <row r="1" spans="1:21" x14ac:dyDescent="0.2">
      <c r="A1" s="1" t="s">
        <v>0</v>
      </c>
      <c r="B1" s="1"/>
      <c r="D1" s="2" t="s">
        <v>1</v>
      </c>
      <c r="E1" s="2"/>
      <c r="F1" s="2"/>
      <c r="J1" s="1" t="s">
        <v>0</v>
      </c>
      <c r="K1" s="1"/>
      <c r="M1" s="2" t="s">
        <v>1</v>
      </c>
      <c r="N1" s="2"/>
      <c r="O1" s="2"/>
      <c r="R1" s="2"/>
    </row>
    <row r="2" spans="1:21" x14ac:dyDescent="0.2">
      <c r="A2" s="1"/>
      <c r="B2" s="1"/>
      <c r="D2" s="2"/>
      <c r="E2" s="2"/>
      <c r="F2" s="2"/>
      <c r="G2" s="1" t="s">
        <v>222</v>
      </c>
      <c r="H2" s="1"/>
      <c r="J2" s="1"/>
      <c r="K2" s="1"/>
      <c r="M2" s="2"/>
      <c r="N2" s="2"/>
      <c r="O2" s="2"/>
      <c r="P2" s="1" t="s">
        <v>222</v>
      </c>
      <c r="Q2" s="58"/>
      <c r="R2" s="2"/>
    </row>
    <row r="3" spans="1:21" x14ac:dyDescent="0.2">
      <c r="A3" s="2" t="s">
        <v>2</v>
      </c>
      <c r="B3" s="2"/>
      <c r="C3" s="6"/>
      <c r="D3" s="2" t="s">
        <v>2</v>
      </c>
      <c r="E3" s="2"/>
      <c r="F3" s="2"/>
      <c r="J3" s="2" t="s">
        <v>2</v>
      </c>
      <c r="K3" s="2"/>
      <c r="L3" s="6"/>
      <c r="M3" s="2" t="s">
        <v>2</v>
      </c>
      <c r="N3" s="2"/>
      <c r="O3" s="2"/>
      <c r="Q3" s="56"/>
      <c r="R3" s="6"/>
      <c r="T3" t="s">
        <v>223</v>
      </c>
    </row>
    <row r="4" spans="1:21" x14ac:dyDescent="0.2">
      <c r="A4" s="7" t="s">
        <v>91</v>
      </c>
      <c r="B4" s="19" t="s">
        <v>4</v>
      </c>
      <c r="D4" s="11" t="s">
        <v>6</v>
      </c>
      <c r="E4" s="19" t="s">
        <v>7</v>
      </c>
      <c r="F4" s="19"/>
      <c r="G4">
        <v>3</v>
      </c>
      <c r="H4">
        <v>3</v>
      </c>
      <c r="J4" s="50" t="s">
        <v>48</v>
      </c>
      <c r="K4" s="32" t="s">
        <v>49</v>
      </c>
      <c r="M4" s="50" t="s">
        <v>52</v>
      </c>
      <c r="N4" s="21" t="s">
        <v>53</v>
      </c>
      <c r="O4" s="21"/>
      <c r="P4">
        <v>1</v>
      </c>
      <c r="Q4" s="50"/>
      <c r="T4" s="7">
        <f>SUM(G4:G7,G24:G27,G44:G47,G64:G67,P4:P7,P24:P27,P44:P47,P64:P67)</f>
        <v>46</v>
      </c>
      <c r="U4" s="7">
        <f>SUM(H4:H7,H24:H27,H44:H47,H64:H67,Q4:Q7,Q24:Q27,Q44:Q47,Q64:Q67)</f>
        <v>41</v>
      </c>
    </row>
    <row r="5" spans="1:21" x14ac:dyDescent="0.2">
      <c r="A5" s="7" t="s">
        <v>91</v>
      </c>
      <c r="B5" s="7"/>
      <c r="D5" s="11" t="s">
        <v>11</v>
      </c>
      <c r="E5" s="20" t="s">
        <v>12</v>
      </c>
      <c r="F5" s="20"/>
      <c r="G5">
        <v>2</v>
      </c>
      <c r="H5">
        <v>2</v>
      </c>
      <c r="J5" s="7" t="s">
        <v>48</v>
      </c>
      <c r="K5" s="7"/>
      <c r="M5" s="11" t="s">
        <v>99</v>
      </c>
      <c r="N5" s="8" t="s">
        <v>134</v>
      </c>
      <c r="O5" s="8"/>
      <c r="P5">
        <v>1</v>
      </c>
      <c r="Q5">
        <v>1</v>
      </c>
      <c r="T5" s="12">
        <f>SUM(G9:G12,G29:G32,G49:G52,G69:G72,P9:P12,P29:P32,P49:P52,P69:P72)</f>
        <v>40</v>
      </c>
      <c r="U5" s="12">
        <f>SUM(H9:H12,H29:H32,H49:H52,H69:H72,Q9:Q12,Q29:Q32,Q49:Q52,Q69:Q72)</f>
        <v>37</v>
      </c>
    </row>
    <row r="6" spans="1:21" x14ac:dyDescent="0.2">
      <c r="A6" s="7" t="s">
        <v>91</v>
      </c>
      <c r="B6" s="7"/>
      <c r="D6" s="11" t="s">
        <v>96</v>
      </c>
      <c r="E6" s="19" t="s">
        <v>130</v>
      </c>
      <c r="F6" s="19"/>
      <c r="G6">
        <v>1</v>
      </c>
      <c r="H6">
        <v>1</v>
      </c>
      <c r="J6" s="7" t="s">
        <v>48</v>
      </c>
      <c r="K6" s="7"/>
      <c r="M6" s="11" t="s">
        <v>58</v>
      </c>
      <c r="N6" s="19" t="s">
        <v>59</v>
      </c>
      <c r="O6" s="19"/>
      <c r="P6">
        <v>1</v>
      </c>
      <c r="Q6">
        <v>1</v>
      </c>
      <c r="T6" s="18">
        <f>SUM(G14:G17,G34:G37,G54:G57,G74:G77,P14:P17,P34:P37,P54:P57,P74:P77)</f>
        <v>8</v>
      </c>
      <c r="U6" s="18">
        <f>SUM(H14:H17,H34:H37,H54:H57,H74:H77,Q14:Q17,Q34:Q37,Q54:Q57,Q74:Q77)</f>
        <v>8</v>
      </c>
    </row>
    <row r="7" spans="1:21" x14ac:dyDescent="0.2">
      <c r="D7" s="11" t="s">
        <v>230</v>
      </c>
      <c r="E7" s="20" t="s">
        <v>255</v>
      </c>
      <c r="F7" s="4"/>
      <c r="G7">
        <v>1</v>
      </c>
      <c r="H7">
        <v>1</v>
      </c>
      <c r="M7" s="66" t="s">
        <v>99</v>
      </c>
      <c r="N7" s="68" t="s">
        <v>134</v>
      </c>
      <c r="P7">
        <v>1</v>
      </c>
      <c r="Q7">
        <v>1</v>
      </c>
      <c r="R7" s="20"/>
      <c r="T7" s="18">
        <f>SUM(G19:G22,G39:G42,G59:G62,G79:G82,P19:P22,P39:P42,P59:P62,P79:P82)</f>
        <v>6</v>
      </c>
      <c r="U7" s="18">
        <f>SUM(H19:H22,H39:H42,H59:H62,H79:H82,Q19:Q22,Q39:Q42,Q59:Q62,Q79:Q82)</f>
        <v>6</v>
      </c>
    </row>
    <row r="8" spans="1:21" x14ac:dyDescent="0.2">
      <c r="D8" s="4"/>
      <c r="E8" s="4"/>
      <c r="F8" s="4"/>
      <c r="Q8"/>
      <c r="R8" s="20"/>
    </row>
    <row r="9" spans="1:21" x14ac:dyDescent="0.2">
      <c r="A9" s="12" t="s">
        <v>8</v>
      </c>
      <c r="B9" s="20" t="s">
        <v>9</v>
      </c>
      <c r="D9" s="11" t="s">
        <v>6</v>
      </c>
      <c r="E9" s="19" t="s">
        <v>7</v>
      </c>
      <c r="F9" s="19"/>
      <c r="G9">
        <v>1</v>
      </c>
      <c r="H9">
        <v>1</v>
      </c>
      <c r="J9" s="12" t="s">
        <v>54</v>
      </c>
      <c r="K9" s="32" t="s">
        <v>55</v>
      </c>
      <c r="M9" s="11" t="s">
        <v>52</v>
      </c>
      <c r="N9" s="21" t="s">
        <v>53</v>
      </c>
      <c r="O9" s="21"/>
      <c r="P9">
        <v>1</v>
      </c>
      <c r="Q9">
        <v>1</v>
      </c>
      <c r="R9" s="20"/>
    </row>
    <row r="10" spans="1:21" x14ac:dyDescent="0.2">
      <c r="A10" s="12" t="s">
        <v>8</v>
      </c>
      <c r="B10" s="12"/>
      <c r="D10" s="11" t="s">
        <v>11</v>
      </c>
      <c r="E10" s="20" t="s">
        <v>12</v>
      </c>
      <c r="F10" s="20"/>
      <c r="G10">
        <v>2</v>
      </c>
      <c r="H10">
        <v>2</v>
      </c>
      <c r="J10" s="12" t="s">
        <v>54</v>
      </c>
      <c r="K10" s="12"/>
      <c r="M10" s="11" t="s">
        <v>99</v>
      </c>
      <c r="N10" s="8" t="s">
        <v>134</v>
      </c>
      <c r="O10" s="8"/>
      <c r="P10">
        <v>1</v>
      </c>
      <c r="Q10">
        <v>1</v>
      </c>
    </row>
    <row r="11" spans="1:21" x14ac:dyDescent="0.2">
      <c r="A11" s="12" t="s">
        <v>8</v>
      </c>
      <c r="B11" s="12"/>
      <c r="D11" s="11" t="s">
        <v>96</v>
      </c>
      <c r="E11" s="19" t="s">
        <v>130</v>
      </c>
      <c r="F11" s="19"/>
      <c r="G11">
        <v>1</v>
      </c>
      <c r="H11">
        <v>1</v>
      </c>
      <c r="J11" s="12" t="s">
        <v>54</v>
      </c>
      <c r="K11" s="12"/>
      <c r="M11" s="11" t="s">
        <v>58</v>
      </c>
      <c r="N11" s="19" t="s">
        <v>59</v>
      </c>
      <c r="O11" s="19"/>
      <c r="P11">
        <v>1</v>
      </c>
      <c r="Q11">
        <v>1</v>
      </c>
    </row>
    <row r="12" spans="1:21" x14ac:dyDescent="0.2">
      <c r="D12" s="11" t="s">
        <v>230</v>
      </c>
      <c r="E12" s="20" t="s">
        <v>255</v>
      </c>
      <c r="F12" s="4"/>
      <c r="G12">
        <v>1</v>
      </c>
      <c r="H12">
        <v>1</v>
      </c>
      <c r="M12" s="66" t="s">
        <v>58</v>
      </c>
      <c r="N12" s="68" t="s">
        <v>59</v>
      </c>
      <c r="P12">
        <v>1</v>
      </c>
      <c r="Q12">
        <v>1</v>
      </c>
    </row>
    <row r="13" spans="1:21" x14ac:dyDescent="0.2">
      <c r="D13" s="4"/>
      <c r="E13" s="4"/>
      <c r="F13" s="4"/>
      <c r="Q13"/>
    </row>
    <row r="14" spans="1:21" x14ac:dyDescent="0.2">
      <c r="A14" s="18" t="s">
        <v>98</v>
      </c>
      <c r="B14" s="32" t="s">
        <v>128</v>
      </c>
      <c r="D14" s="11" t="s">
        <v>6</v>
      </c>
      <c r="E14" s="19" t="s">
        <v>7</v>
      </c>
      <c r="F14" s="19"/>
      <c r="G14">
        <v>0</v>
      </c>
      <c r="H14">
        <v>0</v>
      </c>
      <c r="J14" s="42" t="s">
        <v>212</v>
      </c>
      <c r="K14" s="57" t="s">
        <v>213</v>
      </c>
      <c r="M14" s="11" t="s">
        <v>52</v>
      </c>
      <c r="N14" s="21" t="s">
        <v>53</v>
      </c>
      <c r="O14" s="21"/>
      <c r="P14">
        <v>1</v>
      </c>
      <c r="Q14">
        <v>1</v>
      </c>
      <c r="R14" s="20"/>
    </row>
    <row r="15" spans="1:21" x14ac:dyDescent="0.2">
      <c r="A15" s="18" t="s">
        <v>98</v>
      </c>
      <c r="B15" s="4"/>
      <c r="D15" s="11" t="s">
        <v>11</v>
      </c>
      <c r="E15" s="20" t="s">
        <v>12</v>
      </c>
      <c r="F15" s="20"/>
      <c r="G15">
        <v>0</v>
      </c>
      <c r="H15">
        <v>0</v>
      </c>
      <c r="J15" s="42" t="s">
        <v>212</v>
      </c>
      <c r="K15" s="42"/>
      <c r="M15" s="11" t="s">
        <v>99</v>
      </c>
      <c r="N15" s="8" t="s">
        <v>134</v>
      </c>
      <c r="O15" s="8"/>
      <c r="P15">
        <v>1</v>
      </c>
      <c r="Q15">
        <v>1</v>
      </c>
      <c r="R15" s="20"/>
    </row>
    <row r="16" spans="1:21" x14ac:dyDescent="0.2">
      <c r="A16" s="18" t="s">
        <v>98</v>
      </c>
      <c r="B16" s="18"/>
      <c r="D16" s="11" t="s">
        <v>96</v>
      </c>
      <c r="E16" s="19" t="s">
        <v>130</v>
      </c>
      <c r="F16" s="19"/>
      <c r="G16">
        <v>0</v>
      </c>
      <c r="H16">
        <v>0</v>
      </c>
      <c r="J16" s="42" t="s">
        <v>212</v>
      </c>
      <c r="K16" s="42"/>
      <c r="M16" s="11" t="s">
        <v>58</v>
      </c>
      <c r="N16" s="19" t="s">
        <v>59</v>
      </c>
      <c r="O16" s="19"/>
      <c r="P16">
        <v>0</v>
      </c>
      <c r="Q16">
        <v>0</v>
      </c>
    </row>
    <row r="17" spans="1:18" x14ac:dyDescent="0.2">
      <c r="A17" s="4"/>
      <c r="B17" s="4"/>
      <c r="D17" s="11" t="s">
        <v>230</v>
      </c>
      <c r="E17" s="20" t="s">
        <v>255</v>
      </c>
      <c r="F17" s="4"/>
      <c r="G17">
        <v>0</v>
      </c>
      <c r="H17">
        <v>0</v>
      </c>
      <c r="M17" s="66" t="s">
        <v>52</v>
      </c>
      <c r="N17" s="68" t="s">
        <v>53</v>
      </c>
      <c r="P17">
        <v>1</v>
      </c>
      <c r="Q17">
        <v>1</v>
      </c>
    </row>
    <row r="18" spans="1:18" x14ac:dyDescent="0.2">
      <c r="A18" s="4"/>
      <c r="B18" s="4"/>
      <c r="D18" s="4"/>
      <c r="E18" s="4"/>
      <c r="F18" s="4"/>
      <c r="Q18"/>
    </row>
    <row r="19" spans="1:18" x14ac:dyDescent="0.2">
      <c r="A19" s="50" t="s">
        <v>261</v>
      </c>
      <c r="B19" s="25" t="s">
        <v>265</v>
      </c>
      <c r="D19" s="50" t="s">
        <v>6</v>
      </c>
      <c r="E19" s="19" t="s">
        <v>7</v>
      </c>
      <c r="F19" s="4"/>
      <c r="G19">
        <v>0</v>
      </c>
      <c r="H19" s="50"/>
      <c r="J19" s="63" t="s">
        <v>248</v>
      </c>
      <c r="K19" s="55" t="s">
        <v>251</v>
      </c>
      <c r="M19" s="66"/>
      <c r="N19" s="71"/>
      <c r="P19">
        <v>0</v>
      </c>
      <c r="Q19">
        <v>0</v>
      </c>
    </row>
    <row r="20" spans="1:18" x14ac:dyDescent="0.2">
      <c r="A20" s="18" t="s">
        <v>261</v>
      </c>
      <c r="B20" s="4"/>
      <c r="D20" s="11" t="s">
        <v>11</v>
      </c>
      <c r="E20" s="20" t="s">
        <v>12</v>
      </c>
      <c r="F20" s="4"/>
      <c r="G20">
        <v>0</v>
      </c>
      <c r="H20">
        <v>0</v>
      </c>
      <c r="M20" s="66"/>
      <c r="N20" s="67"/>
      <c r="P20">
        <v>0</v>
      </c>
      <c r="Q20">
        <v>0</v>
      </c>
    </row>
    <row r="21" spans="1:18" x14ac:dyDescent="0.2">
      <c r="A21" s="18" t="s">
        <v>261</v>
      </c>
      <c r="B21" s="4"/>
      <c r="D21" s="11" t="s">
        <v>96</v>
      </c>
      <c r="E21" s="19" t="s">
        <v>130</v>
      </c>
      <c r="F21" s="4"/>
      <c r="G21">
        <v>0</v>
      </c>
      <c r="H21">
        <v>0</v>
      </c>
      <c r="M21" s="66"/>
      <c r="N21" s="68"/>
      <c r="P21">
        <v>0</v>
      </c>
      <c r="Q21">
        <v>0</v>
      </c>
    </row>
    <row r="22" spans="1:18" x14ac:dyDescent="0.2">
      <c r="A22" s="18" t="s">
        <v>261</v>
      </c>
      <c r="B22" s="4"/>
      <c r="D22" s="11" t="s">
        <v>230</v>
      </c>
      <c r="E22" s="20" t="s">
        <v>255</v>
      </c>
      <c r="F22" s="4"/>
      <c r="G22">
        <v>0</v>
      </c>
      <c r="H22">
        <v>0</v>
      </c>
      <c r="M22" s="11" t="s">
        <v>270</v>
      </c>
      <c r="N22" s="20" t="s">
        <v>274</v>
      </c>
      <c r="P22">
        <v>0</v>
      </c>
      <c r="Q22">
        <v>0</v>
      </c>
    </row>
    <row r="23" spans="1:18" s="4" customFormat="1" x14ac:dyDescent="0.2"/>
    <row r="24" spans="1:18" x14ac:dyDescent="0.2">
      <c r="A24" s="7" t="s">
        <v>13</v>
      </c>
      <c r="B24" s="19" t="s">
        <v>14</v>
      </c>
      <c r="D24" s="11" t="s">
        <v>95</v>
      </c>
      <c r="E24" s="19" t="s">
        <v>131</v>
      </c>
      <c r="F24" s="19"/>
      <c r="G24">
        <v>1</v>
      </c>
      <c r="H24">
        <v>1</v>
      </c>
      <c r="J24" s="7" t="s">
        <v>60</v>
      </c>
      <c r="K24" s="32" t="s">
        <v>61</v>
      </c>
      <c r="M24" s="11" t="s">
        <v>93</v>
      </c>
      <c r="N24" s="19" t="s">
        <v>94</v>
      </c>
      <c r="O24" s="19"/>
      <c r="P24">
        <v>1</v>
      </c>
      <c r="Q24">
        <v>1</v>
      </c>
    </row>
    <row r="25" spans="1:18" x14ac:dyDescent="0.2">
      <c r="A25" s="7" t="s">
        <v>13</v>
      </c>
      <c r="B25" s="7"/>
      <c r="D25" s="11" t="s">
        <v>22</v>
      </c>
      <c r="E25" s="19" t="s">
        <v>23</v>
      </c>
      <c r="F25" s="19"/>
      <c r="G25">
        <v>1</v>
      </c>
      <c r="H25">
        <v>1</v>
      </c>
      <c r="J25" s="7" t="s">
        <v>60</v>
      </c>
      <c r="K25" s="7"/>
      <c r="L25" s="5"/>
      <c r="M25" s="11" t="s">
        <v>103</v>
      </c>
      <c r="N25" s="19" t="s">
        <v>135</v>
      </c>
      <c r="O25" s="19"/>
      <c r="P25">
        <v>1</v>
      </c>
      <c r="Q25">
        <v>1</v>
      </c>
      <c r="R25" s="20"/>
    </row>
    <row r="26" spans="1:18" x14ac:dyDescent="0.2">
      <c r="A26" s="7" t="s">
        <v>13</v>
      </c>
      <c r="B26" s="7"/>
      <c r="D26" s="11" t="s">
        <v>16</v>
      </c>
      <c r="E26" s="19" t="s">
        <v>17</v>
      </c>
      <c r="F26" s="19"/>
      <c r="G26">
        <v>1</v>
      </c>
      <c r="H26">
        <v>1</v>
      </c>
      <c r="J26" s="7" t="s">
        <v>60</v>
      </c>
      <c r="K26" s="7"/>
      <c r="M26" s="11" t="s">
        <v>100</v>
      </c>
      <c r="N26" s="19" t="s">
        <v>67</v>
      </c>
      <c r="O26" s="19"/>
      <c r="P26">
        <v>1</v>
      </c>
      <c r="Q26">
        <v>1</v>
      </c>
      <c r="R26" s="20"/>
    </row>
    <row r="27" spans="1:18" x14ac:dyDescent="0.2">
      <c r="D27" s="11" t="s">
        <v>229</v>
      </c>
      <c r="E27" s="20" t="s">
        <v>256</v>
      </c>
      <c r="G27">
        <v>1</v>
      </c>
      <c r="H27">
        <v>1</v>
      </c>
      <c r="M27" s="11" t="s">
        <v>244</v>
      </c>
      <c r="N27" s="20" t="s">
        <v>258</v>
      </c>
      <c r="P27">
        <v>4</v>
      </c>
      <c r="Q27">
        <v>4</v>
      </c>
    </row>
    <row r="28" spans="1:18" x14ac:dyDescent="0.2">
      <c r="Q28"/>
    </row>
    <row r="29" spans="1:18" x14ac:dyDescent="0.2">
      <c r="A29" s="12" t="s">
        <v>18</v>
      </c>
      <c r="B29" s="19" t="s">
        <v>19</v>
      </c>
      <c r="D29" s="11" t="s">
        <v>95</v>
      </c>
      <c r="E29" s="19" t="s">
        <v>131</v>
      </c>
      <c r="F29" s="19"/>
      <c r="G29">
        <v>1</v>
      </c>
      <c r="H29">
        <v>1</v>
      </c>
      <c r="J29" s="17" t="s">
        <v>64</v>
      </c>
      <c r="K29" s="32" t="s">
        <v>65</v>
      </c>
      <c r="M29" s="11" t="s">
        <v>93</v>
      </c>
      <c r="N29" s="19" t="s">
        <v>94</v>
      </c>
      <c r="O29" s="19"/>
      <c r="P29">
        <v>1</v>
      </c>
      <c r="Q29">
        <v>1</v>
      </c>
    </row>
    <row r="30" spans="1:18" x14ac:dyDescent="0.2">
      <c r="A30" s="12" t="s">
        <v>18</v>
      </c>
      <c r="B30" s="12"/>
      <c r="D30" s="11" t="s">
        <v>22</v>
      </c>
      <c r="E30" s="19" t="s">
        <v>23</v>
      </c>
      <c r="F30" s="19"/>
      <c r="G30">
        <v>1</v>
      </c>
      <c r="H30">
        <v>1</v>
      </c>
      <c r="J30" s="23" t="s">
        <v>64</v>
      </c>
      <c r="K30" s="23"/>
      <c r="M30" s="50" t="s">
        <v>103</v>
      </c>
      <c r="N30" s="19" t="s">
        <v>135</v>
      </c>
      <c r="O30" s="19"/>
      <c r="P30">
        <v>1</v>
      </c>
      <c r="Q30" s="50"/>
    </row>
    <row r="31" spans="1:18" x14ac:dyDescent="0.2">
      <c r="A31" s="50" t="s">
        <v>18</v>
      </c>
      <c r="B31" s="50"/>
      <c r="D31" s="50" t="s">
        <v>16</v>
      </c>
      <c r="E31" s="19" t="s">
        <v>17</v>
      </c>
      <c r="F31" s="19"/>
      <c r="G31">
        <v>1</v>
      </c>
      <c r="H31" s="50"/>
      <c r="J31" s="17" t="s">
        <v>64</v>
      </c>
      <c r="K31" s="17"/>
      <c r="M31" s="11" t="s">
        <v>100</v>
      </c>
      <c r="N31" s="19" t="s">
        <v>67</v>
      </c>
      <c r="O31" s="19"/>
      <c r="P31">
        <v>1</v>
      </c>
      <c r="Q31">
        <v>1</v>
      </c>
      <c r="R31" s="19"/>
    </row>
    <row r="32" spans="1:18" x14ac:dyDescent="0.2">
      <c r="A32" s="50" t="s">
        <v>18</v>
      </c>
      <c r="B32" s="50"/>
      <c r="D32" s="50" t="s">
        <v>229</v>
      </c>
      <c r="E32" s="20" t="s">
        <v>256</v>
      </c>
      <c r="G32">
        <v>1</v>
      </c>
      <c r="H32" s="50"/>
      <c r="M32" s="11" t="s">
        <v>244</v>
      </c>
      <c r="N32" s="20" t="s">
        <v>258</v>
      </c>
      <c r="P32">
        <v>2</v>
      </c>
      <c r="Q32">
        <v>2</v>
      </c>
      <c r="R32" s="25"/>
    </row>
    <row r="33" spans="1:18" x14ac:dyDescent="0.2">
      <c r="Q33"/>
      <c r="R33" s="25"/>
    </row>
    <row r="34" spans="1:18" x14ac:dyDescent="0.2">
      <c r="A34" s="18" t="s">
        <v>201</v>
      </c>
      <c r="B34" s="32" t="s">
        <v>205</v>
      </c>
      <c r="D34" s="11" t="s">
        <v>95</v>
      </c>
      <c r="E34" s="19" t="s">
        <v>131</v>
      </c>
      <c r="F34" s="19"/>
      <c r="G34">
        <v>0</v>
      </c>
      <c r="H34">
        <v>0</v>
      </c>
      <c r="J34" s="42" t="s">
        <v>218</v>
      </c>
      <c r="K34" s="32" t="s">
        <v>220</v>
      </c>
      <c r="M34" s="11" t="s">
        <v>93</v>
      </c>
      <c r="N34" s="19" t="s">
        <v>94</v>
      </c>
      <c r="O34" s="19"/>
      <c r="P34">
        <v>0</v>
      </c>
      <c r="Q34">
        <v>0</v>
      </c>
    </row>
    <row r="35" spans="1:18" x14ac:dyDescent="0.2">
      <c r="A35" s="18" t="s">
        <v>201</v>
      </c>
      <c r="B35" s="18"/>
      <c r="D35" s="11" t="s">
        <v>22</v>
      </c>
      <c r="E35" s="19" t="s">
        <v>23</v>
      </c>
      <c r="F35" s="19"/>
      <c r="G35">
        <v>0</v>
      </c>
      <c r="H35">
        <v>0</v>
      </c>
      <c r="J35" s="42" t="s">
        <v>218</v>
      </c>
      <c r="K35" s="42"/>
      <c r="M35" s="11" t="s">
        <v>103</v>
      </c>
      <c r="N35" s="19" t="s">
        <v>135</v>
      </c>
      <c r="O35" s="19"/>
      <c r="P35">
        <v>0</v>
      </c>
      <c r="Q35">
        <v>0</v>
      </c>
    </row>
    <row r="36" spans="1:18" x14ac:dyDescent="0.2">
      <c r="A36" s="50" t="s">
        <v>201</v>
      </c>
      <c r="B36" s="50"/>
      <c r="D36" s="50" t="s">
        <v>16</v>
      </c>
      <c r="E36" s="19" t="s">
        <v>17</v>
      </c>
      <c r="F36" s="19"/>
      <c r="G36">
        <v>0</v>
      </c>
      <c r="H36" s="50"/>
      <c r="J36" s="42" t="s">
        <v>218</v>
      </c>
      <c r="K36" s="42"/>
      <c r="M36" s="11" t="s">
        <v>100</v>
      </c>
      <c r="N36" s="19" t="s">
        <v>67</v>
      </c>
      <c r="O36" s="19"/>
      <c r="P36">
        <v>0</v>
      </c>
      <c r="Q36">
        <v>0</v>
      </c>
    </row>
    <row r="37" spans="1:18" s="4" customFormat="1" x14ac:dyDescent="0.2">
      <c r="A37" s="50" t="s">
        <v>201</v>
      </c>
      <c r="B37" s="50"/>
      <c r="D37" s="50" t="s">
        <v>229</v>
      </c>
      <c r="E37" s="20" t="s">
        <v>256</v>
      </c>
      <c r="G37" s="4">
        <v>0</v>
      </c>
      <c r="H37" s="50"/>
      <c r="M37" s="11" t="s">
        <v>244</v>
      </c>
      <c r="N37" s="20" t="s">
        <v>258</v>
      </c>
      <c r="P37" s="4">
        <v>2</v>
      </c>
      <c r="Q37" s="4">
        <v>2</v>
      </c>
      <c r="R37" s="20"/>
    </row>
    <row r="38" spans="1:18" s="4" customFormat="1" x14ac:dyDescent="0.2">
      <c r="R38" s="20"/>
    </row>
    <row r="39" spans="1:18" s="4" customFormat="1" x14ac:dyDescent="0.2">
      <c r="A39" s="18" t="s">
        <v>238</v>
      </c>
      <c r="B39" s="20" t="s">
        <v>254</v>
      </c>
      <c r="D39" s="11" t="s">
        <v>95</v>
      </c>
      <c r="E39" s="19" t="s">
        <v>131</v>
      </c>
      <c r="G39" s="4">
        <v>0</v>
      </c>
      <c r="H39" s="4">
        <v>0</v>
      </c>
      <c r="J39" s="18" t="s">
        <v>235</v>
      </c>
      <c r="K39" s="4" t="s">
        <v>253</v>
      </c>
      <c r="M39" s="11" t="s">
        <v>93</v>
      </c>
      <c r="N39" s="19" t="s">
        <v>94</v>
      </c>
      <c r="P39" s="4">
        <v>0</v>
      </c>
      <c r="Q39" s="4">
        <v>0</v>
      </c>
      <c r="R39" s="20"/>
    </row>
    <row r="40" spans="1:18" s="4" customFormat="1" x14ac:dyDescent="0.2">
      <c r="D40" s="11" t="s">
        <v>22</v>
      </c>
      <c r="E40" s="19" t="s">
        <v>23</v>
      </c>
      <c r="G40" s="4">
        <v>0</v>
      </c>
      <c r="H40" s="4">
        <v>0</v>
      </c>
      <c r="J40" s="50"/>
      <c r="K40" s="50"/>
      <c r="M40" s="50" t="s">
        <v>103</v>
      </c>
      <c r="N40" s="19" t="s">
        <v>135</v>
      </c>
      <c r="P40" s="4">
        <v>0</v>
      </c>
      <c r="Q40" s="50"/>
      <c r="R40" s="20"/>
    </row>
    <row r="41" spans="1:18" s="4" customFormat="1" x14ac:dyDescent="0.2">
      <c r="D41" s="11" t="s">
        <v>16</v>
      </c>
      <c r="E41" s="19" t="s">
        <v>17</v>
      </c>
      <c r="G41" s="4">
        <v>0</v>
      </c>
      <c r="H41" s="4">
        <v>0</v>
      </c>
      <c r="M41" s="11" t="s">
        <v>100</v>
      </c>
      <c r="N41" s="19" t="s">
        <v>67</v>
      </c>
      <c r="P41" s="4">
        <v>1</v>
      </c>
      <c r="Q41" s="4">
        <v>1</v>
      </c>
      <c r="R41" s="20"/>
    </row>
    <row r="42" spans="1:18" s="4" customFormat="1" x14ac:dyDescent="0.2">
      <c r="D42" s="11" t="s">
        <v>229</v>
      </c>
      <c r="E42" s="20" t="s">
        <v>256</v>
      </c>
      <c r="G42" s="4">
        <v>1</v>
      </c>
      <c r="H42" s="4">
        <v>1</v>
      </c>
      <c r="M42" s="11" t="s">
        <v>244</v>
      </c>
      <c r="N42" s="20" t="s">
        <v>258</v>
      </c>
      <c r="P42" s="4">
        <v>0</v>
      </c>
      <c r="Q42" s="4">
        <v>0</v>
      </c>
      <c r="R42" s="20"/>
    </row>
    <row r="43" spans="1:18" s="4" customFormat="1" x14ac:dyDescent="0.2">
      <c r="R43" s="20"/>
    </row>
    <row r="44" spans="1:18" x14ac:dyDescent="0.2">
      <c r="A44" s="50" t="s">
        <v>25</v>
      </c>
      <c r="B44" s="32" t="s">
        <v>26</v>
      </c>
      <c r="D44" s="50" t="s">
        <v>28</v>
      </c>
      <c r="E44" s="19" t="s">
        <v>29</v>
      </c>
      <c r="F44" s="19"/>
      <c r="G44" s="4">
        <v>1</v>
      </c>
      <c r="H44" s="50"/>
      <c r="J44" s="7" t="s">
        <v>68</v>
      </c>
      <c r="K44" s="32" t="s">
        <v>69</v>
      </c>
      <c r="M44" s="11" t="s">
        <v>77</v>
      </c>
      <c r="N44" s="19" t="s">
        <v>78</v>
      </c>
      <c r="O44" s="19"/>
      <c r="P44" s="4">
        <v>2</v>
      </c>
      <c r="Q44" s="4">
        <v>2</v>
      </c>
      <c r="R44" s="20"/>
    </row>
    <row r="45" spans="1:18" x14ac:dyDescent="0.2">
      <c r="A45" s="7" t="s">
        <v>25</v>
      </c>
      <c r="B45" s="7"/>
      <c r="D45" s="11" t="s">
        <v>34</v>
      </c>
      <c r="E45" s="19" t="s">
        <v>35</v>
      </c>
      <c r="F45" s="19"/>
      <c r="G45" s="4">
        <v>1</v>
      </c>
      <c r="H45" s="4">
        <v>1</v>
      </c>
      <c r="J45" s="7" t="s">
        <v>68</v>
      </c>
      <c r="K45" s="7"/>
      <c r="M45" s="11" t="s">
        <v>72</v>
      </c>
      <c r="N45" s="19" t="s">
        <v>73</v>
      </c>
      <c r="O45" s="19"/>
      <c r="P45" s="4">
        <v>2</v>
      </c>
      <c r="Q45" s="4">
        <v>2</v>
      </c>
    </row>
    <row r="46" spans="1:18" x14ac:dyDescent="0.2">
      <c r="A46" s="50" t="s">
        <v>25</v>
      </c>
      <c r="B46" s="50"/>
      <c r="C46" s="20"/>
      <c r="D46" s="50" t="s">
        <v>97</v>
      </c>
      <c r="E46" s="19" t="s">
        <v>132</v>
      </c>
      <c r="F46" s="19"/>
      <c r="G46" s="4">
        <v>1</v>
      </c>
      <c r="H46" s="50"/>
      <c r="J46" s="7" t="s">
        <v>68</v>
      </c>
      <c r="K46" s="7"/>
      <c r="M46" s="11" t="s">
        <v>74</v>
      </c>
      <c r="N46" s="19" t="s">
        <v>75</v>
      </c>
      <c r="O46" s="19"/>
      <c r="P46" s="4">
        <v>1</v>
      </c>
      <c r="Q46" s="4">
        <v>1</v>
      </c>
    </row>
    <row r="47" spans="1:18" x14ac:dyDescent="0.2">
      <c r="A47" s="4"/>
      <c r="B47" s="4"/>
      <c r="D47" s="66" t="s">
        <v>34</v>
      </c>
      <c r="E47" s="68" t="s">
        <v>35</v>
      </c>
      <c r="F47" s="4"/>
      <c r="G47" s="4">
        <v>1</v>
      </c>
      <c r="H47" s="4">
        <v>1</v>
      </c>
      <c r="M47" s="11" t="s">
        <v>236</v>
      </c>
      <c r="N47" s="20" t="s">
        <v>259</v>
      </c>
      <c r="P47" s="4">
        <v>2</v>
      </c>
      <c r="Q47" s="4">
        <v>2</v>
      </c>
    </row>
    <row r="48" spans="1:18" x14ac:dyDescent="0.2">
      <c r="A48" s="4"/>
      <c r="B48" s="4"/>
      <c r="D48" s="4"/>
      <c r="E48" s="4"/>
      <c r="F48" s="4"/>
      <c r="G48" s="4"/>
      <c r="H48" s="4"/>
      <c r="Q48"/>
    </row>
    <row r="49" spans="1:18" x14ac:dyDescent="0.2">
      <c r="A49" s="12" t="s">
        <v>30</v>
      </c>
      <c r="B49" s="32" t="s">
        <v>31</v>
      </c>
      <c r="D49" s="11" t="s">
        <v>28</v>
      </c>
      <c r="E49" s="19" t="s">
        <v>29</v>
      </c>
      <c r="F49" s="19"/>
      <c r="G49" s="4">
        <v>1</v>
      </c>
      <c r="H49" s="4">
        <v>1</v>
      </c>
      <c r="J49" s="12" t="s">
        <v>117</v>
      </c>
      <c r="K49" s="32" t="s">
        <v>129</v>
      </c>
      <c r="M49" s="11" t="s">
        <v>77</v>
      </c>
      <c r="N49" s="19" t="s">
        <v>78</v>
      </c>
      <c r="O49" s="19"/>
      <c r="P49">
        <v>1</v>
      </c>
      <c r="Q49">
        <v>1</v>
      </c>
    </row>
    <row r="50" spans="1:18" x14ac:dyDescent="0.2">
      <c r="A50" s="12" t="s">
        <v>30</v>
      </c>
      <c r="B50" s="12"/>
      <c r="D50" s="11" t="s">
        <v>34</v>
      </c>
      <c r="E50" s="19" t="s">
        <v>35</v>
      </c>
      <c r="F50" s="19"/>
      <c r="G50" s="4">
        <v>1</v>
      </c>
      <c r="H50" s="4">
        <v>1</v>
      </c>
      <c r="J50" s="12" t="s">
        <v>117</v>
      </c>
      <c r="K50" s="12"/>
      <c r="M50" s="11" t="s">
        <v>72</v>
      </c>
      <c r="N50" s="19" t="s">
        <v>73</v>
      </c>
      <c r="O50" s="19"/>
      <c r="P50">
        <v>1</v>
      </c>
      <c r="Q50">
        <v>1</v>
      </c>
    </row>
    <row r="51" spans="1:18" x14ac:dyDescent="0.2">
      <c r="A51" s="12" t="s">
        <v>30</v>
      </c>
      <c r="B51" s="12"/>
      <c r="D51" s="11" t="s">
        <v>97</v>
      </c>
      <c r="E51" s="19" t="s">
        <v>132</v>
      </c>
      <c r="F51" s="19"/>
      <c r="G51" s="4">
        <v>2</v>
      </c>
      <c r="H51" s="4">
        <v>2</v>
      </c>
      <c r="J51" s="12" t="s">
        <v>117</v>
      </c>
      <c r="K51" s="12"/>
      <c r="M51" s="11" t="s">
        <v>74</v>
      </c>
      <c r="N51" s="19" t="s">
        <v>75</v>
      </c>
      <c r="O51" s="19"/>
      <c r="P51">
        <v>1</v>
      </c>
      <c r="Q51">
        <v>1</v>
      </c>
      <c r="R51" s="20"/>
    </row>
    <row r="52" spans="1:18" x14ac:dyDescent="0.2">
      <c r="A52" s="4"/>
      <c r="B52" s="4"/>
      <c r="D52" s="66" t="s">
        <v>28</v>
      </c>
      <c r="E52" s="68" t="s">
        <v>29</v>
      </c>
      <c r="F52" s="4"/>
      <c r="G52" s="4">
        <v>1</v>
      </c>
      <c r="H52" s="4">
        <v>1</v>
      </c>
      <c r="M52" s="11" t="s">
        <v>236</v>
      </c>
      <c r="N52" s="20" t="s">
        <v>259</v>
      </c>
      <c r="P52">
        <v>1</v>
      </c>
      <c r="Q52">
        <v>1</v>
      </c>
    </row>
    <row r="53" spans="1:18" x14ac:dyDescent="0.2">
      <c r="D53" s="4"/>
      <c r="E53" s="4"/>
      <c r="F53" s="4"/>
      <c r="G53" s="4"/>
      <c r="H53" s="4"/>
      <c r="Q53"/>
    </row>
    <row r="54" spans="1:18" x14ac:dyDescent="0.2">
      <c r="A54" s="18" t="s">
        <v>246</v>
      </c>
      <c r="B54" s="20" t="s">
        <v>250</v>
      </c>
      <c r="D54" s="11" t="s">
        <v>28</v>
      </c>
      <c r="E54" s="19" t="s">
        <v>29</v>
      </c>
      <c r="F54" s="19"/>
      <c r="G54" s="4">
        <v>0</v>
      </c>
      <c r="H54" s="4">
        <v>0</v>
      </c>
      <c r="J54" s="42" t="s">
        <v>199</v>
      </c>
      <c r="K54" s="32" t="s">
        <v>204</v>
      </c>
      <c r="M54" s="11" t="s">
        <v>77</v>
      </c>
      <c r="N54" s="19" t="s">
        <v>78</v>
      </c>
      <c r="O54" s="19"/>
      <c r="P54">
        <v>1</v>
      </c>
      <c r="Q54">
        <v>1</v>
      </c>
    </row>
    <row r="55" spans="1:18" x14ac:dyDescent="0.2">
      <c r="A55" s="18" t="s">
        <v>246</v>
      </c>
      <c r="D55" s="11" t="s">
        <v>34</v>
      </c>
      <c r="E55" s="19" t="s">
        <v>35</v>
      </c>
      <c r="F55" s="19"/>
      <c r="G55" s="4">
        <v>0</v>
      </c>
      <c r="H55" s="4">
        <v>0</v>
      </c>
      <c r="J55" s="42" t="s">
        <v>199</v>
      </c>
      <c r="K55" s="42"/>
      <c r="M55" s="11" t="s">
        <v>72</v>
      </c>
      <c r="N55" s="19" t="s">
        <v>73</v>
      </c>
      <c r="O55" s="19"/>
      <c r="P55">
        <v>0</v>
      </c>
      <c r="Q55">
        <v>0</v>
      </c>
    </row>
    <row r="56" spans="1:18" x14ac:dyDescent="0.2">
      <c r="A56" s="18" t="s">
        <v>246</v>
      </c>
      <c r="D56" s="11" t="s">
        <v>97</v>
      </c>
      <c r="E56" s="19" t="s">
        <v>132</v>
      </c>
      <c r="F56" s="19"/>
      <c r="G56" s="4">
        <v>0</v>
      </c>
      <c r="H56" s="4">
        <v>0</v>
      </c>
      <c r="J56" s="42" t="s">
        <v>199</v>
      </c>
      <c r="K56" s="42"/>
      <c r="M56" s="11" t="s">
        <v>74</v>
      </c>
      <c r="N56" s="19" t="s">
        <v>75</v>
      </c>
      <c r="O56" s="19"/>
      <c r="P56">
        <v>0</v>
      </c>
      <c r="Q56">
        <v>0</v>
      </c>
      <c r="R56" s="20"/>
    </row>
    <row r="57" spans="1:18" x14ac:dyDescent="0.2">
      <c r="A57" s="18" t="s">
        <v>246</v>
      </c>
      <c r="D57" s="66" t="s">
        <v>97</v>
      </c>
      <c r="E57" s="68" t="s">
        <v>132</v>
      </c>
      <c r="F57" s="4"/>
      <c r="G57" s="4">
        <v>0</v>
      </c>
      <c r="H57" s="4">
        <v>0</v>
      </c>
      <c r="M57" s="11" t="s">
        <v>236</v>
      </c>
      <c r="N57" s="20" t="s">
        <v>259</v>
      </c>
      <c r="P57">
        <v>0</v>
      </c>
      <c r="Q57">
        <v>0</v>
      </c>
      <c r="R57" s="20"/>
    </row>
    <row r="58" spans="1:18" x14ac:dyDescent="0.2">
      <c r="A58" s="4"/>
      <c r="B58" s="4"/>
      <c r="D58" s="4"/>
      <c r="E58" s="4"/>
      <c r="F58" s="4"/>
      <c r="G58" s="4"/>
      <c r="H58" s="4"/>
      <c r="Q58"/>
      <c r="R58" s="20"/>
    </row>
    <row r="59" spans="1:18" x14ac:dyDescent="0.2">
      <c r="A59" s="42" t="s">
        <v>214</v>
      </c>
      <c r="B59" s="19" t="s">
        <v>216</v>
      </c>
      <c r="D59" s="66"/>
      <c r="E59" s="68" t="s">
        <v>29</v>
      </c>
      <c r="F59" s="4"/>
      <c r="G59" s="4">
        <v>0</v>
      </c>
      <c r="H59" s="4">
        <v>0</v>
      </c>
      <c r="J59" s="18" t="s">
        <v>263</v>
      </c>
      <c r="K59" s="8" t="s">
        <v>266</v>
      </c>
      <c r="M59" s="11" t="s">
        <v>77</v>
      </c>
      <c r="N59" s="19" t="s">
        <v>78</v>
      </c>
      <c r="P59">
        <v>0</v>
      </c>
      <c r="Q59">
        <v>0</v>
      </c>
      <c r="R59" s="20"/>
    </row>
    <row r="60" spans="1:18" x14ac:dyDescent="0.2">
      <c r="A60" s="4"/>
      <c r="B60" s="4"/>
      <c r="D60" s="66"/>
      <c r="E60" s="68" t="s">
        <v>35</v>
      </c>
      <c r="F60" s="4"/>
      <c r="G60" s="4">
        <v>0</v>
      </c>
      <c r="H60" s="4">
        <v>0</v>
      </c>
      <c r="M60" s="11" t="s">
        <v>72</v>
      </c>
      <c r="N60" s="19" t="s">
        <v>73</v>
      </c>
      <c r="P60">
        <v>0</v>
      </c>
      <c r="Q60">
        <v>0</v>
      </c>
      <c r="R60" s="20"/>
    </row>
    <row r="61" spans="1:18" x14ac:dyDescent="0.2">
      <c r="A61" s="4"/>
      <c r="B61" s="4"/>
      <c r="D61" s="66"/>
      <c r="E61" s="68" t="s">
        <v>132</v>
      </c>
      <c r="F61" s="4"/>
      <c r="G61" s="4">
        <v>0</v>
      </c>
      <c r="H61" s="4">
        <v>0</v>
      </c>
      <c r="M61" s="11" t="s">
        <v>74</v>
      </c>
      <c r="N61" s="19" t="s">
        <v>75</v>
      </c>
      <c r="P61">
        <v>0</v>
      </c>
      <c r="Q61">
        <v>0</v>
      </c>
      <c r="R61" s="20"/>
    </row>
    <row r="62" spans="1:18" x14ac:dyDescent="0.2">
      <c r="A62" s="4"/>
      <c r="B62" s="4"/>
      <c r="D62" s="11" t="s">
        <v>232</v>
      </c>
      <c r="E62" s="20" t="s">
        <v>257</v>
      </c>
      <c r="F62" s="4"/>
      <c r="G62" s="4">
        <v>0</v>
      </c>
      <c r="H62" s="4">
        <v>0</v>
      </c>
      <c r="M62" s="11" t="s">
        <v>236</v>
      </c>
      <c r="N62" s="20" t="s">
        <v>259</v>
      </c>
      <c r="P62">
        <v>1</v>
      </c>
      <c r="Q62">
        <v>1</v>
      </c>
      <c r="R62" s="20"/>
    </row>
    <row r="63" spans="1:18" x14ac:dyDescent="0.2">
      <c r="A63" s="4"/>
      <c r="B63" s="4"/>
      <c r="D63" s="4"/>
      <c r="E63" s="4"/>
      <c r="F63" s="4"/>
      <c r="G63" s="4"/>
      <c r="H63" s="4"/>
      <c r="Q63"/>
      <c r="R63" s="20"/>
    </row>
    <row r="64" spans="1:18" x14ac:dyDescent="0.2">
      <c r="A64" s="7" t="s">
        <v>36</v>
      </c>
      <c r="B64" s="32" t="s">
        <v>37</v>
      </c>
      <c r="D64" s="11" t="s">
        <v>40</v>
      </c>
      <c r="E64" s="19" t="s">
        <v>41</v>
      </c>
      <c r="F64" s="19"/>
      <c r="G64" s="4">
        <v>1</v>
      </c>
      <c r="H64" s="4">
        <v>1</v>
      </c>
      <c r="J64" s="7" t="s">
        <v>79</v>
      </c>
      <c r="K64" s="32" t="s">
        <v>80</v>
      </c>
      <c r="M64" s="11" t="s">
        <v>89</v>
      </c>
      <c r="N64" s="19" t="s">
        <v>90</v>
      </c>
      <c r="O64" s="19"/>
      <c r="P64">
        <v>1</v>
      </c>
      <c r="Q64">
        <v>1</v>
      </c>
    </row>
    <row r="65" spans="1:18" x14ac:dyDescent="0.2">
      <c r="A65" s="7" t="s">
        <v>36</v>
      </c>
      <c r="B65" s="7"/>
      <c r="D65" s="11" t="s">
        <v>102</v>
      </c>
      <c r="E65" s="19" t="s">
        <v>133</v>
      </c>
      <c r="F65" s="19"/>
      <c r="G65" s="4">
        <v>1</v>
      </c>
      <c r="H65" s="4">
        <v>1</v>
      </c>
      <c r="J65" s="7" t="s">
        <v>79</v>
      </c>
      <c r="K65" s="7"/>
      <c r="M65" s="11" t="s">
        <v>83</v>
      </c>
      <c r="N65" s="19" t="s">
        <v>84</v>
      </c>
      <c r="O65" s="19"/>
      <c r="P65">
        <v>3</v>
      </c>
      <c r="Q65">
        <v>3</v>
      </c>
    </row>
    <row r="66" spans="1:18" x14ac:dyDescent="0.2">
      <c r="A66" s="7" t="s">
        <v>36</v>
      </c>
      <c r="B66" s="7"/>
      <c r="D66" s="11" t="s">
        <v>46</v>
      </c>
      <c r="E66" s="19" t="s">
        <v>47</v>
      </c>
      <c r="F66" s="19"/>
      <c r="G66" s="4">
        <v>1</v>
      </c>
      <c r="H66" s="4">
        <v>1</v>
      </c>
      <c r="J66" s="7" t="s">
        <v>79</v>
      </c>
      <c r="K66" s="7"/>
      <c r="M66" s="11" t="s">
        <v>101</v>
      </c>
      <c r="N66" s="19" t="s">
        <v>136</v>
      </c>
      <c r="O66" s="19"/>
      <c r="P66">
        <v>2</v>
      </c>
      <c r="Q66">
        <v>2</v>
      </c>
    </row>
    <row r="67" spans="1:18" x14ac:dyDescent="0.2">
      <c r="D67" s="11" t="s">
        <v>267</v>
      </c>
      <c r="E67" s="25" t="s">
        <v>275</v>
      </c>
      <c r="G67" s="4">
        <v>2</v>
      </c>
      <c r="H67" s="4">
        <v>2</v>
      </c>
      <c r="J67" s="50"/>
      <c r="K67" s="50"/>
      <c r="M67" s="65" t="s">
        <v>242</v>
      </c>
      <c r="N67" s="46" t="s">
        <v>260</v>
      </c>
      <c r="P67">
        <v>2</v>
      </c>
      <c r="Q67" s="50"/>
      <c r="R67" s="46"/>
    </row>
    <row r="68" spans="1:18" x14ac:dyDescent="0.2">
      <c r="Q68"/>
      <c r="R68" s="46"/>
    </row>
    <row r="69" spans="1:18" x14ac:dyDescent="0.2">
      <c r="A69" s="12" t="s">
        <v>42</v>
      </c>
      <c r="B69" s="32" t="s">
        <v>43</v>
      </c>
      <c r="D69" s="11" t="s">
        <v>40</v>
      </c>
      <c r="E69" s="19" t="s">
        <v>41</v>
      </c>
      <c r="F69" s="19"/>
      <c r="G69">
        <v>1</v>
      </c>
      <c r="H69">
        <v>1</v>
      </c>
      <c r="J69" s="12" t="s">
        <v>85</v>
      </c>
      <c r="K69" s="32" t="s">
        <v>86</v>
      </c>
      <c r="M69" s="11" t="s">
        <v>89</v>
      </c>
      <c r="N69" s="19" t="s">
        <v>90</v>
      </c>
      <c r="O69" s="19"/>
      <c r="P69">
        <v>2</v>
      </c>
      <c r="Q69">
        <v>2</v>
      </c>
      <c r="R69" s="20"/>
    </row>
    <row r="70" spans="1:18" x14ac:dyDescent="0.2">
      <c r="A70" s="12" t="s">
        <v>42</v>
      </c>
      <c r="B70" s="12"/>
      <c r="D70" s="11" t="s">
        <v>102</v>
      </c>
      <c r="E70" s="19" t="s">
        <v>133</v>
      </c>
      <c r="F70" s="19"/>
      <c r="G70">
        <v>1</v>
      </c>
      <c r="H70">
        <v>1</v>
      </c>
      <c r="J70" s="12" t="s">
        <v>85</v>
      </c>
      <c r="K70" s="12"/>
      <c r="M70" s="11" t="s">
        <v>83</v>
      </c>
      <c r="N70" s="19" t="s">
        <v>84</v>
      </c>
      <c r="O70" s="19"/>
      <c r="P70">
        <v>1</v>
      </c>
      <c r="Q70">
        <v>1</v>
      </c>
    </row>
    <row r="71" spans="1:18" x14ac:dyDescent="0.2">
      <c r="A71" s="12" t="s">
        <v>42</v>
      </c>
      <c r="B71" s="12"/>
      <c r="D71" s="11" t="s">
        <v>46</v>
      </c>
      <c r="E71" s="19" t="s">
        <v>47</v>
      </c>
      <c r="F71" s="19"/>
      <c r="G71">
        <v>2</v>
      </c>
      <c r="H71">
        <v>2</v>
      </c>
      <c r="J71" s="12" t="s">
        <v>85</v>
      </c>
      <c r="K71" s="12"/>
      <c r="M71" s="11" t="s">
        <v>101</v>
      </c>
      <c r="N71" s="19" t="s">
        <v>136</v>
      </c>
      <c r="O71" s="19"/>
      <c r="P71">
        <v>2</v>
      </c>
      <c r="Q71">
        <v>2</v>
      </c>
    </row>
    <row r="72" spans="1:18" x14ac:dyDescent="0.2">
      <c r="D72" s="11" t="s">
        <v>267</v>
      </c>
      <c r="E72" s="25" t="s">
        <v>275</v>
      </c>
      <c r="G72">
        <v>2</v>
      </c>
      <c r="H72">
        <v>2</v>
      </c>
      <c r="M72" s="62" t="s">
        <v>242</v>
      </c>
      <c r="N72" s="46" t="s">
        <v>260</v>
      </c>
      <c r="P72">
        <v>2</v>
      </c>
      <c r="Q72">
        <v>2</v>
      </c>
    </row>
    <row r="73" spans="1:18" x14ac:dyDescent="0.2">
      <c r="Q73"/>
    </row>
    <row r="74" spans="1:18" x14ac:dyDescent="0.2">
      <c r="A74" s="18" t="s">
        <v>197</v>
      </c>
      <c r="B74" s="32" t="s">
        <v>203</v>
      </c>
      <c r="D74" s="11" t="s">
        <v>40</v>
      </c>
      <c r="E74" s="19" t="s">
        <v>41</v>
      </c>
      <c r="F74" s="19"/>
      <c r="G74">
        <v>1</v>
      </c>
      <c r="H74">
        <v>1</v>
      </c>
      <c r="J74" s="52" t="s">
        <v>191</v>
      </c>
      <c r="K74" s="32" t="s">
        <v>193</v>
      </c>
      <c r="M74" s="11" t="s">
        <v>89</v>
      </c>
      <c r="N74" s="19" t="s">
        <v>90</v>
      </c>
      <c r="O74" s="19"/>
      <c r="P74">
        <v>0</v>
      </c>
      <c r="Q74">
        <v>0</v>
      </c>
    </row>
    <row r="75" spans="1:18" x14ac:dyDescent="0.2">
      <c r="A75" s="18" t="s">
        <v>197</v>
      </c>
      <c r="B75" s="18"/>
      <c r="D75" s="11" t="s">
        <v>102</v>
      </c>
      <c r="E75" s="19" t="s">
        <v>133</v>
      </c>
      <c r="F75" s="19"/>
      <c r="G75">
        <v>0</v>
      </c>
      <c r="H75">
        <v>0</v>
      </c>
      <c r="J75" s="52" t="s">
        <v>191</v>
      </c>
      <c r="K75" s="52"/>
      <c r="M75" s="11" t="s">
        <v>83</v>
      </c>
      <c r="N75" s="19" t="s">
        <v>84</v>
      </c>
      <c r="O75" s="19"/>
      <c r="P75">
        <v>0</v>
      </c>
      <c r="Q75">
        <v>0</v>
      </c>
    </row>
    <row r="76" spans="1:18" x14ac:dyDescent="0.2">
      <c r="A76" s="18" t="s">
        <v>197</v>
      </c>
      <c r="B76" s="18"/>
      <c r="D76" s="11" t="s">
        <v>46</v>
      </c>
      <c r="E76" s="19" t="s">
        <v>47</v>
      </c>
      <c r="F76" s="19"/>
      <c r="G76">
        <v>0</v>
      </c>
      <c r="H76">
        <v>0</v>
      </c>
      <c r="J76" s="52" t="s">
        <v>191</v>
      </c>
      <c r="K76" s="52"/>
      <c r="M76" s="11" t="s">
        <v>101</v>
      </c>
      <c r="N76" s="19" t="s">
        <v>136</v>
      </c>
      <c r="O76" s="19"/>
      <c r="P76">
        <v>1</v>
      </c>
      <c r="Q76">
        <v>1</v>
      </c>
    </row>
    <row r="77" spans="1:18" x14ac:dyDescent="0.2">
      <c r="D77" s="11" t="s">
        <v>267</v>
      </c>
      <c r="E77" s="25" t="s">
        <v>275</v>
      </c>
      <c r="F77" s="4"/>
      <c r="G77">
        <v>0</v>
      </c>
      <c r="H77">
        <v>0</v>
      </c>
      <c r="M77" s="62" t="s">
        <v>242</v>
      </c>
      <c r="N77" s="46" t="s">
        <v>260</v>
      </c>
      <c r="P77">
        <v>0</v>
      </c>
      <c r="Q77">
        <v>0</v>
      </c>
    </row>
    <row r="78" spans="1:18" x14ac:dyDescent="0.2">
      <c r="Q78"/>
    </row>
    <row r="79" spans="1:18" x14ac:dyDescent="0.2">
      <c r="A79" s="18" t="s">
        <v>240</v>
      </c>
      <c r="B79" s="20" t="s">
        <v>249</v>
      </c>
      <c r="D79" s="11" t="s">
        <v>40</v>
      </c>
      <c r="E79" s="19" t="s">
        <v>41</v>
      </c>
      <c r="G79">
        <v>0</v>
      </c>
      <c r="H79">
        <v>0</v>
      </c>
      <c r="J79" s="18" t="s">
        <v>233</v>
      </c>
      <c r="K79" s="8" t="s">
        <v>252</v>
      </c>
      <c r="M79" s="11" t="s">
        <v>89</v>
      </c>
      <c r="N79" s="19" t="s">
        <v>90</v>
      </c>
      <c r="P79">
        <v>1</v>
      </c>
      <c r="Q79">
        <v>1</v>
      </c>
    </row>
    <row r="80" spans="1:18" x14ac:dyDescent="0.2">
      <c r="D80" s="11" t="s">
        <v>102</v>
      </c>
      <c r="E80" s="19" t="s">
        <v>133</v>
      </c>
      <c r="G80">
        <v>0</v>
      </c>
      <c r="H80">
        <v>0</v>
      </c>
      <c r="M80" s="11" t="s">
        <v>83</v>
      </c>
      <c r="N80" s="19" t="s">
        <v>84</v>
      </c>
      <c r="P80">
        <v>0</v>
      </c>
      <c r="Q80">
        <v>0</v>
      </c>
    </row>
    <row r="81" spans="1:17" x14ac:dyDescent="0.2">
      <c r="A81" s="4"/>
      <c r="B81" s="4"/>
      <c r="D81" s="11" t="s">
        <v>46</v>
      </c>
      <c r="E81" s="19" t="s">
        <v>47</v>
      </c>
      <c r="F81" s="4"/>
      <c r="G81">
        <v>0</v>
      </c>
      <c r="H81">
        <v>0</v>
      </c>
      <c r="M81" s="11" t="s">
        <v>101</v>
      </c>
      <c r="N81" s="19" t="s">
        <v>136</v>
      </c>
      <c r="P81">
        <v>0</v>
      </c>
      <c r="Q81">
        <v>0</v>
      </c>
    </row>
    <row r="82" spans="1:17" x14ac:dyDescent="0.2">
      <c r="D82" s="11" t="s">
        <v>267</v>
      </c>
      <c r="E82" s="25" t="s">
        <v>275</v>
      </c>
      <c r="F82" s="4"/>
      <c r="G82">
        <v>2</v>
      </c>
      <c r="H82">
        <v>2</v>
      </c>
      <c r="M82" s="62" t="s">
        <v>242</v>
      </c>
      <c r="N82" s="46" t="s">
        <v>260</v>
      </c>
      <c r="P82">
        <v>0</v>
      </c>
      <c r="Q82">
        <v>0</v>
      </c>
    </row>
    <row r="86" spans="1:17" x14ac:dyDescent="0.2">
      <c r="D86" s="4"/>
      <c r="E86" s="4"/>
      <c r="F86" s="4"/>
    </row>
    <row r="87" spans="1:17" x14ac:dyDescent="0.2">
      <c r="A87" s="4"/>
      <c r="B87" s="4"/>
      <c r="D87" s="4"/>
      <c r="E87" s="4"/>
      <c r="F8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Trial statistics</vt:lpstr>
      <vt:lpstr>Trial listing (counterbalance)</vt:lpstr>
      <vt:lpstr>Sheet1</vt:lpstr>
      <vt:lpstr>All trial combinations</vt:lpstr>
      <vt:lpstr>Statistics for each order</vt:lpstr>
      <vt:lpstr>Prime-target distance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Serene Siow</dc:creator>
  <cp:lastModifiedBy>Gonzalo García-Castro</cp:lastModifiedBy>
  <dcterms:created xsi:type="dcterms:W3CDTF">2019-01-10T14:46:07Z</dcterms:created>
  <dcterms:modified xsi:type="dcterms:W3CDTF">2020-06-10T10:09:23Z</dcterms:modified>
</cp:coreProperties>
</file>