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3A9E92E2-F183-B040-BCBD-BA18E5B79509}" xr6:coauthVersionLast="47" xr6:coauthVersionMax="47" xr10:uidLastSave="{00000000-0000-0000-0000-000000000000}"/>
  <bookViews>
    <workbookView xWindow="200" yWindow="1720" windowWidth="28460" windowHeight="1614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 s="1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V100" i="18"/>
  <c r="BW100" i="18" s="1"/>
  <c r="BU100" i="18"/>
  <c r="BT100" i="18"/>
  <c r="BS100" i="18"/>
  <c r="BP100" i="18"/>
  <c r="BO100" i="18"/>
  <c r="BL100" i="18"/>
  <c r="BM100" i="18" s="1"/>
  <c r="BK100" i="18"/>
  <c r="BJ100" i="18"/>
  <c r="BI100" i="18"/>
  <c r="BG100" i="18"/>
  <c r="BF100" i="18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Q99" i="18"/>
  <c r="BR99" i="18" s="1"/>
  <c r="BP99" i="18"/>
  <c r="BO99" i="18"/>
  <c r="BK99" i="18"/>
  <c r="BJ99" i="18"/>
  <c r="BI99" i="18"/>
  <c r="BG99" i="18"/>
  <c r="BF99" i="18"/>
  <c r="BE99" i="18"/>
  <c r="BD99" i="18"/>
  <c r="BB99" i="18"/>
  <c r="BA99" i="18"/>
  <c r="BC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R98" i="18" s="1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 s="1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 s="1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G94" i="18" s="1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 s="1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CA93" i="18"/>
  <c r="CB93" i="18" s="1"/>
  <c r="BZ93" i="18"/>
  <c r="BY93" i="18"/>
  <c r="BX93" i="18"/>
  <c r="BU93" i="18"/>
  <c r="BT93" i="18"/>
  <c r="BS93" i="18"/>
  <c r="BQ93" i="18"/>
  <c r="BP93" i="18"/>
  <c r="BO93" i="18"/>
  <c r="BL93" i="18"/>
  <c r="BK93" i="18"/>
  <c r="BM93" i="18" s="1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 s="1"/>
  <c r="BE92" i="18"/>
  <c r="BD92" i="18"/>
  <c r="BA92" i="18"/>
  <c r="CI91" i="18"/>
  <c r="CH91" i="18"/>
  <c r="CE91" i="18"/>
  <c r="CF91" i="18" s="1"/>
  <c r="CD91" i="18"/>
  <c r="CC91" i="18"/>
  <c r="CA91" i="18"/>
  <c r="BZ91" i="18"/>
  <c r="BY91" i="18"/>
  <c r="BX91" i="18"/>
  <c r="BU91" i="18"/>
  <c r="BV91" i="18" s="1"/>
  <c r="BW91" i="18" s="1"/>
  <c r="BT91" i="18"/>
  <c r="BS91" i="18"/>
  <c r="BQ91" i="18"/>
  <c r="BR91" i="18" s="1"/>
  <c r="BP91" i="18"/>
  <c r="BO91" i="18"/>
  <c r="BK91" i="18"/>
  <c r="BJ91" i="18"/>
  <c r="BI91" i="18"/>
  <c r="BG91" i="18"/>
  <c r="BF91" i="18"/>
  <c r="BE91" i="18"/>
  <c r="BD91" i="18"/>
  <c r="BB91" i="18"/>
  <c r="BA91" i="18"/>
  <c r="BC91" i="18" s="1"/>
  <c r="CI90" i="18"/>
  <c r="CH90" i="18"/>
  <c r="CF90" i="18"/>
  <c r="CE90" i="18"/>
  <c r="CD90" i="18"/>
  <c r="CC90" i="18"/>
  <c r="CB90" i="18"/>
  <c r="BZ90" i="18"/>
  <c r="CA90" i="18" s="1"/>
  <c r="BY90" i="18"/>
  <c r="BX90" i="18"/>
  <c r="BU90" i="18"/>
  <c r="BT90" i="18"/>
  <c r="BS90" i="18"/>
  <c r="BR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F88" i="18"/>
  <c r="CE88" i="18"/>
  <c r="CD88" i="18"/>
  <c r="CC88" i="18"/>
  <c r="CA88" i="18"/>
  <c r="CB88" i="18" s="1"/>
  <c r="BZ88" i="18"/>
  <c r="BY88" i="18"/>
  <c r="BX88" i="18"/>
  <c r="BV88" i="18"/>
  <c r="BU88" i="18"/>
  <c r="BW88" i="18" s="1"/>
  <c r="BT88" i="18"/>
  <c r="BS88" i="18"/>
  <c r="BR88" i="18"/>
  <c r="BP88" i="18"/>
  <c r="BQ88" i="18" s="1"/>
  <c r="BO88" i="18"/>
  <c r="BL88" i="18"/>
  <c r="BK88" i="18"/>
  <c r="BJ88" i="18"/>
  <c r="BI88" i="18"/>
  <c r="BH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W87" i="18"/>
  <c r="BV87" i="18"/>
  <c r="BU87" i="18"/>
  <c r="BT87" i="18"/>
  <c r="BS87" i="18"/>
  <c r="BQ87" i="18"/>
  <c r="BP87" i="18"/>
  <c r="BR87" i="18" s="1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F86" i="18"/>
  <c r="CG86" i="18" s="1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G85" i="18"/>
  <c r="BF85" i="18"/>
  <c r="BH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 s="1"/>
  <c r="BE84" i="18"/>
  <c r="BD84" i="18"/>
  <c r="BB84" i="18"/>
  <c r="BA84" i="18"/>
  <c r="CI83" i="18"/>
  <c r="CH83" i="18"/>
  <c r="CG83" i="18"/>
  <c r="CE83" i="18"/>
  <c r="CF83" i="18" s="1"/>
  <c r="CD83" i="18"/>
  <c r="CC83" i="18"/>
  <c r="CA83" i="18"/>
  <c r="U83" i="18" s="1"/>
  <c r="BZ83" i="18"/>
  <c r="BY83" i="18"/>
  <c r="BX83" i="18"/>
  <c r="BW83" i="18"/>
  <c r="BU83" i="18"/>
  <c r="BV83" i="18" s="1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R82" i="18" s="1"/>
  <c r="BO82" i="18"/>
  <c r="BL82" i="18"/>
  <c r="BM82" i="18" s="1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 s="1"/>
  <c r="CD81" i="18"/>
  <c r="CC81" i="18"/>
  <c r="CA81" i="18"/>
  <c r="BZ81" i="18"/>
  <c r="BY81" i="18"/>
  <c r="BX81" i="18"/>
  <c r="BW81" i="18"/>
  <c r="BU81" i="18"/>
  <c r="BV81" i="18" s="1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F80" i="18"/>
  <c r="CE80" i="18"/>
  <c r="CD80" i="18"/>
  <c r="CC80" i="18"/>
  <c r="BZ80" i="18"/>
  <c r="CA80" i="18" s="1"/>
  <c r="BY80" i="18"/>
  <c r="BX80" i="18"/>
  <c r="BV80" i="18"/>
  <c r="BU80" i="18"/>
  <c r="BW80" i="18" s="1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CA79" i="18"/>
  <c r="BZ79" i="18"/>
  <c r="BY79" i="18"/>
  <c r="BX79" i="18"/>
  <c r="BV79" i="18"/>
  <c r="BW79" i="18" s="1"/>
  <c r="BU79" i="18"/>
  <c r="BT79" i="18"/>
  <c r="BS79" i="18"/>
  <c r="BQ79" i="18"/>
  <c r="BP79" i="18"/>
  <c r="BR79" i="18" s="1"/>
  <c r="BO79" i="18"/>
  <c r="BK79" i="18"/>
  <c r="BL79" i="18" s="1"/>
  <c r="BJ79" i="18"/>
  <c r="BI79" i="18"/>
  <c r="BG79" i="18"/>
  <c r="BF79" i="18"/>
  <c r="BE79" i="18"/>
  <c r="BC79" i="18" s="1"/>
  <c r="BD79" i="18"/>
  <c r="BA79" i="18"/>
  <c r="BB79" i="18" s="1"/>
  <c r="CI78" i="18"/>
  <c r="CH78" i="18"/>
  <c r="CG78" i="18"/>
  <c r="CF78" i="18"/>
  <c r="CE78" i="18"/>
  <c r="CD78" i="18"/>
  <c r="CC78" i="18"/>
  <c r="BZ78" i="18"/>
  <c r="BY78" i="18"/>
  <c r="BX78" i="18"/>
  <c r="BV78" i="18"/>
  <c r="BW78" i="18" s="1"/>
  <c r="BU78" i="18"/>
  <c r="BT78" i="18"/>
  <c r="BS78" i="18"/>
  <c r="BR78" i="18"/>
  <c r="BQ78" i="18"/>
  <c r="BP78" i="18"/>
  <c r="BO78" i="18"/>
  <c r="BL78" i="18"/>
  <c r="BK78" i="18"/>
  <c r="BM78" i="18" s="1"/>
  <c r="BJ78" i="18"/>
  <c r="BI78" i="18"/>
  <c r="BH78" i="18" s="1"/>
  <c r="BF78" i="18"/>
  <c r="BG78" i="18" s="1"/>
  <c r="BE78" i="18"/>
  <c r="BD78" i="18"/>
  <c r="BA78" i="18"/>
  <c r="CI77" i="18"/>
  <c r="CG77" i="18" s="1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Q77" i="18"/>
  <c r="BP77" i="18"/>
  <c r="BO77" i="18"/>
  <c r="BL77" i="18"/>
  <c r="BM77" i="18" s="1"/>
  <c r="BK77" i="18"/>
  <c r="BJ77" i="18"/>
  <c r="BI77" i="18"/>
  <c r="BG77" i="18"/>
  <c r="BF77" i="18"/>
  <c r="BH77" i="18" s="1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CB76" i="18" s="1"/>
  <c r="BY76" i="18"/>
  <c r="BX76" i="18"/>
  <c r="BW76" i="18"/>
  <c r="BV76" i="18"/>
  <c r="BU76" i="18"/>
  <c r="BT76" i="18"/>
  <c r="BS76" i="18"/>
  <c r="BP76" i="18"/>
  <c r="BO76" i="18"/>
  <c r="BL76" i="18"/>
  <c r="BM76" i="18" s="1"/>
  <c r="BK76" i="18"/>
  <c r="BJ76" i="18"/>
  <c r="BI76" i="18"/>
  <c r="BF76" i="18"/>
  <c r="BE76" i="18"/>
  <c r="BD76" i="18"/>
  <c r="BB76" i="18"/>
  <c r="BA76" i="18"/>
  <c r="BC76" i="18" s="1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R75" i="18" s="1"/>
  <c r="BP75" i="18"/>
  <c r="BO75" i="18"/>
  <c r="BK75" i="18"/>
  <c r="BJ75" i="18"/>
  <c r="BI75" i="18"/>
  <c r="BG75" i="18"/>
  <c r="BF75" i="18"/>
  <c r="BE75" i="18"/>
  <c r="BD75" i="18"/>
  <c r="BB75" i="18"/>
  <c r="BA75" i="18"/>
  <c r="BC75" i="18" s="1"/>
  <c r="CI74" i="18"/>
  <c r="CH74" i="18"/>
  <c r="CF74" i="18"/>
  <c r="CE74" i="18"/>
  <c r="CD74" i="18"/>
  <c r="CC74" i="18"/>
  <c r="CB74" i="18"/>
  <c r="BZ74" i="18"/>
  <c r="CA74" i="18" s="1"/>
  <c r="BY74" i="18"/>
  <c r="BX74" i="18"/>
  <c r="BV74" i="18"/>
  <c r="BU74" i="18"/>
  <c r="BT74" i="18"/>
  <c r="BS74" i="18"/>
  <c r="BR74" i="18"/>
  <c r="BP74" i="18"/>
  <c r="BQ74" i="18" s="1"/>
  <c r="BO74" i="18"/>
  <c r="BM74" i="18"/>
  <c r="BL74" i="18"/>
  <c r="BK74" i="18"/>
  <c r="BJ74" i="18"/>
  <c r="BI74" i="18"/>
  <c r="BF74" i="18"/>
  <c r="BE74" i="18"/>
  <c r="BD74" i="18"/>
  <c r="BB74" i="18"/>
  <c r="BC74" i="18" s="1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 s="1"/>
  <c r="BM73" i="18" s="1"/>
  <c r="BJ73" i="18"/>
  <c r="BI73" i="18"/>
  <c r="BG73" i="18"/>
  <c r="BH73" i="18" s="1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 s="1"/>
  <c r="BY72" i="18"/>
  <c r="BX72" i="18"/>
  <c r="BV72" i="18"/>
  <c r="BU72" i="18"/>
  <c r="BT72" i="18"/>
  <c r="BS72" i="18"/>
  <c r="BR72" i="18"/>
  <c r="BP72" i="18"/>
  <c r="BQ72" i="18" s="1"/>
  <c r="BO72" i="18"/>
  <c r="BL72" i="18"/>
  <c r="BK72" i="18"/>
  <c r="BJ72" i="18"/>
  <c r="BI72" i="18"/>
  <c r="BH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 s="1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G70" i="18" s="1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 s="1"/>
  <c r="BE70" i="18"/>
  <c r="BD70" i="18"/>
  <c r="BB70" i="18"/>
  <c r="BA70" i="18"/>
  <c r="CI69" i="18"/>
  <c r="CG69" i="18" s="1"/>
  <c r="CH69" i="18"/>
  <c r="CE69" i="18"/>
  <c r="CF69" i="18" s="1"/>
  <c r="CD69" i="18"/>
  <c r="CC69" i="18"/>
  <c r="CB69" i="18"/>
  <c r="CA69" i="18"/>
  <c r="BZ69" i="18"/>
  <c r="BY69" i="18"/>
  <c r="BX69" i="18"/>
  <c r="BU69" i="18"/>
  <c r="BT69" i="18"/>
  <c r="BS69" i="18"/>
  <c r="BQ69" i="18"/>
  <c r="BR69" i="18" s="1"/>
  <c r="BP69" i="18"/>
  <c r="BO69" i="18"/>
  <c r="BM69" i="18"/>
  <c r="BL69" i="18"/>
  <c r="BK69" i="18"/>
  <c r="BJ69" i="18"/>
  <c r="BI69" i="18"/>
  <c r="BG69" i="18"/>
  <c r="BF69" i="18"/>
  <c r="BH69" i="18" s="1"/>
  <c r="BE69" i="18"/>
  <c r="BD69" i="18"/>
  <c r="BA69" i="18"/>
  <c r="BB69" i="18" s="1"/>
  <c r="CI68" i="18"/>
  <c r="CH68" i="18"/>
  <c r="CE68" i="18"/>
  <c r="CD68" i="18"/>
  <c r="CB68" i="18" s="1"/>
  <c r="CC68" i="18"/>
  <c r="BZ68" i="18"/>
  <c r="CA68" i="18" s="1"/>
  <c r="BY68" i="18"/>
  <c r="BX68" i="18"/>
  <c r="BV68" i="18"/>
  <c r="BW68" i="18" s="1"/>
  <c r="BU68" i="18"/>
  <c r="BT68" i="18"/>
  <c r="BS68" i="18"/>
  <c r="BP68" i="18"/>
  <c r="BO68" i="18"/>
  <c r="BL68" i="18"/>
  <c r="BK68" i="18"/>
  <c r="BJ68" i="18"/>
  <c r="BI68" i="18"/>
  <c r="BG68" i="18"/>
  <c r="BH68" i="18" s="1"/>
  <c r="BF68" i="18"/>
  <c r="BE68" i="18"/>
  <c r="BD68" i="18"/>
  <c r="BB68" i="18"/>
  <c r="BA68" i="18"/>
  <c r="BC68" i="18" s="1"/>
  <c r="CI67" i="18"/>
  <c r="CH67" i="18"/>
  <c r="CE67" i="18"/>
  <c r="CF67" i="18" s="1"/>
  <c r="CD67" i="18"/>
  <c r="CC67" i="18"/>
  <c r="BZ67" i="18"/>
  <c r="BY67" i="18"/>
  <c r="BX67" i="18"/>
  <c r="BU67" i="18"/>
  <c r="BV67" i="18" s="1"/>
  <c r="BW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B66" i="18"/>
  <c r="BC66" i="18" s="1"/>
  <c r="BA66" i="18"/>
  <c r="CI65" i="18"/>
  <c r="CH65" i="18"/>
  <c r="CE65" i="18"/>
  <c r="CD65" i="18"/>
  <c r="CC65" i="18"/>
  <c r="CA65" i="18"/>
  <c r="BZ65" i="18"/>
  <c r="CB65" i="18" s="1"/>
  <c r="BY65" i="18"/>
  <c r="BX65" i="18"/>
  <c r="BV65" i="18"/>
  <c r="BW65" i="18" s="1"/>
  <c r="BU65" i="18"/>
  <c r="BT65" i="18"/>
  <c r="BS65" i="18"/>
  <c r="BQ65" i="18"/>
  <c r="BP65" i="18"/>
  <c r="BO65" i="18"/>
  <c r="BM65" i="18"/>
  <c r="BK65" i="18"/>
  <c r="BL65" i="18" s="1"/>
  <c r="BJ65" i="18"/>
  <c r="BI65" i="18"/>
  <c r="BH65" i="18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 s="1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 s="1"/>
  <c r="BA64" i="18"/>
  <c r="CI63" i="18"/>
  <c r="CH63" i="18"/>
  <c r="CG63" i="18"/>
  <c r="CE63" i="18"/>
  <c r="CF63" i="18" s="1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F62" i="18"/>
  <c r="CE62" i="18"/>
  <c r="CG62" i="18" s="1"/>
  <c r="CD62" i="18"/>
  <c r="CC62" i="18"/>
  <c r="CB62" i="18"/>
  <c r="BZ62" i="18"/>
  <c r="CA62" i="18" s="1"/>
  <c r="BY62" i="18"/>
  <c r="BX62" i="18"/>
  <c r="BW62" i="18"/>
  <c r="BV62" i="18"/>
  <c r="BU62" i="18"/>
  <c r="BT62" i="18"/>
  <c r="BS62" i="18"/>
  <c r="BP62" i="18"/>
  <c r="BO62" i="18"/>
  <c r="BL62" i="18"/>
  <c r="BK62" i="18"/>
  <c r="BM62" i="18" s="1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 s="1"/>
  <c r="BZ61" i="18"/>
  <c r="BY61" i="18"/>
  <c r="BX61" i="18"/>
  <c r="BW61" i="18"/>
  <c r="BU61" i="18"/>
  <c r="BV61" i="18" s="1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 s="1"/>
  <c r="CI60" i="18"/>
  <c r="CH60" i="18"/>
  <c r="CE60" i="18"/>
  <c r="CD60" i="18"/>
  <c r="CC60" i="18"/>
  <c r="BZ60" i="18"/>
  <c r="CA60" i="18" s="1"/>
  <c r="BY60" i="18"/>
  <c r="BX60" i="18"/>
  <c r="BV60" i="18"/>
  <c r="BU60" i="18"/>
  <c r="BW60" i="18" s="1"/>
  <c r="BT60" i="18"/>
  <c r="BS60" i="18"/>
  <c r="BR60" i="18"/>
  <c r="BP60" i="18"/>
  <c r="BQ60" i="18" s="1"/>
  <c r="BO60" i="18"/>
  <c r="BM60" i="18"/>
  <c r="BL60" i="18"/>
  <c r="BK60" i="18"/>
  <c r="BJ60" i="18"/>
  <c r="BI60" i="18"/>
  <c r="BG60" i="18"/>
  <c r="BF60" i="18"/>
  <c r="BH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BC59" i="18" s="1"/>
  <c r="CI58" i="18"/>
  <c r="CH58" i="18"/>
  <c r="CE58" i="18"/>
  <c r="CD58" i="18"/>
  <c r="CC58" i="18"/>
  <c r="CA58" i="18"/>
  <c r="CB58" i="18" s="1"/>
  <c r="BZ58" i="18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H57" i="18" s="1"/>
  <c r="BE57" i="18"/>
  <c r="BD57" i="18"/>
  <c r="BA57" i="18"/>
  <c r="BB57" i="18" s="1"/>
  <c r="BC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 s="1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 s="1"/>
  <c r="CE54" i="18"/>
  <c r="CD54" i="18"/>
  <c r="CC54" i="18"/>
  <c r="CB54" i="18"/>
  <c r="BZ54" i="18"/>
  <c r="CA54" i="18" s="1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Q53" i="18"/>
  <c r="BR53" i="18" s="1"/>
  <c r="BP53" i="18"/>
  <c r="BO53" i="18"/>
  <c r="BM53" i="18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 s="1"/>
  <c r="BY52" i="18"/>
  <c r="BX52" i="18"/>
  <c r="BV52" i="18"/>
  <c r="BW52" i="18" s="1"/>
  <c r="BU52" i="18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B52" i="18"/>
  <c r="BC52" i="18" s="1"/>
  <c r="BA52" i="18"/>
  <c r="CI51" i="18"/>
  <c r="CH51" i="18"/>
  <c r="CG51" i="18"/>
  <c r="CE51" i="18"/>
  <c r="CF51" i="18" s="1"/>
  <c r="CD51" i="18"/>
  <c r="CC51" i="18"/>
  <c r="BZ51" i="18"/>
  <c r="BY51" i="18"/>
  <c r="BX51" i="18"/>
  <c r="BV51" i="18"/>
  <c r="BU51" i="18"/>
  <c r="BW51" i="18" s="1"/>
  <c r="BT51" i="18"/>
  <c r="BS51" i="18"/>
  <c r="BQ51" i="18"/>
  <c r="BR51" i="18" s="1"/>
  <c r="BP51" i="18"/>
  <c r="BO51" i="18"/>
  <c r="BM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F50" i="18"/>
  <c r="CG50" i="18" s="1"/>
  <c r="CE50" i="18"/>
  <c r="CD50" i="18"/>
  <c r="CC50" i="18"/>
  <c r="CB50" i="18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 s="1"/>
  <c r="BT49" i="18"/>
  <c r="BS49" i="18"/>
  <c r="BP49" i="18"/>
  <c r="BO49" i="18"/>
  <c r="BL49" i="18"/>
  <c r="BK49" i="18"/>
  <c r="BM49" i="18" s="1"/>
  <c r="BJ49" i="18"/>
  <c r="BI49" i="18"/>
  <c r="BG49" i="18"/>
  <c r="BH49" i="18" s="1"/>
  <c r="BF49" i="18"/>
  <c r="BE49" i="18"/>
  <c r="BD49" i="18"/>
  <c r="BC49" i="18"/>
  <c r="BA49" i="18"/>
  <c r="BB49" i="18" s="1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 s="1"/>
  <c r="BO48" i="18"/>
  <c r="BK48" i="18"/>
  <c r="BJ48" i="18"/>
  <c r="BI48" i="18"/>
  <c r="BG48" i="18"/>
  <c r="BF48" i="18"/>
  <c r="BH48" i="18" s="1"/>
  <c r="BE48" i="18"/>
  <c r="BD48" i="18"/>
  <c r="BB48" i="18"/>
  <c r="BC48" i="18" s="1"/>
  <c r="BA48" i="18"/>
  <c r="CI47" i="18"/>
  <c r="CH47" i="18"/>
  <c r="CG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Q47" i="18"/>
  <c r="BR47" i="18" s="1"/>
  <c r="BP47" i="18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 s="1"/>
  <c r="BZ45" i="18"/>
  <c r="BY45" i="18"/>
  <c r="BX45" i="18"/>
  <c r="BW45" i="18"/>
  <c r="BU45" i="18"/>
  <c r="BV45" i="18" s="1"/>
  <c r="BT45" i="18"/>
  <c r="BS45" i="18"/>
  <c r="BP45" i="18"/>
  <c r="BO45" i="18"/>
  <c r="BK45" i="18"/>
  <c r="BJ45" i="18"/>
  <c r="BI45" i="18"/>
  <c r="BG45" i="18"/>
  <c r="BH45" i="18" s="1"/>
  <c r="BF45" i="18"/>
  <c r="BE45" i="18"/>
  <c r="BD45" i="18"/>
  <c r="BA45" i="18"/>
  <c r="BB45" i="18" s="1"/>
  <c r="CI44" i="18"/>
  <c r="CH44" i="18"/>
  <c r="CE44" i="18"/>
  <c r="CD44" i="18"/>
  <c r="CC44" i="18"/>
  <c r="CA44" i="18"/>
  <c r="BZ44" i="18"/>
  <c r="BY44" i="18"/>
  <c r="BX44" i="18"/>
  <c r="BV44" i="18"/>
  <c r="BW44" i="18" s="1"/>
  <c r="BU44" i="18"/>
  <c r="BT44" i="18"/>
  <c r="BS44" i="18"/>
  <c r="BR44" i="18"/>
  <c r="BP44" i="18"/>
  <c r="BQ44" i="18" s="1"/>
  <c r="BO44" i="18"/>
  <c r="BK44" i="18"/>
  <c r="BJ44" i="18"/>
  <c r="BI44" i="18"/>
  <c r="BF44" i="18"/>
  <c r="BE44" i="18"/>
  <c r="BD44" i="18"/>
  <c r="BC44" i="18" s="1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R43" i="18" s="1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G42" i="18" s="1"/>
  <c r="CF42" i="18"/>
  <c r="CE42" i="18"/>
  <c r="CD42" i="18"/>
  <c r="CC42" i="18"/>
  <c r="CB42" i="18"/>
  <c r="BZ42" i="18"/>
  <c r="CA42" i="18" s="1"/>
  <c r="BY42" i="18"/>
  <c r="BX42" i="18"/>
  <c r="BU42" i="18"/>
  <c r="BT42" i="18"/>
  <c r="BS42" i="18"/>
  <c r="BP42" i="18"/>
  <c r="BO42" i="18"/>
  <c r="BL42" i="18"/>
  <c r="BM42" i="18" s="1"/>
  <c r="BK42" i="18"/>
  <c r="BJ42" i="18"/>
  <c r="BI42" i="18"/>
  <c r="BF42" i="18"/>
  <c r="BG42" i="18" s="1"/>
  <c r="BH42" i="18" s="1"/>
  <c r="BE42" i="18"/>
  <c r="BD42" i="18"/>
  <c r="BB42" i="18"/>
  <c r="BA42" i="18"/>
  <c r="CI41" i="18"/>
  <c r="CH41" i="18"/>
  <c r="CE41" i="18"/>
  <c r="CD41" i="18"/>
  <c r="CC41" i="18"/>
  <c r="CA41" i="18"/>
  <c r="CB41" i="18" s="1"/>
  <c r="BZ41" i="18"/>
  <c r="BY41" i="18"/>
  <c r="BX41" i="18"/>
  <c r="BU41" i="18"/>
  <c r="BV41" i="18" s="1"/>
  <c r="BT41" i="18"/>
  <c r="BS41" i="18"/>
  <c r="BP41" i="18"/>
  <c r="BO41" i="18"/>
  <c r="BM41" i="18"/>
  <c r="BL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CA40" i="18"/>
  <c r="BZ40" i="18"/>
  <c r="CB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W39" i="18" s="1"/>
  <c r="BT39" i="18"/>
  <c r="BR39" i="18" s="1"/>
  <c r="BS39" i="18"/>
  <c r="BQ39" i="18"/>
  <c r="BP39" i="18"/>
  <c r="BO39" i="18"/>
  <c r="BK39" i="18"/>
  <c r="BJ39" i="18"/>
  <c r="BI39" i="18"/>
  <c r="BF39" i="18"/>
  <c r="BE39" i="18"/>
  <c r="BD39" i="18"/>
  <c r="BB39" i="18"/>
  <c r="BC39" i="18" s="1"/>
  <c r="BA39" i="18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Q38" i="18"/>
  <c r="BP38" i="18"/>
  <c r="BR38" i="18" s="1"/>
  <c r="BO38" i="18"/>
  <c r="BK38" i="18"/>
  <c r="BL38" i="18" s="1"/>
  <c r="BJ38" i="18"/>
  <c r="BI38" i="18"/>
  <c r="BF38" i="18"/>
  <c r="BE38" i="18"/>
  <c r="BD38" i="18"/>
  <c r="BA38" i="18"/>
  <c r="CI37" i="18"/>
  <c r="CH37" i="18"/>
  <c r="CF37" i="18"/>
  <c r="CG37" i="18" s="1"/>
  <c r="CE37" i="18"/>
  <c r="CD37" i="18"/>
  <c r="CC37" i="18"/>
  <c r="BZ37" i="18"/>
  <c r="CA37" i="18" s="1"/>
  <c r="BY37" i="18"/>
  <c r="BX37" i="18"/>
  <c r="BU37" i="18"/>
  <c r="BT37" i="18"/>
  <c r="BS37" i="18"/>
  <c r="BP37" i="18"/>
  <c r="BO37" i="18"/>
  <c r="BL37" i="18"/>
  <c r="BK37" i="18"/>
  <c r="BM37" i="18" s="1"/>
  <c r="BJ37" i="18"/>
  <c r="BI37" i="18"/>
  <c r="BF37" i="18"/>
  <c r="BG37" i="18" s="1"/>
  <c r="BH37" i="18" s="1"/>
  <c r="BE37" i="18"/>
  <c r="BD37" i="18"/>
  <c r="BA37" i="18"/>
  <c r="CI36" i="18"/>
  <c r="CH36" i="18"/>
  <c r="CE36" i="18"/>
  <c r="CD36" i="18"/>
  <c r="CC36" i="18"/>
  <c r="CA36" i="18"/>
  <c r="CB36" i="18" s="1"/>
  <c r="BZ36" i="18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H36" i="18" s="1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 s="1"/>
  <c r="BJ34" i="18"/>
  <c r="BI34" i="18"/>
  <c r="BF34" i="18"/>
  <c r="BE34" i="18"/>
  <c r="BD34" i="18"/>
  <c r="BB34" i="18"/>
  <c r="BC34" i="18" s="1"/>
  <c r="BA34" i="18"/>
  <c r="CI33" i="18"/>
  <c r="CH33" i="18"/>
  <c r="CF33" i="18"/>
  <c r="CE33" i="18"/>
  <c r="CG33" i="18" s="1"/>
  <c r="CD33" i="18"/>
  <c r="CC33" i="18"/>
  <c r="CB33" i="18"/>
  <c r="BZ33" i="18"/>
  <c r="CA33" i="18" s="1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 s="1"/>
  <c r="BE33" i="18"/>
  <c r="BD33" i="18"/>
  <c r="BA33" i="18"/>
  <c r="CI32" i="18"/>
  <c r="CH32" i="18"/>
  <c r="CF32" i="18"/>
  <c r="CG32" i="18" s="1"/>
  <c r="CE32" i="18"/>
  <c r="CD32" i="18"/>
  <c r="CC32" i="18"/>
  <c r="CA32" i="18"/>
  <c r="BZ32" i="18"/>
  <c r="CB32" i="18" s="1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W31" i="18" s="1"/>
  <c r="BT31" i="18"/>
  <c r="BS31" i="18"/>
  <c r="BR31" i="18" s="1"/>
  <c r="BQ31" i="18"/>
  <c r="BP31" i="18"/>
  <c r="BO31" i="18"/>
  <c r="BK31" i="18"/>
  <c r="BJ31" i="18"/>
  <c r="BI31" i="18"/>
  <c r="BF31" i="18"/>
  <c r="BE31" i="18"/>
  <c r="BD31" i="18"/>
  <c r="BB31" i="18"/>
  <c r="BC31" i="18" s="1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 s="1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CA28" i="18"/>
  <c r="CB28" i="18" s="1"/>
  <c r="BZ28" i="18"/>
  <c r="BY28" i="18"/>
  <c r="BX28" i="18"/>
  <c r="BU28" i="18"/>
  <c r="BT28" i="18"/>
  <c r="BS28" i="18"/>
  <c r="BQ28" i="18"/>
  <c r="BP28" i="18"/>
  <c r="BR28" i="18" s="1"/>
  <c r="BO28" i="18"/>
  <c r="BL28" i="18"/>
  <c r="BM28" i="18" s="1"/>
  <c r="BK28" i="18"/>
  <c r="BJ28" i="18"/>
  <c r="BI28" i="18"/>
  <c r="BG28" i="18"/>
  <c r="BF28" i="18"/>
  <c r="BH28" i="18" s="1"/>
  <c r="BE28" i="18"/>
  <c r="BD28" i="18"/>
  <c r="BC28" i="18"/>
  <c r="BA28" i="18"/>
  <c r="BB28" i="18" s="1"/>
  <c r="CI27" i="18"/>
  <c r="CH27" i="18"/>
  <c r="CE27" i="18"/>
  <c r="CD27" i="18"/>
  <c r="CC27" i="18"/>
  <c r="BZ27" i="18"/>
  <c r="BY27" i="18"/>
  <c r="BX27" i="18"/>
  <c r="BV27" i="18"/>
  <c r="BW27" i="18" s="1"/>
  <c r="BU27" i="18"/>
  <c r="BT27" i="18"/>
  <c r="BS27" i="18"/>
  <c r="BR27" i="18"/>
  <c r="BP27" i="18"/>
  <c r="BQ27" i="18" s="1"/>
  <c r="BO27" i="18"/>
  <c r="BK27" i="18"/>
  <c r="BJ27" i="18"/>
  <c r="BI27" i="18"/>
  <c r="BG27" i="18"/>
  <c r="BF27" i="18"/>
  <c r="BE27" i="18"/>
  <c r="BD27" i="18"/>
  <c r="BB27" i="18"/>
  <c r="BA27" i="18"/>
  <c r="BC27" i="18" s="1"/>
  <c r="CI26" i="18"/>
  <c r="CH26" i="18"/>
  <c r="CG26" i="18"/>
  <c r="CE26" i="18"/>
  <c r="CF26" i="18" s="1"/>
  <c r="CD26" i="18"/>
  <c r="CC26" i="18"/>
  <c r="BZ26" i="18"/>
  <c r="BY26" i="18"/>
  <c r="BX26" i="18"/>
  <c r="BU26" i="18"/>
  <c r="BT26" i="18"/>
  <c r="BS26" i="18"/>
  <c r="BQ26" i="18"/>
  <c r="BR26" i="18" s="1"/>
  <c r="BP26" i="18"/>
  <c r="BO26" i="18"/>
  <c r="BM26" i="18"/>
  <c r="BK26" i="18"/>
  <c r="BL26" i="18" s="1"/>
  <c r="BJ26" i="18"/>
  <c r="BI26" i="18"/>
  <c r="BF26" i="18"/>
  <c r="BE26" i="18"/>
  <c r="BD26" i="18"/>
  <c r="BB26" i="18"/>
  <c r="BA26" i="18"/>
  <c r="CI25" i="18"/>
  <c r="CH25" i="18"/>
  <c r="CF25" i="18"/>
  <c r="CE25" i="18"/>
  <c r="CG25" i="18" s="1"/>
  <c r="CD25" i="18"/>
  <c r="CC25" i="18"/>
  <c r="CB25" i="18"/>
  <c r="BZ25" i="18"/>
  <c r="CA25" i="18" s="1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 s="1"/>
  <c r="BE25" i="18"/>
  <c r="BD25" i="18"/>
  <c r="BA25" i="18"/>
  <c r="CI24" i="18"/>
  <c r="CH24" i="18"/>
  <c r="CF24" i="18"/>
  <c r="CG24" i="18" s="1"/>
  <c r="CE24" i="18"/>
  <c r="CD24" i="18"/>
  <c r="CC24" i="18"/>
  <c r="CA24" i="18"/>
  <c r="BZ24" i="18"/>
  <c r="CB24" i="18" s="1"/>
  <c r="BY24" i="18"/>
  <c r="BX24" i="18"/>
  <c r="BW24" i="18"/>
  <c r="BU24" i="18"/>
  <c r="BV24" i="18" s="1"/>
  <c r="BT24" i="18"/>
  <c r="BS24" i="18"/>
  <c r="BP24" i="18"/>
  <c r="BO24" i="18"/>
  <c r="BK24" i="18"/>
  <c r="BJ24" i="18"/>
  <c r="BI24" i="18"/>
  <c r="BG24" i="18"/>
  <c r="BH24" i="18" s="1"/>
  <c r="BF24" i="18"/>
  <c r="BE24" i="18"/>
  <c r="BD24" i="18"/>
  <c r="BC24" i="18"/>
  <c r="BA24" i="18"/>
  <c r="BB24" i="18" s="1"/>
  <c r="CI23" i="18"/>
  <c r="CH23" i="18"/>
  <c r="CF23" i="18"/>
  <c r="CG23" i="18" s="1"/>
  <c r="CE23" i="18"/>
  <c r="CD23" i="18"/>
  <c r="CC23" i="18"/>
  <c r="CB23" i="18"/>
  <c r="BZ23" i="18"/>
  <c r="CA23" i="18" s="1"/>
  <c r="BY23" i="18"/>
  <c r="BX23" i="18"/>
  <c r="BV23" i="18"/>
  <c r="BU23" i="18"/>
  <c r="BT23" i="18"/>
  <c r="BS23" i="18"/>
  <c r="BP23" i="18"/>
  <c r="BQ23" i="18" s="1"/>
  <c r="BR23" i="18" s="1"/>
  <c r="BO23" i="18"/>
  <c r="BL23" i="18"/>
  <c r="BK23" i="18"/>
  <c r="BJ23" i="18"/>
  <c r="BI23" i="18"/>
  <c r="BF23" i="18"/>
  <c r="BE23" i="18"/>
  <c r="BD23" i="18"/>
  <c r="BB23" i="18"/>
  <c r="BC23" i="18" s="1"/>
  <c r="BA23" i="18"/>
  <c r="CI22" i="18"/>
  <c r="CH22" i="18"/>
  <c r="CE22" i="18"/>
  <c r="CF22" i="18" s="1"/>
  <c r="CD22" i="18"/>
  <c r="CC22" i="18"/>
  <c r="BZ22" i="18"/>
  <c r="BY22" i="18"/>
  <c r="BX22" i="18"/>
  <c r="BW22" i="18"/>
  <c r="BU22" i="18"/>
  <c r="BV22" i="18" s="1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 s="1"/>
  <c r="BJ21" i="18"/>
  <c r="BI21" i="18"/>
  <c r="BF21" i="18"/>
  <c r="BG21" i="18" s="1"/>
  <c r="BH21" i="18" s="1"/>
  <c r="BE21" i="18"/>
  <c r="BD21" i="18"/>
  <c r="BA21" i="18"/>
  <c r="CI20" i="18"/>
  <c r="CH20" i="18"/>
  <c r="CE20" i="18"/>
  <c r="CD20" i="18"/>
  <c r="CC20" i="18"/>
  <c r="CB20" i="18"/>
  <c r="CA20" i="18"/>
  <c r="BZ20" i="18"/>
  <c r="BY20" i="18"/>
  <c r="BX20" i="18"/>
  <c r="BU20" i="18"/>
  <c r="BV20" i="18" s="1"/>
  <c r="BT20" i="18"/>
  <c r="BS20" i="18"/>
  <c r="BP20" i="18"/>
  <c r="BO20" i="18"/>
  <c r="BK20" i="18"/>
  <c r="BJ20" i="18"/>
  <c r="BI20" i="18"/>
  <c r="BG20" i="18"/>
  <c r="BF20" i="18"/>
  <c r="BH20" i="18" s="1"/>
  <c r="BE20" i="18"/>
  <c r="BD20" i="18"/>
  <c r="BA20" i="18"/>
  <c r="BB20" i="18" s="1"/>
  <c r="BC20" i="18" s="1"/>
  <c r="CI19" i="18"/>
  <c r="CH19" i="18"/>
  <c r="CE19" i="18"/>
  <c r="CD19" i="18"/>
  <c r="CC19" i="18"/>
  <c r="BZ19" i="18"/>
  <c r="BY19" i="18"/>
  <c r="BX19" i="18"/>
  <c r="BW19" i="18"/>
  <c r="BV19" i="18"/>
  <c r="BU19" i="18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 s="1"/>
  <c r="CI18" i="18"/>
  <c r="CG18" i="18" s="1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G17" i="18" s="1"/>
  <c r="CD17" i="18"/>
  <c r="CC17" i="18"/>
  <c r="CB17" i="18"/>
  <c r="CA17" i="18"/>
  <c r="BZ17" i="18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CA16" i="18"/>
  <c r="U16" i="18" s="1"/>
  <c r="BZ16" i="18"/>
  <c r="BY16" i="18"/>
  <c r="BX16" i="18"/>
  <c r="BU16" i="18"/>
  <c r="BV16" i="18" s="1"/>
  <c r="BW16" i="18" s="1"/>
  <c r="BT16" i="18"/>
  <c r="BS16" i="18"/>
  <c r="BQ16" i="18"/>
  <c r="BP16" i="18"/>
  <c r="BO16" i="18"/>
  <c r="BK16" i="18"/>
  <c r="BJ16" i="18"/>
  <c r="BI16" i="18"/>
  <c r="BG16" i="18"/>
  <c r="BH16" i="18" s="1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V15" i="18"/>
  <c r="BU15" i="18"/>
  <c r="BT15" i="18"/>
  <c r="BS15" i="18"/>
  <c r="BP15" i="18"/>
  <c r="BQ15" i="18" s="1"/>
  <c r="BR15" i="18" s="1"/>
  <c r="BO15" i="18"/>
  <c r="BL15" i="18"/>
  <c r="BK15" i="18"/>
  <c r="BJ15" i="18"/>
  <c r="BI15" i="18"/>
  <c r="BF15" i="18"/>
  <c r="BE15" i="18"/>
  <c r="BD15" i="18"/>
  <c r="BB15" i="18"/>
  <c r="BA15" i="18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Q14" i="18"/>
  <c r="O14" i="18" s="1"/>
  <c r="BP14" i="18"/>
  <c r="BO14" i="18"/>
  <c r="BK14" i="18"/>
  <c r="BL14" i="18" s="1"/>
  <c r="BM14" i="18" s="1"/>
  <c r="BJ14" i="18"/>
  <c r="BI14" i="18"/>
  <c r="BG14" i="18"/>
  <c r="BF14" i="18"/>
  <c r="BE14" i="18"/>
  <c r="BD14" i="18"/>
  <c r="BA14" i="18"/>
  <c r="CI13" i="18"/>
  <c r="CH13" i="18"/>
  <c r="CF13" i="18"/>
  <c r="CE13" i="18"/>
  <c r="CD13" i="18"/>
  <c r="CC13" i="18"/>
  <c r="BZ13" i="18"/>
  <c r="CA13" i="18" s="1"/>
  <c r="BY13" i="18"/>
  <c r="BX13" i="18"/>
  <c r="BV13" i="18"/>
  <c r="BW13" i="18" s="1"/>
  <c r="BU13" i="18"/>
  <c r="BT13" i="18"/>
  <c r="BS13" i="18"/>
  <c r="BQ13" i="18"/>
  <c r="BR13" i="18" s="1"/>
  <c r="BP13" i="18"/>
  <c r="BO13" i="18"/>
  <c r="BL13" i="18"/>
  <c r="BK13" i="18"/>
  <c r="BM13" i="18" s="1"/>
  <c r="BJ13" i="18"/>
  <c r="BI13" i="18"/>
  <c r="BH13" i="18"/>
  <c r="BF13" i="18"/>
  <c r="BG13" i="18" s="1"/>
  <c r="BE13" i="18"/>
  <c r="BD13" i="18"/>
  <c r="BA13" i="18"/>
  <c r="CI12" i="18"/>
  <c r="CH12" i="18"/>
  <c r="CE12" i="18"/>
  <c r="CD12" i="18"/>
  <c r="CC12" i="18"/>
  <c r="CB12" i="18"/>
  <c r="CA12" i="18"/>
  <c r="BZ12" i="18"/>
  <c r="BY12" i="18"/>
  <c r="BX12" i="18"/>
  <c r="BW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G12" i="18"/>
  <c r="BF12" i="18"/>
  <c r="BH12" i="18" s="1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W11" i="18"/>
  <c r="BV11" i="18"/>
  <c r="BU11" i="18"/>
  <c r="BT11" i="18"/>
  <c r="BS11" i="18"/>
  <c r="BR11" i="18"/>
  <c r="BP11" i="18"/>
  <c r="BQ11" i="18" s="1"/>
  <c r="BO11" i="18"/>
  <c r="BK11" i="18"/>
  <c r="BJ11" i="18"/>
  <c r="BI11" i="18"/>
  <c r="BG11" i="18"/>
  <c r="BH11" i="18" s="1"/>
  <c r="BF11" i="18"/>
  <c r="BE11" i="18"/>
  <c r="BD11" i="18"/>
  <c r="BA11" i="18"/>
  <c r="CI10" i="18"/>
  <c r="CH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F9" i="18"/>
  <c r="CG9" i="18" s="1"/>
  <c r="CE9" i="18"/>
  <c r="CD9" i="18"/>
  <c r="CC9" i="18"/>
  <c r="BZ9" i="18"/>
  <c r="CA9" i="18" s="1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BZ8" i="18"/>
  <c r="CA8" i="18" s="1"/>
  <c r="BY8" i="18"/>
  <c r="BX8" i="18"/>
  <c r="BU8" i="18"/>
  <c r="BV8" i="18" s="1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U7" i="18"/>
  <c r="BV7" i="18" s="1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O4" i="18"/>
  <c r="BK4" i="18"/>
  <c r="BJ4" i="18"/>
  <c r="BI4" i="18"/>
  <c r="BF4" i="18"/>
  <c r="BG4" i="18" s="1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B3" i="18"/>
  <c r="BA3" i="18"/>
  <c r="CI2" i="18"/>
  <c r="CH2" i="18"/>
  <c r="CE2" i="18"/>
  <c r="CD2" i="18"/>
  <c r="CC2" i="18"/>
  <c r="BZ2" i="18"/>
  <c r="CA2" i="18" s="1"/>
  <c r="BY2" i="18"/>
  <c r="BX2" i="18"/>
  <c r="BU2" i="18"/>
  <c r="BV2" i="18" s="1"/>
  <c r="R2" i="18" s="1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 s="1"/>
  <c r="CH79" i="2"/>
  <c r="CH78" i="2"/>
  <c r="CH77" i="2"/>
  <c r="CH76" i="2"/>
  <c r="CH75" i="2"/>
  <c r="CH74" i="2"/>
  <c r="CH73" i="2"/>
  <c r="CH72" i="2"/>
  <c r="CH71" i="2"/>
  <c r="CH70" i="2"/>
  <c r="CG70" i="2" s="1"/>
  <c r="CH69" i="2"/>
  <c r="CG69" i="2" s="1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 s="1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 s="1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 s="1"/>
  <c r="CC53" i="2"/>
  <c r="CD52" i="2"/>
  <c r="CC52" i="2"/>
  <c r="CD51" i="2"/>
  <c r="CC51" i="2"/>
  <c r="CD50" i="2"/>
  <c r="CC50" i="2"/>
  <c r="CB50" i="2" s="1"/>
  <c r="CD49" i="2"/>
  <c r="CC49" i="2"/>
  <c r="CD48" i="2"/>
  <c r="CC48" i="2"/>
  <c r="CD47" i="2"/>
  <c r="CC47" i="2"/>
  <c r="CD46" i="2"/>
  <c r="CC46" i="2"/>
  <c r="CD45" i="2"/>
  <c r="CB45" i="2" s="1"/>
  <c r="CC45" i="2"/>
  <c r="CD44" i="2"/>
  <c r="CC44" i="2"/>
  <c r="CD43" i="2"/>
  <c r="CC43" i="2"/>
  <c r="CD42" i="2"/>
  <c r="CC42" i="2"/>
  <c r="CD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 s="1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B11" i="2" s="1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 s="1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 s="1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 s="1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W15" i="2" s="1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 s="1"/>
  <c r="BX100" i="2"/>
  <c r="BU100" i="2"/>
  <c r="BT100" i="2"/>
  <c r="BS100" i="2"/>
  <c r="BP100" i="2"/>
  <c r="BO100" i="2"/>
  <c r="BM100" i="2" s="1"/>
  <c r="BL100" i="2"/>
  <c r="BK100" i="2"/>
  <c r="BJ100" i="2"/>
  <c r="BI100" i="2"/>
  <c r="BH100" i="2"/>
  <c r="BG100" i="2"/>
  <c r="BF100" i="2"/>
  <c r="BE100" i="2"/>
  <c r="BD100" i="2"/>
  <c r="BB100" i="2"/>
  <c r="BC100" i="2" s="1"/>
  <c r="BA100" i="2"/>
  <c r="CI99" i="2"/>
  <c r="CG99" i="2"/>
  <c r="CF99" i="2"/>
  <c r="CE99" i="2"/>
  <c r="CA99" i="2"/>
  <c r="BZ99" i="2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 s="1"/>
  <c r="CE98" i="2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L98" i="2"/>
  <c r="BM98" i="2" s="1"/>
  <c r="BK98" i="2"/>
  <c r="BJ98" i="2"/>
  <c r="BI98" i="2"/>
  <c r="BF98" i="2"/>
  <c r="BE98" i="2"/>
  <c r="BD98" i="2"/>
  <c r="BC98" i="2" s="1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 s="1"/>
  <c r="BM97" i="2" s="1"/>
  <c r="BJ97" i="2"/>
  <c r="BI97" i="2"/>
  <c r="BF97" i="2"/>
  <c r="BG97" i="2" s="1"/>
  <c r="BH97" i="2" s="1"/>
  <c r="BE97" i="2"/>
  <c r="BD97" i="2"/>
  <c r="BA97" i="2"/>
  <c r="CI96" i="2"/>
  <c r="CG96" i="2"/>
  <c r="CF96" i="2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 s="1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R93" i="2" s="1"/>
  <c r="BQ93" i="2"/>
  <c r="BP93" i="2"/>
  <c r="BO93" i="2"/>
  <c r="BK93" i="2"/>
  <c r="BJ93" i="2"/>
  <c r="BI93" i="2"/>
  <c r="BG93" i="2"/>
  <c r="BF93" i="2"/>
  <c r="BE93" i="2"/>
  <c r="BD93" i="2"/>
  <c r="BB93" i="2"/>
  <c r="BC93" i="2" s="1"/>
  <c r="BA93" i="2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 s="1"/>
  <c r="CE91" i="2"/>
  <c r="BZ91" i="2"/>
  <c r="BX91" i="2"/>
  <c r="BU91" i="2"/>
  <c r="BV91" i="2" s="1"/>
  <c r="BW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C91" i="2"/>
  <c r="BB91" i="2"/>
  <c r="BA91" i="2"/>
  <c r="CI90" i="2"/>
  <c r="CF90" i="2"/>
  <c r="CG90" i="2" s="1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 s="1"/>
  <c r="BU89" i="2"/>
  <c r="BT89" i="2"/>
  <c r="BS89" i="2"/>
  <c r="BQ89" i="2"/>
  <c r="BP89" i="2"/>
  <c r="BO89" i="2"/>
  <c r="BK89" i="2"/>
  <c r="BL89" i="2" s="1"/>
  <c r="BM89" i="2" s="1"/>
  <c r="BJ89" i="2"/>
  <c r="BI89" i="2"/>
  <c r="BG89" i="2"/>
  <c r="BH89" i="2" s="1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 s="1"/>
  <c r="BP88" i="2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W87" i="2" s="1"/>
  <c r="BU87" i="2"/>
  <c r="BT87" i="2"/>
  <c r="BS87" i="2"/>
  <c r="BQ87" i="2"/>
  <c r="BP87" i="2"/>
  <c r="BO87" i="2"/>
  <c r="BM87" i="2" s="1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 s="1"/>
  <c r="BK86" i="2"/>
  <c r="BJ86" i="2"/>
  <c r="BI86" i="2"/>
  <c r="BH86" i="2" s="1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 s="1"/>
  <c r="BA85" i="2"/>
  <c r="CI84" i="2"/>
  <c r="CF84" i="2"/>
  <c r="CE84" i="2"/>
  <c r="BZ84" i="2"/>
  <c r="CA84" i="2" s="1"/>
  <c r="CB84" i="2" s="1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 s="1"/>
  <c r="CE83" i="2"/>
  <c r="CA83" i="2"/>
  <c r="BZ83" i="2"/>
  <c r="BX83" i="2"/>
  <c r="BU83" i="2"/>
  <c r="BV83" i="2" s="1"/>
  <c r="BW83" i="2" s="1"/>
  <c r="BT83" i="2"/>
  <c r="BS83" i="2"/>
  <c r="BR83" i="2" s="1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C82" i="2" s="1"/>
  <c r="BB82" i="2"/>
  <c r="BA82" i="2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Q81" i="2"/>
  <c r="BP81" i="2"/>
  <c r="BO81" i="2"/>
  <c r="BK81" i="2"/>
  <c r="BL81" i="2" s="1"/>
  <c r="BJ81" i="2"/>
  <c r="BI81" i="2"/>
  <c r="BG81" i="2"/>
  <c r="BF81" i="2"/>
  <c r="BH81" i="2" s="1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 s="1"/>
  <c r="BP80" i="2"/>
  <c r="BO80" i="2"/>
  <c r="BL80" i="2"/>
  <c r="BK80" i="2"/>
  <c r="BJ80" i="2"/>
  <c r="BI80" i="2"/>
  <c r="BF80" i="2"/>
  <c r="BG80" i="2" s="1"/>
  <c r="BH80" i="2" s="1"/>
  <c r="BE80" i="2"/>
  <c r="BD80" i="2"/>
  <c r="BB80" i="2"/>
  <c r="BC80" i="2" s="1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 s="1"/>
  <c r="BK79" i="2"/>
  <c r="BJ79" i="2"/>
  <c r="BI79" i="2"/>
  <c r="BG79" i="2"/>
  <c r="BF79" i="2"/>
  <c r="BE79" i="2"/>
  <c r="BD79" i="2"/>
  <c r="BA79" i="2"/>
  <c r="BB79" i="2" s="1"/>
  <c r="BC79" i="2" s="1"/>
  <c r="CI78" i="2"/>
  <c r="CG78" i="2"/>
  <c r="CF78" i="2"/>
  <c r="CE78" i="2"/>
  <c r="BZ78" i="2"/>
  <c r="BX78" i="2"/>
  <c r="BV78" i="2"/>
  <c r="BU78" i="2"/>
  <c r="BT78" i="2"/>
  <c r="BS78" i="2"/>
  <c r="BP78" i="2"/>
  <c r="BQ78" i="2" s="1"/>
  <c r="BR78" i="2" s="1"/>
  <c r="BO78" i="2"/>
  <c r="BL78" i="2"/>
  <c r="BK78" i="2"/>
  <c r="BJ78" i="2"/>
  <c r="BI78" i="2"/>
  <c r="BG78" i="2"/>
  <c r="BH78" i="2" s="1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M77" i="2"/>
  <c r="BL77" i="2"/>
  <c r="BK77" i="2"/>
  <c r="BJ77" i="2"/>
  <c r="BI77" i="2"/>
  <c r="BG77" i="2"/>
  <c r="BH77" i="2" s="1"/>
  <c r="BF77" i="2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 s="1"/>
  <c r="CE75" i="2"/>
  <c r="CA75" i="2"/>
  <c r="BZ75" i="2"/>
  <c r="BX75" i="2"/>
  <c r="BU75" i="2"/>
  <c r="BV75" i="2" s="1"/>
  <c r="BW75" i="2" s="1"/>
  <c r="BT75" i="2"/>
  <c r="BS75" i="2"/>
  <c r="BQ75" i="2"/>
  <c r="BR75" i="2" s="1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V74" i="2"/>
  <c r="BU74" i="2"/>
  <c r="BT74" i="2"/>
  <c r="BS74" i="2"/>
  <c r="BP74" i="2"/>
  <c r="BQ74" i="2" s="1"/>
  <c r="BR74" i="2" s="1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 s="1"/>
  <c r="BU73" i="2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 s="1"/>
  <c r="BU72" i="2"/>
  <c r="BT72" i="2"/>
  <c r="BS72" i="2"/>
  <c r="BR72" i="2" s="1"/>
  <c r="BQ72" i="2"/>
  <c r="BP72" i="2"/>
  <c r="BO72" i="2"/>
  <c r="BL72" i="2"/>
  <c r="BK72" i="2"/>
  <c r="BJ72" i="2"/>
  <c r="BI72" i="2"/>
  <c r="BF72" i="2"/>
  <c r="BG72" i="2" s="1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 s="1"/>
  <c r="BP71" i="2"/>
  <c r="BO71" i="2"/>
  <c r="BL71" i="2"/>
  <c r="BM71" i="2" s="1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 s="1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 s="1"/>
  <c r="BQ69" i="2"/>
  <c r="BP69" i="2"/>
  <c r="BO69" i="2"/>
  <c r="BM69" i="2"/>
  <c r="BL69" i="2"/>
  <c r="BK69" i="2"/>
  <c r="BJ69" i="2"/>
  <c r="BI69" i="2"/>
  <c r="BH69" i="2" s="1"/>
  <c r="BG69" i="2"/>
  <c r="BF69" i="2"/>
  <c r="BE69" i="2"/>
  <c r="BD69" i="2"/>
  <c r="BC69" i="2" s="1"/>
  <c r="BB69" i="2"/>
  <c r="BA69" i="2"/>
  <c r="CI68" i="2"/>
  <c r="CF68" i="2"/>
  <c r="CE68" i="2"/>
  <c r="CA68" i="2"/>
  <c r="BZ68" i="2"/>
  <c r="BX68" i="2"/>
  <c r="BU68" i="2"/>
  <c r="BV68" i="2" s="1"/>
  <c r="BW68" i="2" s="1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 s="1"/>
  <c r="CE67" i="2"/>
  <c r="CA67" i="2"/>
  <c r="BZ67" i="2"/>
  <c r="BX67" i="2"/>
  <c r="BW67" i="2" s="1"/>
  <c r="BV67" i="2"/>
  <c r="BU67" i="2"/>
  <c r="BT67" i="2"/>
  <c r="BS67" i="2"/>
  <c r="BR67" i="2" s="1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 s="1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 s="1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 s="1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 s="1"/>
  <c r="BP62" i="2"/>
  <c r="BO62" i="2"/>
  <c r="BM62" i="2"/>
  <c r="BL62" i="2"/>
  <c r="BK62" i="2"/>
  <c r="BJ62" i="2"/>
  <c r="BI62" i="2"/>
  <c r="BH62" i="2" s="1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 s="1"/>
  <c r="BP61" i="2"/>
  <c r="BO61" i="2"/>
  <c r="BL61" i="2"/>
  <c r="BK61" i="2"/>
  <c r="BJ61" i="2"/>
  <c r="BI61" i="2"/>
  <c r="BH61" i="2" s="1"/>
  <c r="BG61" i="2"/>
  <c r="BF61" i="2"/>
  <c r="BE61" i="2"/>
  <c r="BD61" i="2"/>
  <c r="BA61" i="2"/>
  <c r="BB61" i="2" s="1"/>
  <c r="CI60" i="2"/>
  <c r="CE60" i="2"/>
  <c r="CB60" i="2"/>
  <c r="CA60" i="2"/>
  <c r="BZ60" i="2"/>
  <c r="BX60" i="2"/>
  <c r="BV60" i="2"/>
  <c r="BU60" i="2"/>
  <c r="BT60" i="2"/>
  <c r="BS60" i="2"/>
  <c r="BP60" i="2"/>
  <c r="BQ60" i="2" s="1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C59" i="2" s="1"/>
  <c r="BD59" i="2"/>
  <c r="BB59" i="2"/>
  <c r="BA59" i="2"/>
  <c r="CI58" i="2"/>
  <c r="CF58" i="2"/>
  <c r="CG58" i="2" s="1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 s="1"/>
  <c r="BE58" i="2"/>
  <c r="BD58" i="2"/>
  <c r="BC58" i="2" s="1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 s="1"/>
  <c r="BG57" i="2"/>
  <c r="BF57" i="2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G56" i="2"/>
  <c r="BH56" i="2" s="1"/>
  <c r="BF56" i="2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R54" i="2" s="1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R53" i="2" s="1"/>
  <c r="BQ53" i="2"/>
  <c r="BP53" i="2"/>
  <c r="BO53" i="2"/>
  <c r="BK53" i="2"/>
  <c r="BL53" i="2" s="1"/>
  <c r="BM53" i="2" s="1"/>
  <c r="BJ53" i="2"/>
  <c r="BI53" i="2"/>
  <c r="BG53" i="2"/>
  <c r="BH53" i="2" s="1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CA51" i="2"/>
  <c r="BZ51" i="2"/>
  <c r="BX51" i="2"/>
  <c r="BV51" i="2"/>
  <c r="BW51" i="2" s="1"/>
  <c r="BU51" i="2"/>
  <c r="BT51" i="2"/>
  <c r="BS51" i="2"/>
  <c r="BP51" i="2"/>
  <c r="BQ51" i="2" s="1"/>
  <c r="BR51" i="2" s="1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 s="1"/>
  <c r="BP50" i="2"/>
  <c r="BO50" i="2"/>
  <c r="BL50" i="2"/>
  <c r="BM50" i="2" s="1"/>
  <c r="BK50" i="2"/>
  <c r="BJ50" i="2"/>
  <c r="BI50" i="2"/>
  <c r="BF50" i="2"/>
  <c r="BE50" i="2"/>
  <c r="BD50" i="2"/>
  <c r="BC50" i="2"/>
  <c r="BB50" i="2"/>
  <c r="BA50" i="2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M49" i="2"/>
  <c r="BL49" i="2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M48" i="2" s="1"/>
  <c r="BJ48" i="2"/>
  <c r="BI48" i="2"/>
  <c r="BH48" i="2" s="1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H46" i="2" s="1"/>
  <c r="BF46" i="2"/>
  <c r="BE46" i="2"/>
  <c r="BD46" i="2"/>
  <c r="BB46" i="2"/>
  <c r="BC46" i="2" s="1"/>
  <c r="BA46" i="2"/>
  <c r="CI45" i="2"/>
  <c r="CF45" i="2"/>
  <c r="CG45" i="2" s="1"/>
  <c r="CE45" i="2"/>
  <c r="CA45" i="2"/>
  <c r="BZ45" i="2"/>
  <c r="BX45" i="2"/>
  <c r="BU45" i="2"/>
  <c r="BT45" i="2"/>
  <c r="BS45" i="2"/>
  <c r="BQ45" i="2"/>
  <c r="BP45" i="2"/>
  <c r="BO45" i="2"/>
  <c r="BL45" i="2"/>
  <c r="BM45" i="2" s="1"/>
  <c r="BK45" i="2"/>
  <c r="BJ45" i="2"/>
  <c r="BI45" i="2"/>
  <c r="BF45" i="2"/>
  <c r="BG45" i="2" s="1"/>
  <c r="BE45" i="2"/>
  <c r="BD45" i="2"/>
  <c r="BB45" i="2"/>
  <c r="BC45" i="2" s="1"/>
  <c r="BA45" i="2"/>
  <c r="CI44" i="2"/>
  <c r="CE44" i="2"/>
  <c r="CA44" i="2"/>
  <c r="CB44" i="2" s="1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V42" i="2"/>
  <c r="BW42" i="2" s="1"/>
  <c r="BU42" i="2"/>
  <c r="BT42" i="2"/>
  <c r="BS42" i="2"/>
  <c r="BQ42" i="2"/>
  <c r="BR42" i="2" s="1"/>
  <c r="BP42" i="2"/>
  <c r="BO42" i="2"/>
  <c r="BM42" i="2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 s="1"/>
  <c r="BA41" i="2"/>
  <c r="CI40" i="2"/>
  <c r="CE40" i="2"/>
  <c r="CF40" i="2" s="1"/>
  <c r="CB40" i="2"/>
  <c r="CA40" i="2"/>
  <c r="BZ40" i="2"/>
  <c r="BX40" i="2"/>
  <c r="BU40" i="2"/>
  <c r="BT40" i="2"/>
  <c r="BS40" i="2"/>
  <c r="BQ40" i="2"/>
  <c r="BP40" i="2"/>
  <c r="BO40" i="2"/>
  <c r="BL40" i="2"/>
  <c r="BM40" i="2" s="1"/>
  <c r="BK40" i="2"/>
  <c r="BJ40" i="2"/>
  <c r="BI40" i="2"/>
  <c r="BF40" i="2"/>
  <c r="BE40" i="2"/>
  <c r="BD40" i="2"/>
  <c r="BB40" i="2"/>
  <c r="BC40" i="2" s="1"/>
  <c r="BA40" i="2"/>
  <c r="CI39" i="2"/>
  <c r="CE39" i="2"/>
  <c r="CB39" i="2"/>
  <c r="BZ39" i="2"/>
  <c r="CA39" i="2" s="1"/>
  <c r="BX39" i="2"/>
  <c r="BU39" i="2"/>
  <c r="BT39" i="2"/>
  <c r="BS39" i="2"/>
  <c r="BQ39" i="2"/>
  <c r="BP39" i="2"/>
  <c r="BO39" i="2"/>
  <c r="BL39" i="2"/>
  <c r="BM39" i="2" s="1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 s="1"/>
  <c r="BT38" i="2"/>
  <c r="BS38" i="2"/>
  <c r="BR38" i="2" s="1"/>
  <c r="BQ38" i="2"/>
  <c r="BP38" i="2"/>
  <c r="BO38" i="2"/>
  <c r="BK38" i="2"/>
  <c r="BJ38" i="2"/>
  <c r="BI38" i="2"/>
  <c r="BH38" i="2" s="1"/>
  <c r="BG38" i="2"/>
  <c r="BF38" i="2"/>
  <c r="BE38" i="2"/>
  <c r="BD38" i="2"/>
  <c r="BA38" i="2"/>
  <c r="CI37" i="2"/>
  <c r="CE37" i="2"/>
  <c r="BZ37" i="2"/>
  <c r="BX37" i="2"/>
  <c r="BU37" i="2"/>
  <c r="BT37" i="2"/>
  <c r="BR37" i="2" s="1"/>
  <c r="BS37" i="2"/>
  <c r="BP37" i="2"/>
  <c r="BQ37" i="2" s="1"/>
  <c r="BO37" i="2"/>
  <c r="BK37" i="2"/>
  <c r="BJ37" i="2"/>
  <c r="BI37" i="2"/>
  <c r="BG37" i="2"/>
  <c r="BF37" i="2"/>
  <c r="BE37" i="2"/>
  <c r="BD37" i="2"/>
  <c r="BB37" i="2"/>
  <c r="BC37" i="2" s="1"/>
  <c r="BA37" i="2"/>
  <c r="CI36" i="2"/>
  <c r="CE36" i="2"/>
  <c r="BZ36" i="2"/>
  <c r="BX36" i="2"/>
  <c r="BU36" i="2"/>
  <c r="BT36" i="2"/>
  <c r="BS36" i="2"/>
  <c r="BQ36" i="2"/>
  <c r="BR36" i="2" s="1"/>
  <c r="BP36" i="2"/>
  <c r="BO36" i="2"/>
  <c r="BK36" i="2"/>
  <c r="BL36" i="2" s="1"/>
  <c r="BM36" i="2" s="1"/>
  <c r="BJ36" i="2"/>
  <c r="BH36" i="2" s="1"/>
  <c r="BI36" i="2"/>
  <c r="BG36" i="2"/>
  <c r="BF36" i="2"/>
  <c r="BE36" i="2"/>
  <c r="BD36" i="2"/>
  <c r="BA36" i="2"/>
  <c r="CI35" i="2"/>
  <c r="CF35" i="2"/>
  <c r="CE35" i="2"/>
  <c r="CA35" i="2"/>
  <c r="CB35" i="2" s="1"/>
  <c r="BZ35" i="2"/>
  <c r="BX35" i="2"/>
  <c r="BU35" i="2"/>
  <c r="BT35" i="2"/>
  <c r="BS35" i="2"/>
  <c r="BQ35" i="2"/>
  <c r="BR35" i="2" s="1"/>
  <c r="BP35" i="2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V33" i="2"/>
  <c r="BU33" i="2"/>
  <c r="BT33" i="2"/>
  <c r="BS33" i="2"/>
  <c r="BP33" i="2"/>
  <c r="BQ33" i="2" s="1"/>
  <c r="BO33" i="2"/>
  <c r="BL33" i="2"/>
  <c r="BK33" i="2"/>
  <c r="BJ33" i="2"/>
  <c r="BI33" i="2"/>
  <c r="BF33" i="2"/>
  <c r="BE33" i="2"/>
  <c r="BD33" i="2"/>
  <c r="BB33" i="2"/>
  <c r="BC33" i="2" s="1"/>
  <c r="BA33" i="2"/>
  <c r="CI32" i="2"/>
  <c r="CE32" i="2"/>
  <c r="CF32" i="2" s="1"/>
  <c r="CB32" i="2"/>
  <c r="CA32" i="2"/>
  <c r="BZ32" i="2"/>
  <c r="BX32" i="2"/>
  <c r="BU32" i="2"/>
  <c r="BT32" i="2"/>
  <c r="BS32" i="2"/>
  <c r="BQ32" i="2"/>
  <c r="BR32" i="2" s="1"/>
  <c r="BP32" i="2"/>
  <c r="BO32" i="2"/>
  <c r="BL32" i="2"/>
  <c r="BM32" i="2" s="1"/>
  <c r="BK32" i="2"/>
  <c r="BJ32" i="2"/>
  <c r="BI32" i="2"/>
  <c r="BF32" i="2"/>
  <c r="BE32" i="2"/>
  <c r="BD32" i="2"/>
  <c r="BC32" i="2" s="1"/>
  <c r="BB32" i="2"/>
  <c r="BA32" i="2"/>
  <c r="CI31" i="2"/>
  <c r="CE31" i="2"/>
  <c r="BZ31" i="2"/>
  <c r="CA31" i="2" s="1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 s="1"/>
  <c r="BU30" i="2"/>
  <c r="BV30" i="2" s="1"/>
  <c r="BT30" i="2"/>
  <c r="BS30" i="2"/>
  <c r="BP30" i="2"/>
  <c r="BO30" i="2"/>
  <c r="BK30" i="2"/>
  <c r="BL30" i="2" s="1"/>
  <c r="BJ30" i="2"/>
  <c r="BI30" i="2"/>
  <c r="BG30" i="2"/>
  <c r="BH30" i="2" s="1"/>
  <c r="BF30" i="2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R29" i="2"/>
  <c r="BP29" i="2"/>
  <c r="BQ29" i="2" s="1"/>
  <c r="BO29" i="2"/>
  <c r="BK29" i="2"/>
  <c r="BJ29" i="2"/>
  <c r="BI29" i="2"/>
  <c r="BG29" i="2"/>
  <c r="BH29" i="2" s="1"/>
  <c r="BF29" i="2"/>
  <c r="BE29" i="2"/>
  <c r="BD29" i="2"/>
  <c r="BB29" i="2"/>
  <c r="BC29" i="2" s="1"/>
  <c r="BA29" i="2"/>
  <c r="CI28" i="2"/>
  <c r="CE28" i="2"/>
  <c r="CF28" i="2" s="1"/>
  <c r="CG28" i="2" s="1"/>
  <c r="CA28" i="2"/>
  <c r="BZ28" i="2"/>
  <c r="BX28" i="2"/>
  <c r="BU28" i="2"/>
  <c r="BT28" i="2"/>
  <c r="BS28" i="2"/>
  <c r="BR28" i="2"/>
  <c r="BQ28" i="2"/>
  <c r="BP28" i="2"/>
  <c r="BO28" i="2"/>
  <c r="BK28" i="2"/>
  <c r="BL28" i="2" s="1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V26" i="2"/>
  <c r="BW26" i="2" s="1"/>
  <c r="BU26" i="2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 s="1"/>
  <c r="BP25" i="2"/>
  <c r="BO25" i="2"/>
  <c r="BK25" i="2"/>
  <c r="BJ25" i="2"/>
  <c r="BI25" i="2"/>
  <c r="BF25" i="2"/>
  <c r="BG25" i="2" s="1"/>
  <c r="BE25" i="2"/>
  <c r="BD25" i="2"/>
  <c r="BB25" i="2"/>
  <c r="BC25" i="2" s="1"/>
  <c r="BA25" i="2"/>
  <c r="CI24" i="2"/>
  <c r="CE24" i="2"/>
  <c r="CB24" i="2"/>
  <c r="CA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R22" i="2" s="1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 s="1"/>
  <c r="BA22" i="2"/>
  <c r="CI21" i="2"/>
  <c r="CE21" i="2"/>
  <c r="BZ21" i="2"/>
  <c r="CA21" i="2" s="1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 s="1"/>
  <c r="BW20" i="2" s="1"/>
  <c r="BT20" i="2"/>
  <c r="BS20" i="2"/>
  <c r="BP20" i="2"/>
  <c r="BO20" i="2"/>
  <c r="BK20" i="2"/>
  <c r="BJ20" i="2"/>
  <c r="BI20" i="2"/>
  <c r="BH20" i="2" s="1"/>
  <c r="BG20" i="2"/>
  <c r="BF20" i="2"/>
  <c r="BE20" i="2"/>
  <c r="BD20" i="2"/>
  <c r="BB20" i="2"/>
  <c r="BA20" i="2"/>
  <c r="CI19" i="2"/>
  <c r="CE19" i="2"/>
  <c r="CA19" i="2"/>
  <c r="BZ19" i="2"/>
  <c r="BX19" i="2"/>
  <c r="BU19" i="2"/>
  <c r="BT19" i="2"/>
  <c r="BS19" i="2"/>
  <c r="BP19" i="2"/>
  <c r="BQ19" i="2" s="1"/>
  <c r="BR19" i="2" s="1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V18" i="2"/>
  <c r="BU18" i="2"/>
  <c r="BT18" i="2"/>
  <c r="BS18" i="2"/>
  <c r="BP18" i="2"/>
  <c r="BO18" i="2"/>
  <c r="BK18" i="2"/>
  <c r="BL18" i="2" s="1"/>
  <c r="BM18" i="2" s="1"/>
  <c r="BJ18" i="2"/>
  <c r="BI18" i="2"/>
  <c r="BG18" i="2"/>
  <c r="BH18" i="2" s="1"/>
  <c r="BF18" i="2"/>
  <c r="BE18" i="2"/>
  <c r="BD18" i="2"/>
  <c r="BA18" i="2"/>
  <c r="CI17" i="2"/>
  <c r="CG17" i="2"/>
  <c r="CF17" i="2"/>
  <c r="CE17" i="2"/>
  <c r="BZ17" i="2"/>
  <c r="BX17" i="2"/>
  <c r="BU17" i="2"/>
  <c r="BT17" i="2"/>
  <c r="BS17" i="2"/>
  <c r="BQ17" i="2"/>
  <c r="BR17" i="2" s="1"/>
  <c r="BP17" i="2"/>
  <c r="BO17" i="2"/>
  <c r="BK17" i="2"/>
  <c r="BJ17" i="2"/>
  <c r="BI17" i="2"/>
  <c r="BF17" i="2"/>
  <c r="BG17" i="2" s="1"/>
  <c r="BE17" i="2"/>
  <c r="BD17" i="2"/>
  <c r="BA17" i="2"/>
  <c r="CI16" i="2"/>
  <c r="CE16" i="2"/>
  <c r="CB16" i="2"/>
  <c r="CA16" i="2"/>
  <c r="BZ16" i="2"/>
  <c r="BX16" i="2"/>
  <c r="BU16" i="2"/>
  <c r="BT16" i="2"/>
  <c r="BS16" i="2"/>
  <c r="BP16" i="2"/>
  <c r="BO16" i="2"/>
  <c r="BL16" i="2"/>
  <c r="BM16" i="2" s="1"/>
  <c r="BK16" i="2"/>
  <c r="BJ16" i="2"/>
  <c r="BI16" i="2"/>
  <c r="BF16" i="2"/>
  <c r="BE16" i="2"/>
  <c r="BD16" i="2"/>
  <c r="BA16" i="2"/>
  <c r="BB16" i="2" s="1"/>
  <c r="CI15" i="2"/>
  <c r="CF15" i="2"/>
  <c r="CE15" i="2"/>
  <c r="BZ15" i="2"/>
  <c r="BX15" i="2"/>
  <c r="BV15" i="2"/>
  <c r="BU15" i="2"/>
  <c r="BT15" i="2"/>
  <c r="BS15" i="2"/>
  <c r="BP15" i="2"/>
  <c r="BO15" i="2"/>
  <c r="BK15" i="2"/>
  <c r="BJ15" i="2"/>
  <c r="BI15" i="2"/>
  <c r="BH15" i="2" s="1"/>
  <c r="BG15" i="2"/>
  <c r="BF15" i="2"/>
  <c r="BE15" i="2"/>
  <c r="BD15" i="2"/>
  <c r="BA15" i="2"/>
  <c r="CI14" i="2"/>
  <c r="CE14" i="2"/>
  <c r="CF14" i="2" s="1"/>
  <c r="BZ14" i="2"/>
  <c r="BX14" i="2"/>
  <c r="BU14" i="2"/>
  <c r="BT14" i="2"/>
  <c r="BS14" i="2"/>
  <c r="BR14" i="2"/>
  <c r="BQ14" i="2"/>
  <c r="BP14" i="2"/>
  <c r="BO14" i="2"/>
  <c r="BL14" i="2"/>
  <c r="BK14" i="2"/>
  <c r="BJ14" i="2"/>
  <c r="BI14" i="2"/>
  <c r="BF14" i="2"/>
  <c r="BE14" i="2"/>
  <c r="BD14" i="2"/>
  <c r="BC14" i="2"/>
  <c r="BB14" i="2"/>
  <c r="BA14" i="2"/>
  <c r="CI13" i="2"/>
  <c r="CE13" i="2"/>
  <c r="BZ13" i="2"/>
  <c r="CA13" i="2" s="1"/>
  <c r="BX13" i="2"/>
  <c r="BU13" i="2"/>
  <c r="BT13" i="2"/>
  <c r="BS13" i="2"/>
  <c r="BP13" i="2"/>
  <c r="BO13" i="2"/>
  <c r="BM13" i="2" s="1"/>
  <c r="BL13" i="2"/>
  <c r="BK13" i="2"/>
  <c r="BJ13" i="2"/>
  <c r="BI13" i="2"/>
  <c r="BG13" i="2"/>
  <c r="BF13" i="2"/>
  <c r="BE13" i="2"/>
  <c r="BD13" i="2"/>
  <c r="BA13" i="2"/>
  <c r="CI12" i="2"/>
  <c r="CF12" i="2"/>
  <c r="CG12" i="2" s="1"/>
  <c r="CE12" i="2"/>
  <c r="BZ12" i="2"/>
  <c r="BX12" i="2"/>
  <c r="BU12" i="2"/>
  <c r="BV12" i="2" s="1"/>
  <c r="BT12" i="2"/>
  <c r="BS12" i="2"/>
  <c r="BP12" i="2"/>
  <c r="BO12" i="2"/>
  <c r="BK12" i="2"/>
  <c r="BJ12" i="2"/>
  <c r="BI12" i="2"/>
  <c r="BH12" i="2" s="1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C11" i="2" s="1"/>
  <c r="BB11" i="2"/>
  <c r="BA11" i="2"/>
  <c r="CI10" i="2"/>
  <c r="CE10" i="2"/>
  <c r="CF10" i="2" s="1"/>
  <c r="X10" i="2" s="1"/>
  <c r="BZ10" i="2"/>
  <c r="BX10" i="2"/>
  <c r="BU10" i="2"/>
  <c r="BV10" i="2" s="1"/>
  <c r="BT10" i="2"/>
  <c r="BS10" i="2"/>
  <c r="BP10" i="2"/>
  <c r="BO10" i="2"/>
  <c r="BK10" i="2"/>
  <c r="BL10" i="2" s="1"/>
  <c r="BJ10" i="2"/>
  <c r="BI10" i="2"/>
  <c r="BF10" i="2"/>
  <c r="BG10" i="2" s="1"/>
  <c r="BE10" i="2"/>
  <c r="BD10" i="2"/>
  <c r="BA10" i="2"/>
  <c r="CI9" i="2"/>
  <c r="CG9" i="2"/>
  <c r="CF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E9" i="2"/>
  <c r="BD9" i="2"/>
  <c r="BB9" i="2"/>
  <c r="BC9" i="2" s="1"/>
  <c r="BA9" i="2"/>
  <c r="CI8" i="2"/>
  <c r="CE8" i="2"/>
  <c r="BZ8" i="2"/>
  <c r="BX8" i="2"/>
  <c r="BU8" i="2"/>
  <c r="BT8" i="2"/>
  <c r="BS8" i="2"/>
  <c r="BP8" i="2"/>
  <c r="BO8" i="2"/>
  <c r="BK8" i="2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K5" i="2"/>
  <c r="BL5" i="2" s="1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L22" i="2"/>
  <c r="X9" i="2"/>
  <c r="F8" i="2"/>
  <c r="CE2" i="2"/>
  <c r="BZ2" i="2"/>
  <c r="CA2" i="2" s="1"/>
  <c r="BU2" i="2"/>
  <c r="BV2" i="2" s="1"/>
  <c r="BP2" i="2"/>
  <c r="BQ2" i="2" s="1"/>
  <c r="BK2" i="2"/>
  <c r="BF2" i="2"/>
  <c r="BG2" i="2" s="1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L14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K124" i="19" s="1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K44" i="19" s="1"/>
  <c r="U44" i="19"/>
  <c r="I44" i="19" s="1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 s="1"/>
  <c r="A29" i="19"/>
  <c r="AI29" i="19" s="1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J57" i="19" s="1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K18" i="19" s="1"/>
  <c r="V55" i="19"/>
  <c r="AI60" i="19"/>
  <c r="AG60" i="19"/>
  <c r="V69" i="19"/>
  <c r="V77" i="19"/>
  <c r="J77" i="19" s="1"/>
  <c r="AI50" i="19"/>
  <c r="AG50" i="19"/>
  <c r="I50" i="19" s="1"/>
  <c r="AI66" i="19"/>
  <c r="AG66" i="19"/>
  <c r="AH93" i="19"/>
  <c r="V93" i="19"/>
  <c r="AI102" i="19"/>
  <c r="AG102" i="19"/>
  <c r="W102" i="19"/>
  <c r="V113" i="19"/>
  <c r="J113" i="19" s="1"/>
  <c r="U113" i="19"/>
  <c r="AH119" i="19"/>
  <c r="AI122" i="19"/>
  <c r="W122" i="19"/>
  <c r="U122" i="19"/>
  <c r="AI138" i="19"/>
  <c r="AG138" i="19"/>
  <c r="W138" i="19"/>
  <c r="U138" i="19"/>
  <c r="AH147" i="19"/>
  <c r="V147" i="19"/>
  <c r="J147" i="19" s="1"/>
  <c r="U147" i="19"/>
  <c r="AI150" i="19"/>
  <c r="AH150" i="19"/>
  <c r="AI152" i="19"/>
  <c r="AH152" i="19"/>
  <c r="AG152" i="19"/>
  <c r="V159" i="19"/>
  <c r="J159" i="19" s="1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I20" i="19" s="1"/>
  <c r="U155" i="19"/>
  <c r="AH74" i="19"/>
  <c r="AI80" i="19"/>
  <c r="AG80" i="19"/>
  <c r="W80" i="19"/>
  <c r="V87" i="19"/>
  <c r="J87" i="19" s="1"/>
  <c r="V155" i="19"/>
  <c r="AI170" i="19"/>
  <c r="AH170" i="19"/>
  <c r="AG170" i="19"/>
  <c r="W170" i="19"/>
  <c r="AG2" i="19"/>
  <c r="AI16" i="19"/>
  <c r="W16" i="19"/>
  <c r="K16" i="19" s="1"/>
  <c r="U18" i="19"/>
  <c r="AG30" i="19"/>
  <c r="AI34" i="19"/>
  <c r="AG34" i="19"/>
  <c r="AG36" i="19"/>
  <c r="W42" i="19"/>
  <c r="V53" i="19"/>
  <c r="AI58" i="19"/>
  <c r="AG58" i="19"/>
  <c r="U60" i="19"/>
  <c r="I60" i="19" s="1"/>
  <c r="AH64" i="19"/>
  <c r="U72" i="19"/>
  <c r="U80" i="19"/>
  <c r="V85" i="19"/>
  <c r="W94" i="19"/>
  <c r="K94" i="19" s="1"/>
  <c r="V107" i="19"/>
  <c r="J107" i="19" s="1"/>
  <c r="W114" i="19"/>
  <c r="K114" i="19" s="1"/>
  <c r="W118" i="19"/>
  <c r="U123" i="19"/>
  <c r="U132" i="19"/>
  <c r="U134" i="19"/>
  <c r="V139" i="19"/>
  <c r="AH141" i="19"/>
  <c r="AH2" i="19"/>
  <c r="U16" i="19"/>
  <c r="AG18" i="19"/>
  <c r="AH30" i="19"/>
  <c r="U34" i="19"/>
  <c r="I34" i="19" s="1"/>
  <c r="AH36" i="19"/>
  <c r="AI40" i="19"/>
  <c r="U40" i="19"/>
  <c r="V51" i="19"/>
  <c r="J51" i="19" s="1"/>
  <c r="AI56" i="19"/>
  <c r="AG56" i="19"/>
  <c r="U58" i="19"/>
  <c r="I58" i="19" s="1"/>
  <c r="W60" i="19"/>
  <c r="AH62" i="19"/>
  <c r="V67" i="19"/>
  <c r="J67" i="19" s="1"/>
  <c r="AI70" i="19"/>
  <c r="AG70" i="19"/>
  <c r="W70" i="19"/>
  <c r="V75" i="19"/>
  <c r="J75" i="19" s="1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J103" i="19" s="1"/>
  <c r="AH105" i="19"/>
  <c r="W112" i="19"/>
  <c r="K112" i="19" s="1"/>
  <c r="AG114" i="19"/>
  <c r="AG116" i="19"/>
  <c r="U121" i="19"/>
  <c r="V123" i="19"/>
  <c r="V125" i="19"/>
  <c r="J125" i="19" s="1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I48" i="19" s="1"/>
  <c r="U62" i="19"/>
  <c r="AI72" i="19"/>
  <c r="AG72" i="19"/>
  <c r="W72" i="19"/>
  <c r="U114" i="19"/>
  <c r="I114" i="19" s="1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J101" i="19" s="1"/>
  <c r="AG112" i="19"/>
  <c r="AH114" i="19"/>
  <c r="U119" i="19"/>
  <c r="V121" i="19"/>
  <c r="AG130" i="19"/>
  <c r="AG132" i="19"/>
  <c r="V137" i="19"/>
  <c r="AH156" i="19"/>
  <c r="AH161" i="19"/>
  <c r="V161" i="19"/>
  <c r="U166" i="19"/>
  <c r="I166" i="19" s="1"/>
  <c r="AH175" i="19"/>
  <c r="AG175" i="19"/>
  <c r="AH177" i="19"/>
  <c r="V185" i="19"/>
  <c r="AG196" i="19"/>
  <c r="V199" i="19"/>
  <c r="AI98" i="19"/>
  <c r="K98" i="19" s="1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K148" i="19" s="1"/>
  <c r="AG4" i="19"/>
  <c r="AH20" i="19"/>
  <c r="W48" i="19"/>
  <c r="K48" i="19" s="1"/>
  <c r="AG98" i="19"/>
  <c r="W116" i="19"/>
  <c r="U130" i="19"/>
  <c r="I130" i="19" s="1"/>
  <c r="AI168" i="19"/>
  <c r="AH168" i="19"/>
  <c r="AG168" i="19"/>
  <c r="U177" i="19"/>
  <c r="AI188" i="19"/>
  <c r="AH188" i="19"/>
  <c r="AG188" i="19"/>
  <c r="W188" i="19"/>
  <c r="AI26" i="19"/>
  <c r="AH26" i="19"/>
  <c r="W34" i="19"/>
  <c r="K34" i="19" s="1"/>
  <c r="AH48" i="19"/>
  <c r="AI54" i="19"/>
  <c r="AG54" i="19"/>
  <c r="AH16" i="19"/>
  <c r="U26" i="19"/>
  <c r="I26" i="19" s="1"/>
  <c r="AI32" i="19"/>
  <c r="U32" i="19"/>
  <c r="I32" i="19" s="1"/>
  <c r="AH34" i="19"/>
  <c r="AG40" i="19"/>
  <c r="W46" i="19"/>
  <c r="K46" i="19" s="1"/>
  <c r="AI52" i="19"/>
  <c r="AG52" i="19"/>
  <c r="U54" i="19"/>
  <c r="W56" i="19"/>
  <c r="K56" i="19" s="1"/>
  <c r="AH58" i="19"/>
  <c r="AI68" i="19"/>
  <c r="AG68" i="19"/>
  <c r="I68" i="19" s="1"/>
  <c r="W68" i="19"/>
  <c r="AH70" i="19"/>
  <c r="AI76" i="19"/>
  <c r="AG76" i="19"/>
  <c r="W76" i="19"/>
  <c r="AH78" i="19"/>
  <c r="AI84" i="19"/>
  <c r="AH84" i="19"/>
  <c r="AG84" i="19"/>
  <c r="U86" i="19"/>
  <c r="AH88" i="19"/>
  <c r="V95" i="19"/>
  <c r="J95" i="19" s="1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K166" i="19" s="1"/>
  <c r="U175" i="19"/>
  <c r="U90" i="19"/>
  <c r="U106" i="19"/>
  <c r="I106" i="19" s="1"/>
  <c r="U124" i="19"/>
  <c r="U140" i="19"/>
  <c r="U142" i="19"/>
  <c r="U149" i="19"/>
  <c r="U158" i="19"/>
  <c r="U165" i="19"/>
  <c r="U186" i="19"/>
  <c r="I186" i="19" s="1"/>
  <c r="W158" i="19"/>
  <c r="K158" i="19" s="1"/>
  <c r="W186" i="19"/>
  <c r="K186" i="19" s="1"/>
  <c r="AH22" i="19"/>
  <c r="U22" i="19"/>
  <c r="I22" i="19" s="1"/>
  <c r="W22" i="19"/>
  <c r="K22" i="19" s="1"/>
  <c r="F48" i="18"/>
  <c r="I46" i="2"/>
  <c r="I49" i="18"/>
  <c r="O47" i="18"/>
  <c r="R4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J11" i="19" s="1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J13" i="19" s="1"/>
  <c r="V5" i="19"/>
  <c r="V9" i="19"/>
  <c r="W23" i="19"/>
  <c r="K23" i="19" s="1"/>
  <c r="AG31" i="19"/>
  <c r="U31" i="19"/>
  <c r="AH31" i="19"/>
  <c r="V31" i="19"/>
  <c r="W31" i="19"/>
  <c r="U4" i="19"/>
  <c r="Z4" i="19"/>
  <c r="AD4" i="19"/>
  <c r="AH4" i="19"/>
  <c r="U6" i="19"/>
  <c r="I6" i="19" s="1"/>
  <c r="AH6" i="19"/>
  <c r="U8" i="19"/>
  <c r="I8" i="19" s="1"/>
  <c r="AH8" i="19"/>
  <c r="U10" i="19"/>
  <c r="AH10" i="19"/>
  <c r="U12" i="19"/>
  <c r="AH12" i="19"/>
  <c r="U14" i="19"/>
  <c r="I14" i="19" s="1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K25" i="19" s="1"/>
  <c r="AI25" i="19"/>
  <c r="AG33" i="19"/>
  <c r="U33" i="19"/>
  <c r="I33" i="19" s="1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H21" i="19"/>
  <c r="V21" i="19"/>
  <c r="W21" i="19"/>
  <c r="AI31" i="19"/>
  <c r="AA4" i="19"/>
  <c r="AI4" i="19"/>
  <c r="AI6" i="19"/>
  <c r="V8" i="19"/>
  <c r="V10" i="19"/>
  <c r="AI12" i="19"/>
  <c r="V14" i="19"/>
  <c r="J14" i="19" s="1"/>
  <c r="AI14" i="19"/>
  <c r="W4" i="19"/>
  <c r="AB4" i="19"/>
  <c r="W6" i="19"/>
  <c r="W8" i="19"/>
  <c r="W10" i="19"/>
  <c r="W12" i="19"/>
  <c r="W14" i="19"/>
  <c r="K14" i="19" s="1"/>
  <c r="U15" i="19"/>
  <c r="U17" i="19"/>
  <c r="I17" i="19" s="1"/>
  <c r="AI19" i="19"/>
  <c r="AI21" i="19"/>
  <c r="AG29" i="19"/>
  <c r="U29" i="19"/>
  <c r="AH29" i="19"/>
  <c r="V29" i="19"/>
  <c r="W29" i="19"/>
  <c r="AI33" i="19"/>
  <c r="V35" i="19"/>
  <c r="J35" i="19" s="1"/>
  <c r="V37" i="19"/>
  <c r="J37" i="19" s="1"/>
  <c r="V39" i="19"/>
  <c r="J39" i="19" s="1"/>
  <c r="V41" i="19"/>
  <c r="J41" i="19" s="1"/>
  <c r="V43" i="19"/>
  <c r="V45" i="19"/>
  <c r="V47" i="19"/>
  <c r="V49" i="19"/>
  <c r="J49" i="19" s="1"/>
  <c r="AG35" i="19"/>
  <c r="W35" i="19"/>
  <c r="AI35" i="19"/>
  <c r="AG37" i="19"/>
  <c r="W37" i="19"/>
  <c r="AI37" i="19"/>
  <c r="AG39" i="19"/>
  <c r="W39" i="19"/>
  <c r="AI39" i="19"/>
  <c r="AG41" i="19"/>
  <c r="W41" i="19"/>
  <c r="K41" i="19" s="1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I37" i="19" s="1"/>
  <c r="U39" i="19"/>
  <c r="U41" i="19"/>
  <c r="U43" i="19"/>
  <c r="I43" i="19" s="1"/>
  <c r="AI43" i="19"/>
  <c r="U45" i="19"/>
  <c r="I45" i="19" s="1"/>
  <c r="AI45" i="19"/>
  <c r="U47" i="19"/>
  <c r="AI47" i="19"/>
  <c r="AG51" i="19"/>
  <c r="W51" i="19"/>
  <c r="AI51" i="19"/>
  <c r="AG53" i="19"/>
  <c r="W53" i="19"/>
  <c r="AI53" i="19"/>
  <c r="AG55" i="19"/>
  <c r="W55" i="19"/>
  <c r="K55" i="19" s="1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K71" i="19" s="1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I51" i="19" s="1"/>
  <c r="U53" i="19"/>
  <c r="I53" i="19" s="1"/>
  <c r="U55" i="19"/>
  <c r="I55" i="19" s="1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J81" i="19" s="1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I91" i="19" s="1"/>
  <c r="W91" i="19"/>
  <c r="AI91" i="19"/>
  <c r="AG93" i="19"/>
  <c r="W93" i="19"/>
  <c r="AI93" i="19"/>
  <c r="AG95" i="19"/>
  <c r="W95" i="19"/>
  <c r="AI95" i="19"/>
  <c r="AG97" i="19"/>
  <c r="W97" i="19"/>
  <c r="K97" i="19" s="1"/>
  <c r="AI97" i="19"/>
  <c r="AG99" i="19"/>
  <c r="W99" i="19"/>
  <c r="AI99" i="19"/>
  <c r="AG101" i="19"/>
  <c r="I101" i="19" s="1"/>
  <c r="W101" i="19"/>
  <c r="AI101" i="19"/>
  <c r="AG103" i="19"/>
  <c r="W103" i="19"/>
  <c r="AI103" i="19"/>
  <c r="AG105" i="19"/>
  <c r="W105" i="19"/>
  <c r="AI105" i="19"/>
  <c r="AG107" i="19"/>
  <c r="I107" i="19" s="1"/>
  <c r="W107" i="19"/>
  <c r="AI107" i="19"/>
  <c r="AG109" i="19"/>
  <c r="AI109" i="19"/>
  <c r="W109" i="19"/>
  <c r="V109" i="19"/>
  <c r="J109" i="19" s="1"/>
  <c r="V16" i="19"/>
  <c r="J16" i="19" s="1"/>
  <c r="V18" i="19"/>
  <c r="J18" i="19" s="1"/>
  <c r="V20" i="19"/>
  <c r="V22" i="19"/>
  <c r="V26" i="19"/>
  <c r="J26" i="19" s="1"/>
  <c r="V30" i="19"/>
  <c r="J30" i="19" s="1"/>
  <c r="V32" i="19"/>
  <c r="J32" i="19" s="1"/>
  <c r="V34" i="19"/>
  <c r="V36" i="19"/>
  <c r="J36" i="19" s="1"/>
  <c r="V38" i="19"/>
  <c r="V40" i="19"/>
  <c r="J40" i="19" s="1"/>
  <c r="V42" i="19"/>
  <c r="J42" i="19" s="1"/>
  <c r="V44" i="19"/>
  <c r="V46" i="19"/>
  <c r="J46" i="19" s="1"/>
  <c r="V48" i="19"/>
  <c r="V50" i="19"/>
  <c r="V52" i="19"/>
  <c r="J52" i="19" s="1"/>
  <c r="V54" i="19"/>
  <c r="V56" i="19"/>
  <c r="J56" i="19" s="1"/>
  <c r="V58" i="19"/>
  <c r="J58" i="19" s="1"/>
  <c r="V60" i="19"/>
  <c r="V62" i="19"/>
  <c r="V64" i="19"/>
  <c r="J64" i="19" s="1"/>
  <c r="V66" i="19"/>
  <c r="J66" i="19" s="1"/>
  <c r="V68" i="19"/>
  <c r="V70" i="19"/>
  <c r="V72" i="19"/>
  <c r="J72" i="19" s="1"/>
  <c r="V74" i="19"/>
  <c r="J74" i="19" s="1"/>
  <c r="V76" i="19"/>
  <c r="J76" i="19" s="1"/>
  <c r="V78" i="19"/>
  <c r="V80" i="19"/>
  <c r="AI82" i="19"/>
  <c r="V82" i="19"/>
  <c r="AG82" i="19"/>
  <c r="AG111" i="19"/>
  <c r="W111" i="19"/>
  <c r="K111" i="19" s="1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K125" i="19" s="1"/>
  <c r="AG127" i="19"/>
  <c r="I127" i="19" s="1"/>
  <c r="W127" i="19"/>
  <c r="K127" i="19" s="1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I173" i="19" s="1"/>
  <c r="AH174" i="19"/>
  <c r="U174" i="19"/>
  <c r="W174" i="19"/>
  <c r="K174" i="19" s="1"/>
  <c r="V180" i="19"/>
  <c r="W181" i="19"/>
  <c r="AH181" i="19"/>
  <c r="V181" i="19"/>
  <c r="J181" i="19" s="1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 s="1"/>
  <c r="AG179" i="19"/>
  <c r="U179" i="19"/>
  <c r="AG180" i="19"/>
  <c r="AH184" i="19"/>
  <c r="U184" i="19"/>
  <c r="I184" i="19" s="1"/>
  <c r="AG184" i="19"/>
  <c r="V184" i="19"/>
  <c r="W184" i="19"/>
  <c r="AI184" i="19"/>
  <c r="V84" i="19"/>
  <c r="V86" i="19"/>
  <c r="J86" i="19" s="1"/>
  <c r="V88" i="19"/>
  <c r="J88" i="19" s="1"/>
  <c r="V90" i="19"/>
  <c r="J90" i="19" s="1"/>
  <c r="V92" i="19"/>
  <c r="J92" i="19" s="1"/>
  <c r="V94" i="19"/>
  <c r="J94" i="19" s="1"/>
  <c r="V96" i="19"/>
  <c r="J96" i="19" s="1"/>
  <c r="V98" i="19"/>
  <c r="V100" i="19"/>
  <c r="V102" i="19"/>
  <c r="J102" i="19" s="1"/>
  <c r="V104" i="19"/>
  <c r="J104" i="19" s="1"/>
  <c r="V106" i="19"/>
  <c r="J106" i="19" s="1"/>
  <c r="V108" i="19"/>
  <c r="V110" i="19"/>
  <c r="J110" i="19" s="1"/>
  <c r="V112" i="19"/>
  <c r="V114" i="19"/>
  <c r="V116" i="19"/>
  <c r="V118" i="19"/>
  <c r="J118" i="19" s="1"/>
  <c r="V120" i="19"/>
  <c r="V122" i="19"/>
  <c r="J122" i="19" s="1"/>
  <c r="V124" i="19"/>
  <c r="J124" i="19" s="1"/>
  <c r="V126" i="19"/>
  <c r="J126" i="19" s="1"/>
  <c r="V128" i="19"/>
  <c r="J128" i="19" s="1"/>
  <c r="V130" i="19"/>
  <c r="V132" i="19"/>
  <c r="J132" i="19" s="1"/>
  <c r="V134" i="19"/>
  <c r="V136" i="19"/>
  <c r="J136" i="19" s="1"/>
  <c r="V138" i="19"/>
  <c r="J138" i="19" s="1"/>
  <c r="V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I151" i="19" s="1"/>
  <c r="W151" i="19"/>
  <c r="AI151" i="19"/>
  <c r="AG153" i="19"/>
  <c r="W153" i="19"/>
  <c r="AI153" i="19"/>
  <c r="AG155" i="19"/>
  <c r="W155" i="19"/>
  <c r="AI155" i="19"/>
  <c r="AG157" i="19"/>
  <c r="W157" i="19"/>
  <c r="K157" i="19" s="1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K176" i="19" s="1"/>
  <c r="W177" i="19"/>
  <c r="K177" i="19" s="1"/>
  <c r="AG177" i="19"/>
  <c r="AH179" i="19"/>
  <c r="AI180" i="19"/>
  <c r="U181" i="19"/>
  <c r="I181" i="19" s="1"/>
  <c r="AH182" i="19"/>
  <c r="U182" i="19"/>
  <c r="I182" i="19" s="1"/>
  <c r="W182" i="19"/>
  <c r="K182" i="19" s="1"/>
  <c r="AG185" i="19"/>
  <c r="I185" i="19" s="1"/>
  <c r="AH185" i="19"/>
  <c r="W185" i="19"/>
  <c r="K185" i="19" s="1"/>
  <c r="U187" i="19"/>
  <c r="AG189" i="19"/>
  <c r="AH189" i="19"/>
  <c r="V189" i="19"/>
  <c r="U189" i="19"/>
  <c r="W189" i="19"/>
  <c r="K189" i="19" s="1"/>
  <c r="V142" i="19"/>
  <c r="J142" i="19" s="1"/>
  <c r="V144" i="19"/>
  <c r="J144" i="19" s="1"/>
  <c r="V146" i="19"/>
  <c r="J146" i="19" s="1"/>
  <c r="V148" i="19"/>
  <c r="J148" i="19" s="1"/>
  <c r="V150" i="19"/>
  <c r="J150" i="19" s="1"/>
  <c r="V152" i="19"/>
  <c r="V154" i="19"/>
  <c r="V156" i="19"/>
  <c r="J156" i="19" s="1"/>
  <c r="V158" i="19"/>
  <c r="J158" i="19" s="1"/>
  <c r="V160" i="19"/>
  <c r="J160" i="19" s="1"/>
  <c r="V162" i="19"/>
  <c r="V164" i="19"/>
  <c r="J164" i="19" s="1"/>
  <c r="V166" i="19"/>
  <c r="V168" i="19"/>
  <c r="J168" i="19" s="1"/>
  <c r="V170" i="19"/>
  <c r="W175" i="19"/>
  <c r="AI175" i="19"/>
  <c r="AH178" i="19"/>
  <c r="U178" i="19"/>
  <c r="I178" i="19" s="1"/>
  <c r="W178" i="19"/>
  <c r="AI178" i="19"/>
  <c r="W183" i="19"/>
  <c r="AI183" i="19"/>
  <c r="K183" i="19" s="1"/>
  <c r="AG187" i="19"/>
  <c r="AH187" i="19"/>
  <c r="V187" i="19"/>
  <c r="W187" i="19"/>
  <c r="AI187" i="19"/>
  <c r="AH191" i="19"/>
  <c r="U191" i="19"/>
  <c r="W191" i="19"/>
  <c r="AG191" i="19"/>
  <c r="W194" i="19"/>
  <c r="K194" i="19" s="1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J191" i="19" s="1"/>
  <c r="V186" i="19"/>
  <c r="J186" i="19" s="1"/>
  <c r="V188" i="19"/>
  <c r="V190" i="19"/>
  <c r="J190" i="19" s="1"/>
  <c r="W192" i="19"/>
  <c r="K192" i="19" s="1"/>
  <c r="AI192" i="19"/>
  <c r="V193" i="19"/>
  <c r="W197" i="19"/>
  <c r="AH199" i="19"/>
  <c r="U199" i="19"/>
  <c r="AG199" i="19"/>
  <c r="AI199" i="19"/>
  <c r="AH193" i="19"/>
  <c r="U193" i="19"/>
  <c r="I193" i="19" s="1"/>
  <c r="W193" i="19"/>
  <c r="AI193" i="19"/>
  <c r="AH197" i="19"/>
  <c r="U197" i="19"/>
  <c r="AG197" i="19"/>
  <c r="AI197" i="19"/>
  <c r="V196" i="19"/>
  <c r="AI196" i="19"/>
  <c r="V198" i="19"/>
  <c r="J198" i="19" s="1"/>
  <c r="AI198" i="19"/>
  <c r="V200" i="19"/>
  <c r="J200" i="19" s="1"/>
  <c r="AI200" i="19"/>
  <c r="W196" i="19"/>
  <c r="K196" i="19" s="1"/>
  <c r="W198" i="19"/>
  <c r="W200" i="19"/>
  <c r="AV1" i="12"/>
  <c r="O27" i="18"/>
  <c r="U69" i="18"/>
  <c r="O66" i="18"/>
  <c r="O35" i="18"/>
  <c r="L26" i="2"/>
  <c r="G1" i="2"/>
  <c r="J1" i="2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68" i="18"/>
  <c r="I70" i="18"/>
  <c r="O72" i="18"/>
  <c r="I13" i="18"/>
  <c r="I68" i="18"/>
  <c r="I61" i="18"/>
  <c r="U17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 s="1"/>
  <c r="AP72" i="18" s="1"/>
  <c r="L73" i="18"/>
  <c r="R74" i="18"/>
  <c r="U74" i="18"/>
  <c r="I57" i="18"/>
  <c r="U61" i="18"/>
  <c r="O75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AF8" i="19"/>
  <c r="AF2" i="19"/>
  <c r="AF23" i="19"/>
  <c r="G1" i="12"/>
  <c r="F1" i="12"/>
  <c r="AU1" i="12"/>
  <c r="F1" i="2"/>
  <c r="BC1" i="2" s="1"/>
  <c r="BD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U28" i="19"/>
  <c r="I28" i="19" s="1"/>
  <c r="AH28" i="19"/>
  <c r="W28" i="19"/>
  <c r="AI28" i="19"/>
  <c r="V28" i="19"/>
  <c r="U13" i="2"/>
  <c r="I136" i="19"/>
  <c r="AG27" i="19"/>
  <c r="AH27" i="19"/>
  <c r="U27" i="19"/>
  <c r="AI27" i="19"/>
  <c r="W27" i="19"/>
  <c r="L10" i="2"/>
  <c r="K84" i="19"/>
  <c r="V24" i="19"/>
  <c r="AI24" i="19"/>
  <c r="AH24" i="19"/>
  <c r="AG24" i="19"/>
  <c r="AH23" i="19"/>
  <c r="U23" i="19"/>
  <c r="V23" i="19"/>
  <c r="AG23" i="19"/>
  <c r="U24" i="19"/>
  <c r="I24" i="19" s="1"/>
  <c r="I188" i="19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 s="1"/>
  <c r="R55" i="18"/>
  <c r="O38" i="18"/>
  <c r="R31" i="18"/>
  <c r="O4" i="18"/>
  <c r="R5" i="18"/>
  <c r="U12" i="18"/>
  <c r="U36" i="18"/>
  <c r="U28" i="18"/>
  <c r="U52" i="18"/>
  <c r="O63" i="18"/>
  <c r="O18" i="18"/>
  <c r="F19" i="18"/>
  <c r="U20" i="18"/>
  <c r="O22" i="18"/>
  <c r="R23" i="18"/>
  <c r="I24" i="18"/>
  <c r="U24" i="18"/>
  <c r="L25" i="18"/>
  <c r="O26" i="18"/>
  <c r="F27" i="18"/>
  <c r="R27" i="18"/>
  <c r="F31" i="18"/>
  <c r="L57" i="18"/>
  <c r="L72" i="18"/>
  <c r="F72" i="18"/>
  <c r="AB72" i="18" s="1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J119" i="19"/>
  <c r="I25" i="2"/>
  <c r="I1" i="2"/>
  <c r="BH1" i="2" s="1"/>
  <c r="BE1" i="2" s="1"/>
  <c r="F41" i="2"/>
  <c r="X43" i="2"/>
  <c r="F9" i="2"/>
  <c r="L63" i="2"/>
  <c r="K38" i="19"/>
  <c r="X81" i="18"/>
  <c r="K171" i="19"/>
  <c r="J149" i="19"/>
  <c r="L97" i="18"/>
  <c r="O90" i="18"/>
  <c r="K135" i="19"/>
  <c r="A35" i="18"/>
  <c r="AV35" i="12" s="1"/>
  <c r="O13" i="18"/>
  <c r="U32" i="18"/>
  <c r="O34" i="18"/>
  <c r="L37" i="18"/>
  <c r="L77" i="18"/>
  <c r="O78" i="18"/>
  <c r="R22" i="18"/>
  <c r="K149" i="19"/>
  <c r="O99" i="2"/>
  <c r="F61" i="2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I17" i="2"/>
  <c r="O95" i="2"/>
  <c r="K72" i="19"/>
  <c r="X68" i="2"/>
  <c r="X48" i="2"/>
  <c r="I37" i="2"/>
  <c r="U41" i="2"/>
  <c r="L46" i="2"/>
  <c r="K104" i="19"/>
  <c r="X56" i="2"/>
  <c r="U67" i="2"/>
  <c r="F58" i="2"/>
  <c r="L60" i="2"/>
  <c r="L72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O11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R15" i="18"/>
  <c r="R19" i="18"/>
  <c r="I20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R11" i="18"/>
  <c r="U13" i="18"/>
  <c r="X14" i="18"/>
  <c r="F16" i="18"/>
  <c r="I17" i="18"/>
  <c r="L18" i="18"/>
  <c r="O19" i="18"/>
  <c r="R20" i="18"/>
  <c r="U21" i="18"/>
  <c r="X22" i="18"/>
  <c r="F24" i="18"/>
  <c r="X9" i="18"/>
  <c r="I12" i="18"/>
  <c r="R13" i="18"/>
  <c r="F17" i="18"/>
  <c r="X23" i="18"/>
  <c r="F46" i="18"/>
  <c r="I47" i="18"/>
  <c r="L56" i="18"/>
  <c r="R58" i="18"/>
  <c r="F62" i="18"/>
  <c r="F66" i="18"/>
  <c r="R70" i="18"/>
  <c r="I11" i="18"/>
  <c r="L12" i="18"/>
  <c r="O28" i="18"/>
  <c r="X31" i="18"/>
  <c r="I67" i="18"/>
  <c r="U71" i="18"/>
  <c r="I14" i="18"/>
  <c r="L15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 s="1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U11" i="2"/>
  <c r="X12" i="2"/>
  <c r="F14" i="2"/>
  <c r="I15" i="2"/>
  <c r="L16" i="2"/>
  <c r="O17" i="2"/>
  <c r="R18" i="2"/>
  <c r="U19" i="2"/>
  <c r="I12" i="2"/>
  <c r="L13" i="2"/>
  <c r="O14" i="2"/>
  <c r="R15" i="2"/>
  <c r="U16" i="2"/>
  <c r="X17" i="2"/>
  <c r="F19" i="2"/>
  <c r="U28" i="2"/>
  <c r="I20" i="2"/>
  <c r="L21" i="2"/>
  <c r="O22" i="2"/>
  <c r="R23" i="2"/>
  <c r="U24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F3" i="18"/>
  <c r="R12" i="2"/>
  <c r="R20" i="2"/>
  <c r="O19" i="2"/>
  <c r="X6" i="2"/>
  <c r="I60" i="18"/>
  <c r="I9" i="2"/>
  <c r="F45" i="2"/>
  <c r="X47" i="2"/>
  <c r="T18" i="19"/>
  <c r="T17" i="19"/>
  <c r="T14" i="19"/>
  <c r="T9" i="19"/>
  <c r="T19" i="19"/>
  <c r="T16" i="19"/>
  <c r="T23" i="19"/>
  <c r="T12" i="19"/>
  <c r="T22" i="19"/>
  <c r="AF22" i="19"/>
  <c r="AF21" i="19"/>
  <c r="T7" i="19"/>
  <c r="T10" i="19"/>
  <c r="T8" i="19"/>
  <c r="T11" i="19"/>
  <c r="T6" i="19"/>
  <c r="T4" i="19"/>
  <c r="T5" i="19"/>
  <c r="AF24" i="19"/>
  <c r="AF26" i="19"/>
  <c r="AF25" i="19"/>
  <c r="AF28" i="19"/>
  <c r="AF29" i="19"/>
  <c r="T26" i="19"/>
  <c r="T25" i="19"/>
  <c r="T28" i="19"/>
  <c r="T24" i="19"/>
  <c r="T21" i="19"/>
  <c r="N16" i="19"/>
  <c r="S16" i="19"/>
  <c r="P9" i="19"/>
  <c r="O16" i="19"/>
  <c r="P12" i="19"/>
  <c r="P16" i="19"/>
  <c r="O12" i="19"/>
  <c r="N12" i="19"/>
  <c r="N19" i="19"/>
  <c r="Q16" i="19"/>
  <c r="R9" i="19"/>
  <c r="P19" i="19"/>
  <c r="O19" i="19"/>
  <c r="N9" i="19"/>
  <c r="R16" i="19"/>
  <c r="S19" i="19"/>
  <c r="Q19" i="19"/>
  <c r="O9" i="19"/>
  <c r="Q12" i="19"/>
  <c r="S9" i="19"/>
  <c r="R12" i="19"/>
  <c r="Q17" i="19"/>
  <c r="R17" i="19"/>
  <c r="R19" i="19"/>
  <c r="N17" i="19"/>
  <c r="S17" i="19"/>
  <c r="S12" i="19"/>
  <c r="O17" i="19"/>
  <c r="P17" i="19"/>
  <c r="Q9" i="19"/>
  <c r="Q21" i="19"/>
  <c r="P21" i="19"/>
  <c r="O21" i="19"/>
  <c r="S21" i="19"/>
  <c r="R21" i="19"/>
  <c r="N21" i="19"/>
  <c r="P8" i="19"/>
  <c r="Q8" i="19"/>
  <c r="S8" i="19"/>
  <c r="N8" i="19"/>
  <c r="O8" i="19"/>
  <c r="R8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5" i="19"/>
  <c r="N28" i="19"/>
  <c r="N26" i="19"/>
  <c r="P24" i="19"/>
  <c r="P26" i="19"/>
  <c r="P25" i="19"/>
  <c r="P28" i="19"/>
  <c r="Z21" i="19"/>
  <c r="AA21" i="19"/>
  <c r="AB21" i="19"/>
  <c r="AD21" i="19"/>
  <c r="AE21" i="19"/>
  <c r="AC21" i="19"/>
  <c r="AE22" i="19"/>
  <c r="Z22" i="19"/>
  <c r="AD22" i="19"/>
  <c r="AC22" i="19"/>
  <c r="AA22" i="19"/>
  <c r="AB22" i="19"/>
  <c r="AC24" i="19"/>
  <c r="AC26" i="19"/>
  <c r="AC25" i="19"/>
  <c r="AC28" i="19"/>
  <c r="AC29" i="19"/>
  <c r="AE24" i="19"/>
  <c r="AE29" i="19"/>
  <c r="AE25" i="19"/>
  <c r="AE26" i="19"/>
  <c r="AE28" i="19"/>
  <c r="AD24" i="19"/>
  <c r="AD29" i="19"/>
  <c r="AD25" i="19"/>
  <c r="AD28" i="19"/>
  <c r="AD26" i="19"/>
  <c r="Z25" i="19"/>
  <c r="Z29" i="19"/>
  <c r="Z26" i="19"/>
  <c r="Z24" i="19"/>
  <c r="Z28" i="19"/>
  <c r="AB24" i="19"/>
  <c r="AB26" i="19"/>
  <c r="AB25" i="19"/>
  <c r="AB28" i="19"/>
  <c r="AB29" i="19"/>
  <c r="AA25" i="19"/>
  <c r="AA29" i="19"/>
  <c r="AA24" i="19"/>
  <c r="AA26" i="19"/>
  <c r="AA28" i="19"/>
  <c r="J15" i="19" l="1"/>
  <c r="J176" i="19"/>
  <c r="R4" i="18"/>
  <c r="J85" i="19"/>
  <c r="J33" i="19"/>
  <c r="J89" i="19"/>
  <c r="J115" i="19"/>
  <c r="J171" i="19"/>
  <c r="J78" i="19"/>
  <c r="J28" i="19"/>
  <c r="J22" i="19"/>
  <c r="J53" i="19"/>
  <c r="CG10" i="18"/>
  <c r="BR4" i="18"/>
  <c r="CB9" i="18"/>
  <c r="U9" i="18"/>
  <c r="BW7" i="18"/>
  <c r="R7" i="18"/>
  <c r="BW8" i="18"/>
  <c r="R8" i="18"/>
  <c r="BM2" i="18"/>
  <c r="L2" i="18"/>
  <c r="I4" i="19"/>
  <c r="I109" i="19"/>
  <c r="I196" i="19"/>
  <c r="J192" i="19"/>
  <c r="J189" i="19"/>
  <c r="I179" i="19"/>
  <c r="J7" i="19"/>
  <c r="J111" i="19"/>
  <c r="I39" i="19"/>
  <c r="I42" i="19"/>
  <c r="I199" i="19"/>
  <c r="J84" i="19"/>
  <c r="K95" i="19"/>
  <c r="K4" i="19"/>
  <c r="I7" i="19"/>
  <c r="I159" i="19"/>
  <c r="I96" i="19"/>
  <c r="I80" i="19"/>
  <c r="I102" i="19"/>
  <c r="I118" i="19"/>
  <c r="K132" i="19"/>
  <c r="J141" i="19"/>
  <c r="J182" i="19"/>
  <c r="K119" i="19"/>
  <c r="K11" i="19"/>
  <c r="K50" i="19"/>
  <c r="J83" i="19"/>
  <c r="I97" i="19"/>
  <c r="J99" i="19"/>
  <c r="I139" i="19"/>
  <c r="I153" i="19"/>
  <c r="J175" i="19"/>
  <c r="J197" i="19"/>
  <c r="I200" i="19"/>
  <c r="J5" i="19"/>
  <c r="I174" i="19"/>
  <c r="J80" i="19"/>
  <c r="J29" i="19"/>
  <c r="I124" i="19"/>
  <c r="J143" i="19"/>
  <c r="K96" i="19"/>
  <c r="J162" i="19"/>
  <c r="J140" i="19"/>
  <c r="I27" i="19"/>
  <c r="K200" i="19"/>
  <c r="J196" i="19"/>
  <c r="I12" i="19"/>
  <c r="I175" i="19"/>
  <c r="I86" i="19"/>
  <c r="J65" i="19"/>
  <c r="I92" i="19"/>
  <c r="I128" i="19"/>
  <c r="K140" i="19"/>
  <c r="I141" i="19"/>
  <c r="J20" i="19"/>
  <c r="J12" i="19"/>
  <c r="I158" i="19"/>
  <c r="I148" i="19"/>
  <c r="I64" i="19"/>
  <c r="K92" i="19"/>
  <c r="K126" i="19"/>
  <c r="K128" i="19"/>
  <c r="K160" i="19"/>
  <c r="I192" i="19"/>
  <c r="BM10" i="2"/>
  <c r="BM5" i="2"/>
  <c r="L5" i="2"/>
  <c r="U5" i="2"/>
  <c r="R10" i="2"/>
  <c r="BW4" i="2"/>
  <c r="BQ6" i="2"/>
  <c r="BR6" i="2" s="1"/>
  <c r="BL8" i="2"/>
  <c r="BM8" i="2" s="1"/>
  <c r="BH9" i="2"/>
  <c r="I135" i="19"/>
  <c r="I56" i="19"/>
  <c r="K64" i="19"/>
  <c r="K13" i="19"/>
  <c r="J139" i="19"/>
  <c r="J114" i="19"/>
  <c r="J152" i="19"/>
  <c r="K168" i="19"/>
  <c r="I83" i="19"/>
  <c r="I73" i="19"/>
  <c r="I57" i="19"/>
  <c r="J180" i="19"/>
  <c r="CA8" i="2"/>
  <c r="U8" i="2" s="1"/>
  <c r="BW7" i="2"/>
  <c r="BG4" i="2"/>
  <c r="BH4" i="2" s="1"/>
  <c r="BC6" i="2"/>
  <c r="BR7" i="18"/>
  <c r="O7" i="18"/>
  <c r="BW4" i="18"/>
  <c r="BM6" i="18"/>
  <c r="L6" i="18"/>
  <c r="K123" i="19"/>
  <c r="I94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I63" i="19"/>
  <c r="J188" i="19"/>
  <c r="K191" i="19"/>
  <c r="J170" i="19"/>
  <c r="J154" i="19"/>
  <c r="I189" i="19"/>
  <c r="I171" i="19"/>
  <c r="K161" i="19"/>
  <c r="K145" i="19"/>
  <c r="J134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82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9" i="19"/>
  <c r="J23" i="19"/>
  <c r="J166" i="19"/>
  <c r="J50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8" i="19"/>
  <c r="H16" i="19"/>
  <c r="K195" i="19"/>
  <c r="J187" i="19"/>
  <c r="K163" i="19"/>
  <c r="K147" i="19"/>
  <c r="I172" i="19"/>
  <c r="J172" i="19"/>
  <c r="K133" i="19"/>
  <c r="K117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33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J153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08" i="19"/>
  <c r="K110" i="19"/>
  <c r="I133" i="19"/>
  <c r="I144" i="19"/>
  <c r="I146" i="19"/>
  <c r="J151" i="19"/>
  <c r="J157" i="19"/>
  <c r="I164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F12" i="19"/>
  <c r="C19" i="19"/>
  <c r="C8" i="19"/>
  <c r="D16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K1" i="2"/>
  <c r="L1" i="2"/>
  <c r="BM1" i="2" s="1"/>
  <c r="BJ1" i="2" s="1"/>
  <c r="E4" i="19"/>
  <c r="H1" i="2"/>
  <c r="U30" i="19"/>
  <c r="I30" i="19" s="1"/>
  <c r="K30" i="19"/>
  <c r="BI1" i="2"/>
  <c r="A2" i="2"/>
  <c r="AU2" i="12" s="1"/>
  <c r="H6" i="19"/>
  <c r="D17" i="19"/>
  <c r="D6" i="19"/>
  <c r="D5" i="19"/>
  <c r="G4" i="19"/>
  <c r="G12" i="19"/>
  <c r="G9" i="19"/>
  <c r="BC2" i="18"/>
  <c r="F2" i="18"/>
  <c r="G17" i="19"/>
  <c r="H4" i="19"/>
  <c r="G11" i="19"/>
  <c r="B16" i="19"/>
  <c r="H11" i="19"/>
  <c r="H17" i="19"/>
  <c r="D11" i="19"/>
  <c r="H10" i="19"/>
  <c r="B8" i="19"/>
  <c r="B4" i="19"/>
  <c r="G8" i="19"/>
  <c r="D19" i="19"/>
  <c r="AJ15" i="19"/>
  <c r="F4" i="19"/>
  <c r="AJ28" i="19"/>
  <c r="C6" i="19"/>
  <c r="F19" i="19"/>
  <c r="H5" i="19"/>
  <c r="H9" i="19"/>
  <c r="C4" i="19"/>
  <c r="B11" i="19"/>
  <c r="H14" i="19"/>
  <c r="H18" i="19"/>
  <c r="B6" i="19"/>
  <c r="E17" i="19"/>
  <c r="B9" i="19"/>
  <c r="B19" i="19"/>
  <c r="E8" i="19"/>
  <c r="D8" i="19"/>
  <c r="G19" i="19"/>
  <c r="G6" i="19"/>
  <c r="D4" i="19"/>
  <c r="H24" i="19"/>
  <c r="H19" i="19"/>
  <c r="AJ20" i="19"/>
  <c r="C5" i="19"/>
  <c r="H28" i="19"/>
  <c r="H22" i="19"/>
  <c r="CK77" i="18"/>
  <c r="AP77" i="18" s="1"/>
  <c r="CK68" i="18"/>
  <c r="AP68" i="18" s="1"/>
  <c r="I27" i="18"/>
  <c r="BH27" i="18"/>
  <c r="BQ29" i="18"/>
  <c r="BR29" i="18" s="1"/>
  <c r="CF30" i="18"/>
  <c r="CG30" i="18"/>
  <c r="R35" i="18"/>
  <c r="BW35" i="18"/>
  <c r="CG60" i="18"/>
  <c r="CF60" i="18"/>
  <c r="X60" i="18" s="1"/>
  <c r="BG82" i="18"/>
  <c r="BH82" i="18" s="1"/>
  <c r="I82" i="18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/>
  <c r="F55" i="18"/>
  <c r="AJ21" i="19"/>
  <c r="U6" i="18"/>
  <c r="CB6" i="18"/>
  <c r="U8" i="18"/>
  <c r="CB8" i="18"/>
  <c r="BQ9" i="18"/>
  <c r="O9" i="18" s="1"/>
  <c r="X13" i="18"/>
  <c r="CG13" i="18"/>
  <c r="BV30" i="18"/>
  <c r="R30" i="18" s="1"/>
  <c r="CB39" i="18"/>
  <c r="BG52" i="18"/>
  <c r="BH52" i="18" s="1"/>
  <c r="I52" i="18"/>
  <c r="BQ54" i="18"/>
  <c r="O54" i="18" s="1"/>
  <c r="E5" i="19"/>
  <c r="E9" i="19"/>
  <c r="E19" i="19"/>
  <c r="C16" i="19"/>
  <c r="CK24" i="18"/>
  <c r="AP24" i="18" s="1"/>
  <c r="AB68" i="18"/>
  <c r="O29" i="18"/>
  <c r="X30" i="18"/>
  <c r="CA3" i="18"/>
  <c r="U3" i="18" s="1"/>
  <c r="CB5" i="18"/>
  <c r="BW14" i="18"/>
  <c r="L17" i="18"/>
  <c r="BM17" i="18"/>
  <c r="BC26" i="18"/>
  <c r="F26" i="18"/>
  <c r="L30" i="18"/>
  <c r="BM30" i="18"/>
  <c r="BM36" i="18"/>
  <c r="BC37" i="18"/>
  <c r="BB37" i="18"/>
  <c r="F37" i="18" s="1"/>
  <c r="BQ42" i="18"/>
  <c r="O42" i="18" s="1"/>
  <c r="BG7" i="18"/>
  <c r="I7" i="18" s="1"/>
  <c r="BQ25" i="18"/>
  <c r="O25" i="18" s="1"/>
  <c r="BV28" i="18"/>
  <c r="R28" i="18"/>
  <c r="AB28" i="18" s="1"/>
  <c r="BW28" i="18"/>
  <c r="BM48" i="18"/>
  <c r="R48" i="18"/>
  <c r="BW48" i="18"/>
  <c r="I16" i="18"/>
  <c r="D9" i="19"/>
  <c r="F9" i="18"/>
  <c r="AJ14" i="19"/>
  <c r="AJ16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H23" i="19"/>
  <c r="I4" i="18"/>
  <c r="BH4" i="18"/>
  <c r="CF4" i="18"/>
  <c r="X4" i="18" s="1"/>
  <c r="CG6" i="18"/>
  <c r="CB14" i="18"/>
  <c r="CB18" i="18"/>
  <c r="CA18" i="18"/>
  <c r="U18" i="18" s="1"/>
  <c r="CA27" i="18"/>
  <c r="U27" i="18" s="1"/>
  <c r="CA29" i="18"/>
  <c r="U29" i="18"/>
  <c r="CB29" i="18"/>
  <c r="BW40" i="18"/>
  <c r="F5" i="19"/>
  <c r="E6" i="19"/>
  <c r="G16" i="19"/>
  <c r="H12" i="19"/>
  <c r="E11" i="19"/>
  <c r="F8" i="19"/>
  <c r="B12" i="19"/>
  <c r="BL8" i="18"/>
  <c r="L8" i="18" s="1"/>
  <c r="BM9" i="18"/>
  <c r="BM10" i="18"/>
  <c r="BR21" i="18"/>
  <c r="BM24" i="18"/>
  <c r="BL24" i="18"/>
  <c r="L24" i="18" s="1"/>
  <c r="BH32" i="18"/>
  <c r="BM39" i="18"/>
  <c r="BL39" i="18"/>
  <c r="L39" i="18" s="1"/>
  <c r="BM43" i="18"/>
  <c r="BH18" i="18"/>
  <c r="CG19" i="18"/>
  <c r="BH22" i="18"/>
  <c r="CF28" i="18"/>
  <c r="X28" i="18" s="1"/>
  <c r="BB30" i="18"/>
  <c r="F30" i="18" s="1"/>
  <c r="BH31" i="18"/>
  <c r="BG31" i="18"/>
  <c r="I31" i="18" s="1"/>
  <c r="BR40" i="18"/>
  <c r="CF41" i="18"/>
  <c r="X41" i="18" s="1"/>
  <c r="BM45" i="18"/>
  <c r="BL45" i="18"/>
  <c r="L45" i="18" s="1"/>
  <c r="CK45" i="18" s="1"/>
  <c r="AP45" i="18" s="1"/>
  <c r="AJ23" i="19"/>
  <c r="AJ2" i="19"/>
  <c r="AJ17" i="19"/>
  <c r="AJ9" i="19"/>
  <c r="AJ19" i="19"/>
  <c r="AJ13" i="19"/>
  <c r="AJ11" i="19"/>
  <c r="G2" i="19"/>
  <c r="F13" i="19"/>
  <c r="D20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M32" i="18"/>
  <c r="BL32" i="18"/>
  <c r="L32" i="18" s="1"/>
  <c r="BQ40" i="18"/>
  <c r="O40" i="18" s="1"/>
  <c r="BW41" i="18"/>
  <c r="CB44" i="18"/>
  <c r="BC45" i="18"/>
  <c r="BR50" i="18"/>
  <c r="BC51" i="18"/>
  <c r="BB51" i="18"/>
  <c r="F51" i="18" s="1"/>
  <c r="BG56" i="18"/>
  <c r="I56" i="18" s="1"/>
  <c r="BR57" i="18"/>
  <c r="BQ57" i="18"/>
  <c r="O57" i="18" s="1"/>
  <c r="CA59" i="18"/>
  <c r="U59" i="18" s="1"/>
  <c r="CB11" i="18"/>
  <c r="CA11" i="18"/>
  <c r="U11" i="18" s="1"/>
  <c r="CG12" i="18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M75" i="18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C14" i="18"/>
  <c r="BB14" i="18"/>
  <c r="F14" i="18" s="1"/>
  <c r="BV14" i="18"/>
  <c r="R14" i="18" s="1"/>
  <c r="CG14" i="18"/>
  <c r="BH15" i="18"/>
  <c r="BG15" i="18"/>
  <c r="I15" i="18" s="1"/>
  <c r="CA15" i="18"/>
  <c r="U15" i="18" s="1"/>
  <c r="BC16" i="18"/>
  <c r="BM16" i="18"/>
  <c r="BL16" i="18"/>
  <c r="L16" i="18" s="1"/>
  <c r="CF16" i="18"/>
  <c r="X16" i="18" s="1"/>
  <c r="BH17" i="18"/>
  <c r="BR17" i="18"/>
  <c r="BQ17" i="18"/>
  <c r="O17" i="18" s="1"/>
  <c r="BQ24" i="18"/>
  <c r="O24" i="18" s="1"/>
  <c r="AB24" i="18" s="1"/>
  <c r="BV25" i="18"/>
  <c r="R25" i="18" s="1"/>
  <c r="CA26" i="18"/>
  <c r="U26" i="18" s="1"/>
  <c r="BM27" i="18"/>
  <c r="CF27" i="18"/>
  <c r="X27" i="18" s="1"/>
  <c r="BH30" i="18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W53" i="18"/>
  <c r="BV53" i="18"/>
  <c r="R53" i="18" s="1"/>
  <c r="CG55" i="18"/>
  <c r="CG58" i="18"/>
  <c r="CF58" i="18"/>
  <c r="X58" i="18" s="1"/>
  <c r="BG63" i="18"/>
  <c r="I63" i="18" s="1"/>
  <c r="CG65" i="18"/>
  <c r="CF73" i="18"/>
  <c r="X73" i="18" s="1"/>
  <c r="AJ8" i="19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W29" i="18"/>
  <c r="BG30" i="18"/>
  <c r="I30" i="18" s="1"/>
  <c r="BL31" i="18"/>
  <c r="L31" i="18" s="1"/>
  <c r="BL36" i="18"/>
  <c r="L36" i="18" s="1"/>
  <c r="CK36" i="18" s="1"/>
  <c r="AP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BW43" i="18"/>
  <c r="CG43" i="18"/>
  <c r="BC47" i="18"/>
  <c r="BW47" i="18"/>
  <c r="BV47" i="18"/>
  <c r="R47" i="18" s="1"/>
  <c r="CK47" i="18" s="1"/>
  <c r="AP47" i="18" s="1"/>
  <c r="BB54" i="18"/>
  <c r="F54" i="18" s="1"/>
  <c r="BC54" i="18"/>
  <c r="AJ6" i="19"/>
  <c r="AJ10" i="19"/>
  <c r="C18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C13" i="18"/>
  <c r="BG19" i="18"/>
  <c r="I19" i="18" s="1"/>
  <c r="AB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K40" i="18" s="1"/>
  <c r="AP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BM11" i="18"/>
  <c r="CF11" i="18"/>
  <c r="X11" i="18" s="1"/>
  <c r="BR12" i="18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CK46" i="18" s="1"/>
  <c r="AP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BR80" i="18"/>
  <c r="CB80" i="18"/>
  <c r="BC96" i="18"/>
  <c r="CG59" i="18"/>
  <c r="CF59" i="18"/>
  <c r="X59" i="18" s="1"/>
  <c r="BM61" i="18"/>
  <c r="CB64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BW57" i="18"/>
  <c r="CG57" i="18"/>
  <c r="BH58" i="18"/>
  <c r="BG58" i="18"/>
  <c r="I58" i="18" s="1"/>
  <c r="AB58" i="18" s="1"/>
  <c r="BM59" i="18"/>
  <c r="BV59" i="18"/>
  <c r="R59" i="18" s="1"/>
  <c r="CK59" i="18" s="1"/>
  <c r="AP59" i="18" s="1"/>
  <c r="CB60" i="18"/>
  <c r="BL61" i="18"/>
  <c r="L61" i="18" s="1"/>
  <c r="AB61" i="18" s="1"/>
  <c r="BG62" i="18"/>
  <c r="I62" i="18" s="1"/>
  <c r="CK62" i="18" s="1"/>
  <c r="AP62" i="18" s="1"/>
  <c r="BC63" i="18"/>
  <c r="BV63" i="18"/>
  <c r="R63" i="18" s="1"/>
  <c r="BR64" i="18"/>
  <c r="BQ64" i="18"/>
  <c r="O64" i="18" s="1"/>
  <c r="CF65" i="18"/>
  <c r="X65" i="18" s="1"/>
  <c r="BH66" i="18"/>
  <c r="BG66" i="18"/>
  <c r="I66" i="18" s="1"/>
  <c r="CB67" i="18"/>
  <c r="BM71" i="18"/>
  <c r="BV71" i="18"/>
  <c r="R71" i="18" s="1"/>
  <c r="CG71" i="18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AB45" i="18" s="1"/>
  <c r="BC46" i="18"/>
  <c r="BW46" i="18"/>
  <c r="CG46" i="18"/>
  <c r="CA53" i="18"/>
  <c r="U53" i="18" s="1"/>
  <c r="BW54" i="18"/>
  <c r="BG55" i="18"/>
  <c r="I55" i="18" s="1"/>
  <c r="BV57" i="18"/>
  <c r="R57" i="18" s="1"/>
  <c r="AB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H90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M99" i="18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M83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CK84" i="18" s="1"/>
  <c r="AP84" i="18" s="1"/>
  <c r="BH61" i="18"/>
  <c r="BR63" i="18"/>
  <c r="BM67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K42" i="18" s="1"/>
  <c r="AP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B86" i="18"/>
  <c r="CA86" i="18"/>
  <c r="U86" i="18" s="1"/>
  <c r="BC90" i="18"/>
  <c r="BV90" i="18"/>
  <c r="R90" i="18" s="1"/>
  <c r="CB91" i="18"/>
  <c r="BC92" i="18"/>
  <c r="CG92" i="18"/>
  <c r="BH93" i="18"/>
  <c r="BC94" i="18"/>
  <c r="BR95" i="18"/>
  <c r="CB97" i="18"/>
  <c r="BW98" i="18"/>
  <c r="BG53" i="18"/>
  <c r="I53" i="18" s="1"/>
  <c r="CG53" i="18"/>
  <c r="CA57" i="18"/>
  <c r="U57" i="18" s="1"/>
  <c r="BR58" i="18"/>
  <c r="BC65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B18" i="19"/>
  <c r="D7" i="19"/>
  <c r="E21" i="19"/>
  <c r="C9" i="19"/>
  <c r="H25" i="19"/>
  <c r="E13" i="19"/>
  <c r="D15" i="19"/>
  <c r="H13" i="19"/>
  <c r="E14" i="19"/>
  <c r="H20" i="19"/>
  <c r="B15" i="19"/>
  <c r="E23" i="19"/>
  <c r="CF2" i="18"/>
  <c r="X2" i="18" s="1"/>
  <c r="AJ26" i="19"/>
  <c r="BQ2" i="18"/>
  <c r="O2" i="18" s="1"/>
  <c r="AJ22" i="19"/>
  <c r="G5" i="19"/>
  <c r="C17" i="19"/>
  <c r="H21" i="19"/>
  <c r="AJ12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BR12" i="2"/>
  <c r="I29" i="2"/>
  <c r="BC4" i="2"/>
  <c r="CB5" i="2"/>
  <c r="BL9" i="2"/>
  <c r="BM9" i="2" s="1"/>
  <c r="BH13" i="2"/>
  <c r="BW14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B47" i="2"/>
  <c r="CA47" i="2"/>
  <c r="U47" i="2" s="1"/>
  <c r="BL52" i="2"/>
  <c r="L52" i="2" s="1"/>
  <c r="BG8" i="2"/>
  <c r="I8" i="2" s="1"/>
  <c r="F17" i="2"/>
  <c r="BL17" i="2"/>
  <c r="L17" i="2" s="1"/>
  <c r="BH21" i="2"/>
  <c r="BW22" i="2"/>
  <c r="BR26" i="2"/>
  <c r="BQ26" i="2"/>
  <c r="O26" i="2" s="1"/>
  <c r="CA29" i="2"/>
  <c r="U29" i="2" s="1"/>
  <c r="CG31" i="2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M12" i="2"/>
  <c r="BW12" i="2"/>
  <c r="BG16" i="2"/>
  <c r="I16" i="2" s="1"/>
  <c r="BB17" i="2"/>
  <c r="BC20" i="2"/>
  <c r="BG21" i="2"/>
  <c r="I21" i="2" s="1"/>
  <c r="BR21" i="2"/>
  <c r="CB21" i="2"/>
  <c r="BL25" i="2"/>
  <c r="L25" i="2" s="1"/>
  <c r="BG26" i="2"/>
  <c r="BV31" i="2"/>
  <c r="CF31" i="2"/>
  <c r="X31" i="2" s="1"/>
  <c r="BM33" i="2"/>
  <c r="CG33" i="2"/>
  <c r="BM37" i="2"/>
  <c r="BL37" i="2"/>
  <c r="CF41" i="2"/>
  <c r="CG41" i="2" s="1"/>
  <c r="BQ43" i="2"/>
  <c r="O43" i="2" s="1"/>
  <c r="BR46" i="2"/>
  <c r="BQ47" i="2"/>
  <c r="O47" i="2" s="1"/>
  <c r="BR47" i="2"/>
  <c r="BR49" i="2"/>
  <c r="BQ49" i="2"/>
  <c r="CF5" i="2"/>
  <c r="X5" i="2" s="1"/>
  <c r="BC15" i="2"/>
  <c r="BB15" i="2"/>
  <c r="BC17" i="2"/>
  <c r="BG24" i="2"/>
  <c r="I24" i="2" s="1"/>
  <c r="BR24" i="2"/>
  <c r="BH26" i="2"/>
  <c r="BQ30" i="2"/>
  <c r="O30" i="2" s="1"/>
  <c r="BG68" i="2"/>
  <c r="I68" i="2" s="1"/>
  <c r="CA4" i="2"/>
  <c r="U4" i="2" s="1"/>
  <c r="BV5" i="2"/>
  <c r="BW5" i="2" s="1"/>
  <c r="CA9" i="2"/>
  <c r="U9" i="2" s="1"/>
  <c r="R13" i="2"/>
  <c r="CG13" i="2"/>
  <c r="CF13" i="2"/>
  <c r="X13" i="2" s="1"/>
  <c r="CA14" i="2"/>
  <c r="U14" i="2" s="1"/>
  <c r="CB17" i="2"/>
  <c r="CF18" i="2"/>
  <c r="X18" i="2" s="1"/>
  <c r="BC23" i="2"/>
  <c r="BB23" i="2"/>
  <c r="F23" i="2" s="1"/>
  <c r="CF23" i="2"/>
  <c r="X23" i="2" s="1"/>
  <c r="CG26" i="2"/>
  <c r="BB28" i="2"/>
  <c r="F28" i="2" s="1"/>
  <c r="AB28" i="2" s="1"/>
  <c r="BW28" i="2"/>
  <c r="BL34" i="2"/>
  <c r="L34" i="2" s="1"/>
  <c r="CB36" i="2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C13" i="2"/>
  <c r="BV13" i="2"/>
  <c r="CA17" i="2"/>
  <c r="U17" i="2" s="1"/>
  <c r="CF21" i="2"/>
  <c r="CG21" i="2" s="1"/>
  <c r="BH22" i="2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Q7" i="2"/>
  <c r="O7" i="2" s="1"/>
  <c r="BC8" i="2"/>
  <c r="BV11" i="2"/>
  <c r="BW11" i="2" s="1"/>
  <c r="BQ12" i="2"/>
  <c r="O12" i="2" s="1"/>
  <c r="BW13" i="2"/>
  <c r="BR15" i="2"/>
  <c r="BV16" i="2"/>
  <c r="R16" i="2" s="1"/>
  <c r="BH17" i="2"/>
  <c r="CA20" i="2"/>
  <c r="CB20" i="2" s="1"/>
  <c r="BC21" i="2"/>
  <c r="BV21" i="2"/>
  <c r="R21" i="2" s="1"/>
  <c r="BW24" i="2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CG19" i="2"/>
  <c r="BQ20" i="2"/>
  <c r="BR20" i="2" s="1"/>
  <c r="BR23" i="2"/>
  <c r="BV24" i="2"/>
  <c r="R24" i="2" s="1"/>
  <c r="BH25" i="2"/>
  <c r="CB28" i="2"/>
  <c r="BM29" i="2"/>
  <c r="BV32" i="2"/>
  <c r="R32" i="2" s="1"/>
  <c r="CG35" i="2"/>
  <c r="BR40" i="2"/>
  <c r="BR41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CA86" i="2"/>
  <c r="CB86" i="2" s="1"/>
  <c r="BG87" i="2"/>
  <c r="I87" i="2" s="1"/>
  <c r="AB87" i="2" s="1"/>
  <c r="BR94" i="2"/>
  <c r="BB96" i="2"/>
  <c r="F96" i="2" s="1"/>
  <c r="CK96" i="2" s="1"/>
  <c r="AP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M82" i="2"/>
  <c r="BL82" i="2"/>
  <c r="L82" i="2" s="1"/>
  <c r="BH83" i="2"/>
  <c r="BG95" i="2"/>
  <c r="BH95" i="2" s="1"/>
  <c r="CG62" i="2"/>
  <c r="CF76" i="2"/>
  <c r="X76" i="2" s="1"/>
  <c r="BW55" i="2"/>
  <c r="BW58" i="2"/>
  <c r="BG59" i="2"/>
  <c r="I59" i="2" s="1"/>
  <c r="BC62" i="2"/>
  <c r="BB62" i="2"/>
  <c r="F62" i="2" s="1"/>
  <c r="BC75" i="2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CK94" i="2" s="1"/>
  <c r="AP94" i="2" s="1"/>
  <c r="BC99" i="2"/>
  <c r="BR100" i="2"/>
  <c r="BQ100" i="2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CA64" i="2"/>
  <c r="U64" i="2" s="1"/>
  <c r="BB65" i="2"/>
  <c r="BC65" i="2" s="1"/>
  <c r="BV65" i="2"/>
  <c r="R65" i="2" s="1"/>
  <c r="CF73" i="2"/>
  <c r="X73" i="2" s="1"/>
  <c r="BH74" i="2"/>
  <c r="BG74" i="2"/>
  <c r="BB75" i="2"/>
  <c r="BV76" i="2"/>
  <c r="R76" i="2" s="1"/>
  <c r="BB83" i="2"/>
  <c r="F83" i="2" s="1"/>
  <c r="BL90" i="2"/>
  <c r="L90" i="2" s="1"/>
  <c r="BV90" i="2"/>
  <c r="R90" i="2" s="1"/>
  <c r="CG97" i="2"/>
  <c r="CF97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G14" i="2"/>
  <c r="BH14" i="2" s="1"/>
  <c r="BL15" i="2"/>
  <c r="BM15" i="2" s="1"/>
  <c r="BQ16" i="2"/>
  <c r="O16" i="2" s="1"/>
  <c r="BV17" i="2"/>
  <c r="R17" i="2" s="1"/>
  <c r="CK17" i="2" s="1"/>
  <c r="AP17" i="2" s="1"/>
  <c r="CA18" i="2"/>
  <c r="CB18" i="2" s="1"/>
  <c r="CF19" i="2"/>
  <c r="BB21" i="2"/>
  <c r="BG22" i="2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L43" i="2"/>
  <c r="L43" i="2" s="1"/>
  <c r="CF44" i="2"/>
  <c r="CG44" i="2" s="1"/>
  <c r="CB46" i="2"/>
  <c r="BR48" i="2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W71" i="2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G100" i="2"/>
  <c r="CF100" i="2"/>
  <c r="BL47" i="2"/>
  <c r="L47" i="2" s="1"/>
  <c r="BG51" i="2"/>
  <c r="I51" i="2" s="1"/>
  <c r="CF51" i="2"/>
  <c r="X51" i="2" s="1"/>
  <c r="CF52" i="2"/>
  <c r="CG52" i="2" s="1"/>
  <c r="BC56" i="2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H73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K60" i="2" s="1"/>
  <c r="AP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BM88" i="2"/>
  <c r="CF89" i="2"/>
  <c r="X89" i="2" s="1"/>
  <c r="BC92" i="2"/>
  <c r="CG92" i="2"/>
  <c r="BQ94" i="2"/>
  <c r="O94" i="2" s="1"/>
  <c r="BW96" i="2"/>
  <c r="BR97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G90" i="2"/>
  <c r="BH90" i="2" s="1"/>
  <c r="BR90" i="2"/>
  <c r="CF92" i="2"/>
  <c r="X92" i="2" s="1"/>
  <c r="CB94" i="2"/>
  <c r="CA94" i="2"/>
  <c r="BQ97" i="2"/>
  <c r="BL99" i="2"/>
  <c r="BM99" i="2" s="1"/>
  <c r="BW99" i="2"/>
  <c r="BC95" i="2"/>
  <c r="CB100" i="2"/>
  <c r="I2" i="2"/>
  <c r="L15" i="2"/>
  <c r="L32" i="2"/>
  <c r="AB32" i="2" s="1"/>
  <c r="F100" i="2"/>
  <c r="F15" i="2"/>
  <c r="F20" i="2"/>
  <c r="O29" i="2"/>
  <c r="L51" i="2"/>
  <c r="U31" i="2"/>
  <c r="U6" i="2"/>
  <c r="I43" i="2"/>
  <c r="X30" i="2"/>
  <c r="U40" i="2"/>
  <c r="O81" i="2"/>
  <c r="F91" i="2"/>
  <c r="O6" i="2"/>
  <c r="X15" i="2"/>
  <c r="CK28" i="2"/>
  <c r="AP28" i="2" s="1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O13" i="2"/>
  <c r="U18" i="2"/>
  <c r="R22" i="2"/>
  <c r="R27" i="2"/>
  <c r="AB27" i="2" s="1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R11" i="2"/>
  <c r="X11" i="2"/>
  <c r="U15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CK14" i="2" s="1"/>
  <c r="AP14" i="2" s="1"/>
  <c r="O33" i="2"/>
  <c r="R47" i="2"/>
  <c r="I52" i="2"/>
  <c r="O60" i="2"/>
  <c r="R61" i="2"/>
  <c r="U62" i="2"/>
  <c r="AB62" i="2" s="1"/>
  <c r="F67" i="2"/>
  <c r="L91" i="2"/>
  <c r="I95" i="2"/>
  <c r="R39" i="2"/>
  <c r="I44" i="2"/>
  <c r="O76" i="2"/>
  <c r="CK76" i="2" s="1"/>
  <c r="AP76" i="2" s="1"/>
  <c r="R77" i="2"/>
  <c r="AB77" i="2" s="1"/>
  <c r="I78" i="2"/>
  <c r="R87" i="2"/>
  <c r="X41" i="2"/>
  <c r="X95" i="2"/>
  <c r="X99" i="2"/>
  <c r="X100" i="2"/>
  <c r="X36" i="2"/>
  <c r="F78" i="2"/>
  <c r="O84" i="2"/>
  <c r="L85" i="2"/>
  <c r="AB85" i="2" s="1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 s="1"/>
  <c r="L95" i="2"/>
  <c r="L83" i="2"/>
  <c r="O92" i="2"/>
  <c r="X87" i="2"/>
  <c r="F97" i="2"/>
  <c r="L40" i="2"/>
  <c r="O41" i="2"/>
  <c r="R42" i="2"/>
  <c r="CK42" i="2" s="1"/>
  <c r="AP42" i="2" s="1"/>
  <c r="U43" i="2"/>
  <c r="X44" i="2"/>
  <c r="F46" i="2"/>
  <c r="L48" i="2"/>
  <c r="O49" i="2"/>
  <c r="R50" i="2"/>
  <c r="U51" i="2"/>
  <c r="X52" i="2"/>
  <c r="F56" i="2"/>
  <c r="U56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AJ25" i="19"/>
  <c r="G25" i="19"/>
  <c r="D28" i="19"/>
  <c r="E28" i="19"/>
  <c r="G24" i="19"/>
  <c r="F25" i="19"/>
  <c r="D22" i="19"/>
  <c r="E24" i="19"/>
  <c r="C25" i="19"/>
  <c r="C28" i="19"/>
  <c r="F28" i="19"/>
  <c r="B22" i="19"/>
  <c r="D21" i="19"/>
  <c r="D26" i="19"/>
  <c r="F26" i="19"/>
  <c r="E26" i="19"/>
  <c r="E22" i="19"/>
  <c r="F21" i="19"/>
  <c r="B26" i="19"/>
  <c r="C26" i="19"/>
  <c r="G26" i="19"/>
  <c r="D25" i="19"/>
  <c r="D24" i="19"/>
  <c r="F24" i="19"/>
  <c r="F22" i="19"/>
  <c r="C21" i="19"/>
  <c r="E25" i="19"/>
  <c r="G28" i="19"/>
  <c r="G22" i="19"/>
  <c r="G21" i="19"/>
  <c r="P1" i="2"/>
  <c r="O1" i="2"/>
  <c r="BR1" i="2" s="1"/>
  <c r="N1" i="2"/>
  <c r="C24" i="19"/>
  <c r="C22" i="19"/>
  <c r="B21" i="19"/>
  <c r="AJ5" i="19"/>
  <c r="C2" i="19"/>
  <c r="B13" i="19"/>
  <c r="B20" i="19"/>
  <c r="F10" i="19"/>
  <c r="G14" i="19"/>
  <c r="F15" i="19"/>
  <c r="F7" i="19"/>
  <c r="F16" i="19"/>
  <c r="B10" i="19"/>
  <c r="B17" i="19"/>
  <c r="E12" i="19"/>
  <c r="B23" i="19"/>
  <c r="D2" i="19"/>
  <c r="E10" i="19"/>
  <c r="D13" i="19"/>
  <c r="F18" i="19"/>
  <c r="G15" i="19"/>
  <c r="G20" i="19"/>
  <c r="G23" i="19"/>
  <c r="C10" i="19"/>
  <c r="F14" i="19"/>
  <c r="B7" i="19"/>
  <c r="F20" i="19"/>
  <c r="G10" i="19"/>
  <c r="G13" i="19"/>
  <c r="C15" i="19"/>
  <c r="C20" i="19"/>
  <c r="C12" i="19"/>
  <c r="D23" i="19"/>
  <c r="D10" i="19"/>
  <c r="D14" i="19"/>
  <c r="E18" i="19"/>
  <c r="E7" i="19"/>
  <c r="B2" i="19"/>
  <c r="P29" i="19"/>
  <c r="D29" i="19" s="1"/>
  <c r="X2" i="2"/>
  <c r="CB2" i="2"/>
  <c r="U2" i="2"/>
  <c r="O3" i="2"/>
  <c r="X8" i="19"/>
  <c r="BL2" i="2"/>
  <c r="L2" i="2" s="1"/>
  <c r="X4" i="19"/>
  <c r="X5" i="19"/>
  <c r="X21" i="19"/>
  <c r="S29" i="19"/>
  <c r="G29" i="19" s="1"/>
  <c r="O29" i="19"/>
  <c r="C29" i="19" s="1"/>
  <c r="X14" i="19"/>
  <c r="B5" i="19"/>
  <c r="X10" i="19"/>
  <c r="X13" i="19"/>
  <c r="X25" i="19"/>
  <c r="X24" i="19"/>
  <c r="X22" i="19"/>
  <c r="K29" i="19"/>
  <c r="X11" i="19"/>
  <c r="X19" i="19"/>
  <c r="X16" i="19"/>
  <c r="X6" i="19"/>
  <c r="B24" i="19"/>
  <c r="X26" i="19"/>
  <c r="B25" i="19"/>
  <c r="X28" i="19"/>
  <c r="B28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X20" i="19"/>
  <c r="E20" i="19"/>
  <c r="I59" i="19"/>
  <c r="X23" i="19"/>
  <c r="I23" i="19"/>
  <c r="X9" i="19"/>
  <c r="X7" i="19"/>
  <c r="AJ29" i="19"/>
  <c r="A2" i="12" a="1"/>
  <c r="BW8" i="2" l="1"/>
  <c r="BR10" i="18"/>
  <c r="CG4" i="18"/>
  <c r="O4" i="2"/>
  <c r="I4" i="2"/>
  <c r="BM6" i="2"/>
  <c r="L9" i="2"/>
  <c r="L8" i="2"/>
  <c r="X3" i="2"/>
  <c r="U7" i="2"/>
  <c r="CB8" i="2"/>
  <c r="R5" i="2"/>
  <c r="O5" i="2"/>
  <c r="CK5" i="2" s="1"/>
  <c r="AP5" i="2" s="1"/>
  <c r="BH8" i="18"/>
  <c r="BH6" i="18"/>
  <c r="BC6" i="18"/>
  <c r="BC5" i="18"/>
  <c r="F4" i="18"/>
  <c r="AB4" i="18" s="1"/>
  <c r="O6" i="18"/>
  <c r="AB6" i="18" s="1"/>
  <c r="CG3" i="18"/>
  <c r="CG4" i="2"/>
  <c r="CB10" i="2"/>
  <c r="AB10" i="2"/>
  <c r="CB4" i="2"/>
  <c r="R9" i="2"/>
  <c r="BN1" i="2"/>
  <c r="L3" i="2"/>
  <c r="A2" i="12"/>
  <c r="B2" i="12" s="1"/>
  <c r="D2" i="12" s="1"/>
  <c r="AB8" i="2"/>
  <c r="BW6" i="2"/>
  <c r="L4" i="2"/>
  <c r="CK4" i="2" s="1"/>
  <c r="AP4" i="2" s="1"/>
  <c r="L6" i="19"/>
  <c r="L4" i="19"/>
  <c r="L9" i="19"/>
  <c r="L11" i="19"/>
  <c r="L19" i="19"/>
  <c r="BH3" i="18"/>
  <c r="L8" i="19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CK29" i="18"/>
  <c r="AP29" i="18" s="1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10" i="2"/>
  <c r="AP10" i="2" s="1"/>
  <c r="F7" i="2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26" i="2" s="1"/>
  <c r="AP26" i="2" s="1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CK9" i="2"/>
  <c r="AP9" i="2" s="1"/>
  <c r="AB58" i="2"/>
  <c r="AB14" i="2"/>
  <c r="AB63" i="2"/>
  <c r="BW66" i="2"/>
  <c r="CB80" i="2"/>
  <c r="BH51" i="2"/>
  <c r="CG37" i="2"/>
  <c r="AB5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AB21" i="2"/>
  <c r="I3" i="2"/>
  <c r="AB98" i="2"/>
  <c r="CK98" i="2"/>
  <c r="AP98" i="2" s="1"/>
  <c r="AB59" i="2"/>
  <c r="CK59" i="2"/>
  <c r="AP59" i="2" s="1"/>
  <c r="CK41" i="2"/>
  <c r="AP41" i="2" s="1"/>
  <c r="AB41" i="2"/>
  <c r="AB60" i="2"/>
  <c r="CK13" i="2"/>
  <c r="AP13" i="2" s="1"/>
  <c r="AB13" i="2"/>
  <c r="AB57" i="2"/>
  <c r="AB49" i="2"/>
  <c r="CK92" i="2"/>
  <c r="AP92" i="2" s="1"/>
  <c r="AB31" i="2"/>
  <c r="CK70" i="2"/>
  <c r="AP70" i="2" s="1"/>
  <c r="AB50" i="2"/>
  <c r="CK50" i="2"/>
  <c r="AP50" i="2" s="1"/>
  <c r="AB22" i="2"/>
  <c r="CK22" i="2"/>
  <c r="AP22" i="2" s="1"/>
  <c r="AB20" i="2"/>
  <c r="CK24" i="2"/>
  <c r="AP24" i="2" s="1"/>
  <c r="AB24" i="2"/>
  <c r="CK25" i="2"/>
  <c r="AP25" i="2" s="1"/>
  <c r="AB25" i="2"/>
  <c r="I79" i="2"/>
  <c r="CK67" i="2"/>
  <c r="AP67" i="2" s="1"/>
  <c r="AB67" i="2"/>
  <c r="AB11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33" i="2"/>
  <c r="AP33" i="2" s="1"/>
  <c r="AB76" i="2"/>
  <c r="CK77" i="2"/>
  <c r="AP77" i="2" s="1"/>
  <c r="AB56" i="2"/>
  <c r="CK56" i="2"/>
  <c r="AP56" i="2" s="1"/>
  <c r="AB34" i="2"/>
  <c r="CK34" i="2"/>
  <c r="AP34" i="2" s="1"/>
  <c r="CK38" i="2"/>
  <c r="AP38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L17" i="19"/>
  <c r="AB23" i="2"/>
  <c r="CK23" i="2"/>
  <c r="AP23" i="2" s="1"/>
  <c r="L14" i="19"/>
  <c r="L10" i="19"/>
  <c r="L22" i="19"/>
  <c r="L21" i="19"/>
  <c r="L26" i="19"/>
  <c r="L7" i="19"/>
  <c r="L15" i="19"/>
  <c r="L24" i="19"/>
  <c r="L20" i="19"/>
  <c r="L28" i="19"/>
  <c r="L23" i="19"/>
  <c r="L2" i="19"/>
  <c r="L25" i="19"/>
  <c r="BS1" i="2"/>
  <c r="BO1" i="2"/>
  <c r="Q1" i="2"/>
  <c r="S1" i="2"/>
  <c r="R1" i="2"/>
  <c r="BW1" i="2" s="1"/>
  <c r="L13" i="19"/>
  <c r="L18" i="19"/>
  <c r="L12" i="19"/>
  <c r="R29" i="19"/>
  <c r="F29" i="19" s="1"/>
  <c r="AB2" i="2"/>
  <c r="CK2" i="2"/>
  <c r="AP2" i="2" s="1"/>
  <c r="BM2" i="2"/>
  <c r="N29" i="19"/>
  <c r="CK4" i="18" l="1"/>
  <c r="AP4" i="18" s="1"/>
  <c r="AB4" i="2"/>
  <c r="AB7" i="2"/>
  <c r="AB3" i="2"/>
  <c r="CK6" i="18"/>
  <c r="AP6" i="18" s="1"/>
  <c r="AF27" i="19"/>
  <c r="CK7" i="2"/>
  <c r="AP7" i="2" s="1"/>
  <c r="CK89" i="18"/>
  <c r="AP89" i="18" s="1"/>
  <c r="AB89" i="18"/>
  <c r="AF78" i="19"/>
  <c r="AF68" i="19"/>
  <c r="AF58" i="19"/>
  <c r="AF64" i="19"/>
  <c r="AF171" i="19"/>
  <c r="AF145" i="19"/>
  <c r="AF136" i="19"/>
  <c r="AF130" i="19"/>
  <c r="AF132" i="19"/>
  <c r="AF49" i="19"/>
  <c r="AF57" i="19"/>
  <c r="AF90" i="19"/>
  <c r="AF84" i="19"/>
  <c r="AF74" i="19"/>
  <c r="AF80" i="19"/>
  <c r="AF182" i="19"/>
  <c r="AF153" i="19"/>
  <c r="AF147" i="19"/>
  <c r="AF56" i="19"/>
  <c r="AF35" i="19"/>
  <c r="AF72" i="19"/>
  <c r="AF46" i="19"/>
  <c r="AF40" i="19"/>
  <c r="AF190" i="19"/>
  <c r="AF187" i="19"/>
  <c r="AF126" i="19"/>
  <c r="AF120" i="19"/>
  <c r="AF114" i="19"/>
  <c r="AF116" i="19"/>
  <c r="AF55" i="19"/>
  <c r="AF73" i="19"/>
  <c r="AF62" i="19"/>
  <c r="AF52" i="19"/>
  <c r="AF42" i="19"/>
  <c r="AF44" i="19"/>
  <c r="AF179" i="19"/>
  <c r="AF134" i="19"/>
  <c r="AF128" i="19"/>
  <c r="AF122" i="19"/>
  <c r="AF124" i="19"/>
  <c r="AF39" i="19"/>
  <c r="AF65" i="19"/>
  <c r="AF158" i="19"/>
  <c r="AF149" i="19"/>
  <c r="AF183" i="19"/>
  <c r="AF95" i="19"/>
  <c r="AF83" i="19"/>
  <c r="AF181" i="19"/>
  <c r="AF157" i="19"/>
  <c r="AF197" i="19"/>
  <c r="AF103" i="19"/>
  <c r="AF91" i="19"/>
  <c r="AF79" i="19"/>
  <c r="AF142" i="19"/>
  <c r="AF43" i="19"/>
  <c r="AF70" i="19"/>
  <c r="AF177" i="19"/>
  <c r="AF141" i="19"/>
  <c r="AF61" i="19"/>
  <c r="AF66" i="19"/>
  <c r="AF165" i="19"/>
  <c r="AF167" i="19"/>
  <c r="AF196" i="19"/>
  <c r="AF192" i="19"/>
  <c r="AF110" i="19"/>
  <c r="AF105" i="19"/>
  <c r="AF99" i="19"/>
  <c r="AF96" i="19"/>
  <c r="AF71" i="19"/>
  <c r="AF189" i="19"/>
  <c r="AF30" i="19"/>
  <c r="AF186" i="19"/>
  <c r="AF178" i="19"/>
  <c r="AF45" i="19"/>
  <c r="AF31" i="19"/>
  <c r="AF118" i="19"/>
  <c r="AF112" i="19"/>
  <c r="AF107" i="19"/>
  <c r="AF104" i="19"/>
  <c r="AF63" i="19"/>
  <c r="AF109" i="19"/>
  <c r="AF164" i="19"/>
  <c r="AF151" i="19"/>
  <c r="AF53" i="19"/>
  <c r="AF89" i="19"/>
  <c r="AF82" i="19"/>
  <c r="AF176" i="19"/>
  <c r="AF166" i="19"/>
  <c r="AF159" i="19"/>
  <c r="AF37" i="19"/>
  <c r="AF97" i="19"/>
  <c r="AF88" i="19"/>
  <c r="AF191" i="19"/>
  <c r="AF148" i="19"/>
  <c r="AF135" i="19"/>
  <c r="AF137" i="19"/>
  <c r="AF69" i="19"/>
  <c r="AF50" i="19"/>
  <c r="AF150" i="19"/>
  <c r="AF143" i="19"/>
  <c r="AF87" i="19"/>
  <c r="AF76" i="19"/>
  <c r="AF131" i="19"/>
  <c r="AF125" i="19"/>
  <c r="AF119" i="19"/>
  <c r="AF121" i="19"/>
  <c r="AF51" i="19"/>
  <c r="AF184" i="19"/>
  <c r="AF38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H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AF3" i="19" l="1"/>
  <c r="T3" i="19"/>
  <c r="T27" i="19"/>
  <c r="H27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H46" i="19" s="1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H78" i="19" s="1"/>
  <c r="T100" i="19"/>
  <c r="H100" i="19" s="1"/>
  <c r="T130" i="19"/>
  <c r="H130" i="19" s="1"/>
  <c r="T188" i="19"/>
  <c r="H188" i="19" s="1"/>
  <c r="T139" i="19"/>
  <c r="H139" i="19" s="1"/>
  <c r="T146" i="19"/>
  <c r="H146" i="19" s="1"/>
  <c r="T65" i="19"/>
  <c r="H65" i="19" s="1"/>
  <c r="T179" i="19"/>
  <c r="H179" i="19" s="1"/>
  <c r="T171" i="19"/>
  <c r="H171" i="19" s="1"/>
  <c r="T84" i="19"/>
  <c r="H84" i="19" s="1"/>
  <c r="T148" i="19"/>
  <c r="H148" i="19" s="1"/>
  <c r="T192" i="19"/>
  <c r="H192" i="19" s="1"/>
  <c r="T145" i="19"/>
  <c r="H145" i="19" s="1"/>
  <c r="T182" i="19"/>
  <c r="H182" i="19" s="1"/>
  <c r="T52" i="19"/>
  <c r="H52" i="19" s="1"/>
  <c r="T147" i="19"/>
  <c r="H147" i="19" s="1"/>
  <c r="T194" i="19"/>
  <c r="H194" i="19" s="1"/>
  <c r="T99" i="19"/>
  <c r="H99" i="19" s="1"/>
  <c r="T32" i="19"/>
  <c r="H32" i="19" s="1"/>
  <c r="T131" i="19"/>
  <c r="H131" i="19" s="1"/>
  <c r="T123" i="19"/>
  <c r="H123" i="19" s="1"/>
  <c r="T114" i="19"/>
  <c r="H114" i="19" s="1"/>
  <c r="T55" i="19"/>
  <c r="H55" i="19" s="1"/>
  <c r="T185" i="19"/>
  <c r="H185" i="19" s="1"/>
  <c r="T177" i="19"/>
  <c r="H177" i="19" s="1"/>
  <c r="T83" i="19"/>
  <c r="H83" i="19" s="1"/>
  <c r="T128" i="19"/>
  <c r="H128" i="19" s="1"/>
  <c r="T58" i="19"/>
  <c r="H58" i="19" s="1"/>
  <c r="T181" i="19"/>
  <c r="H181" i="19" s="1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H42" i="19" s="1"/>
  <c r="T50" i="19"/>
  <c r="H50" i="19" s="1"/>
  <c r="T81" i="19"/>
  <c r="H81" i="19" s="1"/>
  <c r="T158" i="19"/>
  <c r="H158" i="19" s="1"/>
  <c r="T183" i="19"/>
  <c r="H183" i="19" s="1"/>
  <c r="T43" i="19"/>
  <c r="H43" i="19" s="1"/>
  <c r="T142" i="19"/>
  <c r="H142" i="19" s="1"/>
  <c r="T47" i="19"/>
  <c r="H47" i="19" s="1"/>
  <c r="T119" i="19"/>
  <c r="H119" i="19" s="1"/>
  <c r="T164" i="19"/>
  <c r="H164" i="19" s="1"/>
  <c r="T190" i="19"/>
  <c r="H190" i="19" s="1"/>
  <c r="T149" i="19"/>
  <c r="H149" i="19" s="1"/>
  <c r="T140" i="19"/>
  <c r="H140" i="19" s="1"/>
  <c r="T72" i="19"/>
  <c r="H72" i="19" s="1"/>
  <c r="T110" i="19"/>
  <c r="H110" i="19" s="1"/>
  <c r="T62" i="19"/>
  <c r="H62" i="19" s="1"/>
  <c r="T129" i="19"/>
  <c r="H129" i="19" s="1"/>
  <c r="T112" i="19"/>
  <c r="H112" i="19" s="1"/>
  <c r="T95" i="19"/>
  <c r="H95" i="19" s="1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H124" i="19" s="1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H64" i="19" s="1"/>
  <c r="T37" i="19"/>
  <c r="H37" i="19" s="1"/>
  <c r="T104" i="19"/>
  <c r="H104" i="19" s="1"/>
  <c r="T35" i="19"/>
  <c r="H35" i="19" s="1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H116" i="19" s="1"/>
  <c r="T34" i="19"/>
  <c r="H34" i="19" s="1"/>
  <c r="T180" i="19"/>
  <c r="H180" i="19" s="1"/>
  <c r="T105" i="19"/>
  <c r="H105" i="19" s="1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H91" i="19" s="1"/>
  <c r="T106" i="19"/>
  <c r="H106" i="19" s="1"/>
  <c r="T94" i="19"/>
  <c r="H94" i="19" s="1"/>
  <c r="T90" i="19"/>
  <c r="H90" i="19" s="1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H74" i="19" s="1"/>
  <c r="T165" i="19"/>
  <c r="H165" i="19" s="1"/>
  <c r="T150" i="19"/>
  <c r="H150" i="19" s="1"/>
  <c r="T166" i="19"/>
  <c r="H166" i="19" s="1"/>
  <c r="T80" i="19"/>
  <c r="H80" i="19" s="1"/>
  <c r="T44" i="19"/>
  <c r="H44" i="19" s="1"/>
  <c r="T53" i="19"/>
  <c r="H53" i="19" s="1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H49" i="19" s="1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H68" i="19" s="1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H126" i="19" s="1"/>
  <c r="T56" i="19"/>
  <c r="H56" i="19" s="1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H120" i="19" s="1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H3" i="19" l="1"/>
  <c r="E1" i="18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Y3" i="12" s="1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A3" i="12" s="1"/>
  <c r="AM86" i="2"/>
  <c r="AM33" i="2"/>
  <c r="AE48" i="2"/>
  <c r="AG38" i="2"/>
  <c r="AE78" i="2"/>
  <c r="AM70" i="2"/>
  <c r="AI98" i="2"/>
  <c r="AG17" i="2"/>
  <c r="AE77" i="2"/>
  <c r="AM63" i="2"/>
  <c r="AI41" i="2"/>
  <c r="AG3" i="2"/>
  <c r="X3" i="12" s="1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Z3" i="12" s="1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W3" i="12" s="1"/>
  <c r="AI11" i="2"/>
  <c r="AO3" i="2"/>
  <c r="AB3" i="12" s="1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C3" i="12"/>
  <c r="J3" i="12"/>
  <c r="AE3" i="12"/>
  <c r="AF3" i="12"/>
  <c r="AQ3" i="12"/>
  <c r="A4" i="12" a="1"/>
  <c r="P3" i="19" l="1"/>
  <c r="S3" i="19"/>
  <c r="Q3" i="19"/>
  <c r="N3" i="19"/>
  <c r="R3" i="19"/>
  <c r="O3" i="19"/>
  <c r="P27" i="19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G3" i="12"/>
  <c r="A4" i="12"/>
  <c r="X3" i="19" l="1"/>
  <c r="AG2" i="12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E30" i="18" s="1"/>
  <c r="AK32" i="18"/>
  <c r="A6" i="12" a="1"/>
  <c r="AM31" i="18" l="1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K47" i="18"/>
  <c r="AE89" i="18"/>
  <c r="AE86" i="18"/>
  <c r="AI56" i="18"/>
  <c r="AM33" i="18"/>
  <c r="AG47" i="18"/>
  <c r="AM13" i="18"/>
  <c r="AE8" i="18"/>
  <c r="AI3" i="12" s="1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N3" i="12" s="1"/>
  <c r="P3" i="12" s="1"/>
  <c r="AI13" i="18"/>
  <c r="AG3" i="18"/>
  <c r="AI45" i="18"/>
  <c r="AM4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3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K62" i="18"/>
  <c r="AI3" i="18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L3" i="12" s="1"/>
  <c r="N3" i="12" s="1"/>
  <c r="AE51" i="18"/>
  <c r="AE43" i="18"/>
  <c r="AK3" i="18"/>
  <c r="AL4" i="12" s="1"/>
  <c r="N4" i="12" s="1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J3" i="12" s="1"/>
  <c r="L3" i="12" s="1"/>
  <c r="AO22" i="18"/>
  <c r="AM43" i="18"/>
  <c r="AG62" i="18"/>
  <c r="AE97" i="18"/>
  <c r="AE10" i="18"/>
  <c r="AI4" i="18"/>
  <c r="AK5" i="12" s="1"/>
  <c r="M5" i="12" s="1"/>
  <c r="AI8" i="18"/>
  <c r="AK3" i="12" s="1"/>
  <c r="M3" i="12" s="1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3" i="12" s="1"/>
  <c r="O3" i="12" s="1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T62" i="18" s="1"/>
  <c r="AO86" i="18"/>
  <c r="AG10" i="18"/>
  <c r="AE75" i="18"/>
  <c r="AK42" i="18"/>
  <c r="AI41" i="18"/>
  <c r="AI89" i="18"/>
  <c r="AG45" i="18"/>
  <c r="AK2" i="18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M10" i="18"/>
  <c r="AM56" i="18"/>
  <c r="A6" i="12"/>
  <c r="AI4" i="12" l="1"/>
  <c r="K4" i="12" s="1"/>
  <c r="AJ4" i="12"/>
  <c r="L4" i="12" s="1"/>
  <c r="AN5" i="12"/>
  <c r="P5" i="12" s="1"/>
  <c r="AM5" i="12"/>
  <c r="O5" i="12" s="1"/>
  <c r="AJ5" i="12"/>
  <c r="L5" i="12" s="1"/>
  <c r="AL5" i="12"/>
  <c r="N5" i="12" s="1"/>
  <c r="AI5" i="12"/>
  <c r="K5" i="12" s="1"/>
  <c r="AC3" i="19"/>
  <c r="E3" i="19" s="1"/>
  <c r="AA3" i="19"/>
  <c r="C3" i="19" s="1"/>
  <c r="AK4" i="12"/>
  <c r="M4" i="12" s="1"/>
  <c r="AB3" i="19"/>
  <c r="D3" i="19" s="1"/>
  <c r="Z3" i="19"/>
  <c r="B3" i="19" s="1"/>
  <c r="AN4" i="12"/>
  <c r="P4" i="12" s="1"/>
  <c r="AM4" i="12"/>
  <c r="O4" i="12" s="1"/>
  <c r="AD3" i="19"/>
  <c r="F3" i="19" s="1"/>
  <c r="AE3" i="19"/>
  <c r="G3" i="19" s="1"/>
  <c r="AS3" i="12"/>
  <c r="K3" i="12"/>
  <c r="U3" i="12" s="1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U5" i="12" l="1"/>
  <c r="AS5" i="12"/>
  <c r="AS4" i="12"/>
  <c r="L3" i="19"/>
  <c r="AJ3" i="19"/>
  <c r="U4" i="12"/>
  <c r="AS2" i="12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Y7" i="12"/>
  <c r="M7" i="12" s="1"/>
  <c r="AJ7" i="12"/>
  <c r="AF7" i="12"/>
  <c r="I7" i="12"/>
  <c r="C7" i="12"/>
  <c r="X7" i="12"/>
  <c r="AM7" i="12"/>
  <c r="W7" i="12"/>
  <c r="AD7" i="12"/>
  <c r="E7" i="12"/>
  <c r="G7" i="12" s="1"/>
  <c r="AQ7" i="12"/>
  <c r="AB7" i="12"/>
  <c r="A8" i="12"/>
  <c r="N7" i="12" l="1"/>
  <c r="K7" i="12"/>
  <c r="O7" i="12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AR9" i="12"/>
  <c r="Y9" i="12"/>
  <c r="AL9" i="12"/>
  <c r="Z9" i="12"/>
  <c r="A10" i="12"/>
  <c r="F9" i="12"/>
  <c r="G9" i="12"/>
  <c r="O9" i="12" l="1"/>
  <c r="L9" i="12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K10" i="12" s="1"/>
  <c r="I10" i="12"/>
  <c r="Z10" i="12"/>
  <c r="AK10" i="12"/>
  <c r="A11" i="12"/>
  <c r="O10" i="12" l="1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Z11" i="12"/>
  <c r="AC11" i="12"/>
  <c r="E11" i="12"/>
  <c r="G11" i="12" s="1"/>
  <c r="AR11" i="12"/>
  <c r="A12" i="12"/>
  <c r="K11" i="12" l="1"/>
  <c r="T11" i="12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L12" i="12"/>
  <c r="T12" i="12"/>
  <c r="R12" i="12"/>
  <c r="O12" i="12"/>
  <c r="AS12" i="12"/>
  <c r="AG12" i="12"/>
  <c r="K12" i="12"/>
  <c r="S12" i="12"/>
  <c r="Q12" i="12"/>
  <c r="H12" i="12"/>
  <c r="I13" i="12"/>
  <c r="AJ13" i="12"/>
  <c r="J13" i="12"/>
  <c r="AC13" i="12"/>
  <c r="AL13" i="12"/>
  <c r="AN13" i="12"/>
  <c r="C13" i="12"/>
  <c r="AF13" i="12"/>
  <c r="Y13" i="12"/>
  <c r="AB13" i="12"/>
  <c r="AE13" i="12"/>
  <c r="AK13" i="12"/>
  <c r="AM13" i="12"/>
  <c r="AI13" i="12"/>
  <c r="AR13" i="12"/>
  <c r="W13" i="12"/>
  <c r="AO13" i="12"/>
  <c r="E13" i="12"/>
  <c r="X13" i="12"/>
  <c r="AD13" i="12"/>
  <c r="D13" i="12"/>
  <c r="AA13" i="12"/>
  <c r="B13" i="12"/>
  <c r="Z13" i="12"/>
  <c r="AQ13" i="12"/>
  <c r="AP13" i="12"/>
  <c r="A14" i="12" a="1"/>
  <c r="U12" i="12" l="1"/>
  <c r="R13" i="12"/>
  <c r="Q13" i="12"/>
  <c r="S13" i="12"/>
  <c r="L13" i="12"/>
  <c r="O13" i="12"/>
  <c r="AS13" i="12"/>
  <c r="A14" i="12"/>
  <c r="G13" i="12"/>
  <c r="H13" i="12"/>
  <c r="F13" i="12"/>
  <c r="P13" i="12"/>
  <c r="M13" i="12"/>
  <c r="N13" i="12"/>
  <c r="K13" i="12"/>
  <c r="AG13" i="12"/>
  <c r="T13" i="12"/>
  <c r="U13" i="12" l="1"/>
  <c r="B14" i="12"/>
  <c r="AF14" i="12"/>
  <c r="D14" i="12"/>
  <c r="AI14" i="12"/>
  <c r="AJ14" i="12"/>
  <c r="E14" i="12"/>
  <c r="AL14" i="12"/>
  <c r="W14" i="12"/>
  <c r="AR14" i="12"/>
  <c r="AN14" i="12"/>
  <c r="AM14" i="12"/>
  <c r="J14" i="12"/>
  <c r="AA14" i="12"/>
  <c r="AK14" i="12"/>
  <c r="AE14" i="12"/>
  <c r="AB14" i="12"/>
  <c r="AC14" i="12"/>
  <c r="C14" i="12"/>
  <c r="AO14" i="12"/>
  <c r="Z14" i="12"/>
  <c r="I14" i="12"/>
  <c r="Y14" i="12"/>
  <c r="X14" i="12"/>
  <c r="AD14" i="12"/>
  <c r="AP14" i="12"/>
  <c r="AQ14" i="12"/>
  <c r="A15" i="12" a="1"/>
  <c r="M14" i="12" l="1"/>
  <c r="L14" i="12"/>
  <c r="S14" i="12"/>
  <c r="O14" i="12"/>
  <c r="Q14" i="12"/>
  <c r="P14" i="12"/>
  <c r="A15" i="12"/>
  <c r="N14" i="12"/>
  <c r="R14" i="12"/>
  <c r="K14" i="12"/>
  <c r="AG14" i="12"/>
  <c r="G14" i="12"/>
  <c r="F14" i="12"/>
  <c r="H14" i="12"/>
  <c r="AS14" i="12"/>
  <c r="T14" i="12"/>
  <c r="U14" i="12" l="1"/>
  <c r="AM15" i="12"/>
  <c r="AI15" i="12"/>
  <c r="AB15" i="12"/>
  <c r="Y15" i="12"/>
  <c r="B15" i="12"/>
  <c r="AC15" i="12"/>
  <c r="Z15" i="12"/>
  <c r="AR15" i="12"/>
  <c r="W15" i="12"/>
  <c r="AJ15" i="12"/>
  <c r="AD15" i="12"/>
  <c r="AQ15" i="12"/>
  <c r="E15" i="12"/>
  <c r="AA15" i="12"/>
  <c r="AN15" i="12"/>
  <c r="AK15" i="12"/>
  <c r="I15" i="12"/>
  <c r="AL15" i="12"/>
  <c r="AF15" i="12"/>
  <c r="X15" i="12"/>
  <c r="D15" i="12"/>
  <c r="C15" i="12"/>
  <c r="AO15" i="12"/>
  <c r="J15" i="12"/>
  <c r="AP15" i="12"/>
  <c r="AE15" i="12"/>
  <c r="A16" i="12" a="1"/>
  <c r="O15" i="12" l="1"/>
  <c r="N15" i="12"/>
  <c r="L15" i="12"/>
  <c r="R15" i="12"/>
  <c r="A16" i="12"/>
  <c r="Q15" i="12"/>
  <c r="H15" i="12"/>
  <c r="G15" i="12"/>
  <c r="F15" i="12"/>
  <c r="M15" i="12"/>
  <c r="T15" i="12"/>
  <c r="P15" i="12"/>
  <c r="S15" i="12"/>
  <c r="AS15" i="12"/>
  <c r="K15" i="12"/>
  <c r="AG15" i="12"/>
  <c r="U15" i="12" l="1"/>
  <c r="B16" i="12"/>
  <c r="AR16" i="12"/>
  <c r="C16" i="12"/>
  <c r="AK16" i="12"/>
  <c r="I16" i="12"/>
  <c r="AM16" i="12"/>
  <c r="AC16" i="12"/>
  <c r="AN16" i="12"/>
  <c r="AE16" i="12"/>
  <c r="Y16" i="12"/>
  <c r="AL16" i="12"/>
  <c r="AI16" i="12"/>
  <c r="D16" i="12"/>
  <c r="AJ16" i="12"/>
  <c r="AA16" i="12"/>
  <c r="W16" i="12"/>
  <c r="X16" i="12"/>
  <c r="AQ16" i="12"/>
  <c r="AF16" i="12"/>
  <c r="AB16" i="12"/>
  <c r="E16" i="12"/>
  <c r="Z16" i="12"/>
  <c r="AD16" i="12"/>
  <c r="AP16" i="12"/>
  <c r="AO16" i="12"/>
  <c r="J16" i="12"/>
  <c r="A17" i="12" a="1"/>
  <c r="P16" i="12" l="1"/>
  <c r="T16" i="12"/>
  <c r="R16" i="12"/>
  <c r="Q16" i="12"/>
  <c r="N16" i="12"/>
  <c r="O16" i="12"/>
  <c r="A17" i="12"/>
  <c r="AS16" i="12"/>
  <c r="M16" i="12"/>
  <c r="G16" i="12"/>
  <c r="F16" i="12"/>
  <c r="H16" i="12"/>
  <c r="L16" i="12"/>
  <c r="S16" i="12"/>
  <c r="K16" i="12"/>
  <c r="AG16" i="12"/>
  <c r="U16" i="12" l="1"/>
  <c r="AR17" i="12"/>
  <c r="AP17" i="12"/>
  <c r="AA17" i="12"/>
  <c r="Z17" i="12"/>
  <c r="AQ17" i="12"/>
  <c r="AF17" i="12"/>
  <c r="AD17" i="12"/>
  <c r="Y17" i="12"/>
  <c r="W17" i="12"/>
  <c r="AO17" i="12"/>
  <c r="B17" i="12"/>
  <c r="AL17" i="12"/>
  <c r="AK17" i="12"/>
  <c r="AE17" i="12"/>
  <c r="AM17" i="12"/>
  <c r="AB17" i="12"/>
  <c r="C17" i="12"/>
  <c r="E17" i="12"/>
  <c r="AC17" i="12"/>
  <c r="X17" i="12"/>
  <c r="J17" i="12"/>
  <c r="AN17" i="12"/>
  <c r="I17" i="12"/>
  <c r="AJ17" i="12"/>
  <c r="D17" i="12"/>
  <c r="AI17" i="12"/>
  <c r="A18" i="12" a="1"/>
  <c r="Q17" i="12" l="1"/>
  <c r="T17" i="12"/>
  <c r="L17" i="12"/>
  <c r="R17" i="12"/>
  <c r="S17" i="12"/>
  <c r="A18" i="12"/>
  <c r="AS17" i="12"/>
  <c r="N17" i="12"/>
  <c r="O17" i="12"/>
  <c r="K17" i="12"/>
  <c r="AG17" i="12"/>
  <c r="G17" i="12"/>
  <c r="F17" i="12"/>
  <c r="H17" i="12"/>
  <c r="P17" i="12"/>
  <c r="M17" i="12"/>
  <c r="U17" i="12" l="1"/>
  <c r="B18" i="12"/>
  <c r="AI18" i="12"/>
  <c r="AO18" i="12"/>
  <c r="AN18" i="12"/>
  <c r="AC18" i="12"/>
  <c r="X18" i="12"/>
  <c r="AE18" i="12"/>
  <c r="C18" i="12"/>
  <c r="AB18" i="12"/>
  <c r="AL18" i="12"/>
  <c r="E18" i="12"/>
  <c r="AQ18" i="12"/>
  <c r="AJ18" i="12"/>
  <c r="AF18" i="12"/>
  <c r="AK18" i="12"/>
  <c r="AA18" i="12"/>
  <c r="D18" i="12"/>
  <c r="J18" i="12"/>
  <c r="AD18" i="12"/>
  <c r="AP18" i="12"/>
  <c r="AM18" i="12"/>
  <c r="W18" i="12"/>
  <c r="Y18" i="12"/>
  <c r="I18" i="12"/>
  <c r="Z18" i="12"/>
  <c r="AR18" i="12"/>
  <c r="A19" i="12" a="1"/>
  <c r="T18" i="12" l="1"/>
  <c r="L18" i="12"/>
  <c r="S18" i="12"/>
  <c r="Q18" i="12"/>
  <c r="O18" i="12"/>
  <c r="M18" i="12"/>
  <c r="N18" i="12"/>
  <c r="P18" i="12"/>
  <c r="A19" i="12"/>
  <c r="F18" i="12"/>
  <c r="H18" i="12"/>
  <c r="G18" i="12"/>
  <c r="K18" i="12"/>
  <c r="AG18" i="12"/>
  <c r="R18" i="12"/>
  <c r="AS18" i="12"/>
  <c r="U18" i="12" l="1"/>
  <c r="AP19" i="12"/>
  <c r="AC19" i="12"/>
  <c r="AK19" i="12"/>
  <c r="Z19" i="12"/>
  <c r="I19" i="12"/>
  <c r="AD19" i="12"/>
  <c r="AI19" i="12"/>
  <c r="AA19" i="12"/>
  <c r="AE19" i="12"/>
  <c r="J19" i="12"/>
  <c r="AF19" i="12"/>
  <c r="AJ19" i="12"/>
  <c r="AB19" i="12"/>
  <c r="X19" i="12"/>
  <c r="E19" i="12"/>
  <c r="AQ19" i="12"/>
  <c r="AL19" i="12"/>
  <c r="B19" i="12"/>
  <c r="Y19" i="12"/>
  <c r="C19" i="12"/>
  <c r="AO19" i="12"/>
  <c r="AN19" i="12"/>
  <c r="AR19" i="12"/>
  <c r="AM19" i="12"/>
  <c r="W19" i="12"/>
  <c r="D19" i="12"/>
  <c r="A20" i="12" a="1"/>
  <c r="R19" i="12" l="1"/>
  <c r="N19" i="12"/>
  <c r="L19" i="12"/>
  <c r="M19" i="12"/>
  <c r="A20" i="12"/>
  <c r="AS19" i="12"/>
  <c r="O19" i="12"/>
  <c r="G19" i="12"/>
  <c r="F19" i="12"/>
  <c r="H19" i="12"/>
  <c r="P19" i="12"/>
  <c r="T19" i="12"/>
  <c r="Q19" i="12"/>
  <c r="AG19" i="12"/>
  <c r="K19" i="12"/>
  <c r="S19" i="12"/>
  <c r="U19" i="12" l="1"/>
  <c r="B20" i="12"/>
  <c r="I20" i="12"/>
  <c r="AC20" i="12"/>
  <c r="E20" i="12"/>
  <c r="C20" i="12"/>
  <c r="AK20" i="12"/>
  <c r="AR20" i="12"/>
  <c r="D20" i="12"/>
  <c r="AO20" i="12"/>
  <c r="AM20" i="12"/>
  <c r="AN20" i="12"/>
  <c r="AJ20" i="12"/>
  <c r="J20" i="12"/>
  <c r="AD20" i="12"/>
  <c r="W20" i="12"/>
  <c r="Z20" i="12"/>
  <c r="AE20" i="12"/>
  <c r="AB20" i="12"/>
  <c r="AL20" i="12"/>
  <c r="X20" i="12"/>
  <c r="Y20" i="12"/>
  <c r="AP20" i="12"/>
  <c r="AI20" i="12"/>
  <c r="AF20" i="12"/>
  <c r="AQ20" i="12"/>
  <c r="AA20" i="12"/>
  <c r="A21" i="12" a="1"/>
  <c r="Q20" i="12" l="1"/>
  <c r="AS20" i="12"/>
  <c r="O20" i="12"/>
  <c r="L20" i="12"/>
  <c r="R20" i="12"/>
  <c r="A21" i="12"/>
  <c r="K20" i="12"/>
  <c r="AG20" i="12"/>
  <c r="M20" i="12"/>
  <c r="G20" i="12"/>
  <c r="F20" i="12"/>
  <c r="H20" i="12"/>
  <c r="P20" i="12"/>
  <c r="S20" i="12"/>
  <c r="T20" i="12"/>
  <c r="N20" i="12"/>
  <c r="U20" i="12" l="1"/>
  <c r="AO21" i="12"/>
  <c r="AL21" i="12"/>
  <c r="AE21" i="12"/>
  <c r="AB21" i="12"/>
  <c r="AF21" i="12"/>
  <c r="AI21" i="12"/>
  <c r="Z21" i="12"/>
  <c r="AJ21" i="12"/>
  <c r="C21" i="12"/>
  <c r="AR21" i="12"/>
  <c r="AQ21" i="12"/>
  <c r="AK21" i="12"/>
  <c r="B21" i="12"/>
  <c r="AD21" i="12"/>
  <c r="D21" i="12"/>
  <c r="I21" i="12"/>
  <c r="X21" i="12"/>
  <c r="AN21" i="12"/>
  <c r="AP21" i="12"/>
  <c r="AM21" i="12"/>
  <c r="J21" i="12"/>
  <c r="W21" i="12"/>
  <c r="Y21" i="12"/>
  <c r="AA21" i="12"/>
  <c r="E21" i="12"/>
  <c r="AC21" i="12"/>
  <c r="A22" i="12" a="1"/>
  <c r="Q21" i="12" l="1"/>
  <c r="R21" i="12"/>
  <c r="L21" i="12"/>
  <c r="M21" i="12"/>
  <c r="N21" i="12"/>
  <c r="T21" i="12"/>
  <c r="P21" i="12"/>
  <c r="S21" i="12"/>
  <c r="A22" i="12"/>
  <c r="AG21" i="12"/>
  <c r="K21" i="12"/>
  <c r="AS21" i="12"/>
  <c r="H21" i="12"/>
  <c r="G21" i="12"/>
  <c r="F21" i="12"/>
  <c r="O21" i="12"/>
  <c r="U21" i="12" l="1"/>
  <c r="AJ22" i="12"/>
  <c r="B22" i="12"/>
  <c r="AO22" i="12"/>
  <c r="AR22" i="12"/>
  <c r="Y22" i="12"/>
  <c r="I22" i="12"/>
  <c r="AP22" i="12"/>
  <c r="AD22" i="12"/>
  <c r="AN22" i="12"/>
  <c r="AI22" i="12"/>
  <c r="D22" i="12"/>
  <c r="AB22" i="12"/>
  <c r="W22" i="12"/>
  <c r="AA22" i="12"/>
  <c r="AC22" i="12"/>
  <c r="AQ22" i="12"/>
  <c r="AL22" i="12"/>
  <c r="Z22" i="12"/>
  <c r="AE22" i="12"/>
  <c r="AF22" i="12"/>
  <c r="E22" i="12"/>
  <c r="AM22" i="12"/>
  <c r="AK22" i="12"/>
  <c r="J22" i="12"/>
  <c r="X22" i="12"/>
  <c r="C22" i="12"/>
  <c r="A23" i="12" a="1"/>
  <c r="P22" i="12" l="1"/>
  <c r="L22" i="12"/>
  <c r="N22" i="12"/>
  <c r="S22" i="12"/>
  <c r="T22" i="12"/>
  <c r="Q22" i="12"/>
  <c r="A23" i="12"/>
  <c r="O22" i="12"/>
  <c r="M22" i="12"/>
  <c r="F22" i="12"/>
  <c r="G22" i="12"/>
  <c r="H22" i="12"/>
  <c r="AG22" i="12"/>
  <c r="K22" i="12"/>
  <c r="AS22" i="12"/>
  <c r="R22" i="12"/>
  <c r="U22" i="12" l="1"/>
  <c r="AN23" i="12"/>
  <c r="AR23" i="12"/>
  <c r="Y23" i="12"/>
  <c r="E23" i="12"/>
  <c r="AM23" i="12"/>
  <c r="AL23" i="12"/>
  <c r="AA23" i="12"/>
  <c r="AP23" i="12"/>
  <c r="AD23" i="12"/>
  <c r="B23" i="12"/>
  <c r="AC23" i="12"/>
  <c r="AO23" i="12"/>
  <c r="I23" i="12"/>
  <c r="W23" i="12"/>
  <c r="D23" i="12"/>
  <c r="AE23" i="12"/>
  <c r="C23" i="12"/>
  <c r="AQ23" i="12"/>
  <c r="AF23" i="12"/>
  <c r="AJ23" i="12"/>
  <c r="Z23" i="12"/>
  <c r="J23" i="12"/>
  <c r="AB23" i="12"/>
  <c r="X23" i="12"/>
  <c r="AK23" i="12"/>
  <c r="AI23" i="12"/>
  <c r="A24" i="12" a="1"/>
  <c r="T23" i="12" l="1"/>
  <c r="M23" i="12"/>
  <c r="P23" i="12"/>
  <c r="O23" i="12"/>
  <c r="L23" i="12"/>
  <c r="S23" i="12"/>
  <c r="A24" i="12"/>
  <c r="K23" i="12"/>
  <c r="AG23" i="12"/>
  <c r="N23" i="12"/>
  <c r="G23" i="12"/>
  <c r="F23" i="12"/>
  <c r="H23" i="12"/>
  <c r="Q23" i="12"/>
  <c r="AS23" i="12"/>
  <c r="R23" i="12"/>
  <c r="U23" i="12" l="1"/>
  <c r="W24" i="12"/>
  <c r="AD24" i="12"/>
  <c r="AP24" i="12"/>
  <c r="AB24" i="12"/>
  <c r="AC24" i="12"/>
  <c r="AN24" i="12"/>
  <c r="AJ24" i="12"/>
  <c r="J24" i="12"/>
  <c r="AF24" i="12"/>
  <c r="AQ24" i="12"/>
  <c r="AO24" i="12"/>
  <c r="E24" i="12"/>
  <c r="AI24" i="12"/>
  <c r="Z24" i="12"/>
  <c r="I24" i="12"/>
  <c r="AL24" i="12"/>
  <c r="AA24" i="12"/>
  <c r="D24" i="12"/>
  <c r="AR24" i="12"/>
  <c r="C24" i="12"/>
  <c r="AK24" i="12"/>
  <c r="B24" i="12"/>
  <c r="AE24" i="12"/>
  <c r="Y24" i="12"/>
  <c r="X24" i="12"/>
  <c r="AM24" i="12"/>
  <c r="A25" i="12" a="1"/>
  <c r="S24" i="12" l="1"/>
  <c r="Q24" i="12"/>
  <c r="N24" i="12"/>
  <c r="A25" i="12"/>
  <c r="F24" i="12"/>
  <c r="G24" i="12"/>
  <c r="H24" i="12"/>
  <c r="P24" i="12"/>
  <c r="L24" i="12"/>
  <c r="AS24" i="12"/>
  <c r="R24" i="12"/>
  <c r="O24" i="12"/>
  <c r="T24" i="12"/>
  <c r="AG24" i="12"/>
  <c r="K24" i="12"/>
  <c r="M24" i="12"/>
  <c r="U24" i="12" l="1"/>
  <c r="AO25" i="12"/>
  <c r="AJ25" i="12"/>
  <c r="J25" i="12"/>
  <c r="Y25" i="12"/>
  <c r="X25" i="12"/>
  <c r="AL25" i="12"/>
  <c r="AR25" i="12"/>
  <c r="AQ25" i="12"/>
  <c r="AI25" i="12"/>
  <c r="AN25" i="12"/>
  <c r="AC25" i="12"/>
  <c r="AD25" i="12"/>
  <c r="AA25" i="12"/>
  <c r="W25" i="12"/>
  <c r="AB25" i="12"/>
  <c r="D25" i="12"/>
  <c r="AF25" i="12"/>
  <c r="Z25" i="12"/>
  <c r="I25" i="12"/>
  <c r="AP25" i="12"/>
  <c r="E25" i="12"/>
  <c r="C25" i="12"/>
  <c r="AK25" i="12"/>
  <c r="AE25" i="12"/>
  <c r="S25" i="12" s="1"/>
  <c r="B25" i="12"/>
  <c r="AM25" i="12"/>
  <c r="A26" i="12" a="1"/>
  <c r="O25" i="12" l="1"/>
  <c r="Q25" i="12"/>
  <c r="L25" i="12"/>
  <c r="P25" i="12"/>
  <c r="A26" i="12"/>
  <c r="K25" i="12"/>
  <c r="AG25" i="12"/>
  <c r="F25" i="12"/>
  <c r="H25" i="12"/>
  <c r="G25" i="12"/>
  <c r="M25" i="12"/>
  <c r="AS25" i="12"/>
  <c r="R25" i="12"/>
  <c r="N25" i="12"/>
  <c r="T25" i="12"/>
  <c r="U25" i="12" l="1"/>
  <c r="AR26" i="12"/>
  <c r="D26" i="12"/>
  <c r="AD26" i="12"/>
  <c r="B26" i="12"/>
  <c r="X26" i="12"/>
  <c r="AQ26" i="12"/>
  <c r="AJ26" i="12"/>
  <c r="AC26" i="12"/>
  <c r="AO26" i="12"/>
  <c r="AL26" i="12"/>
  <c r="AA26" i="12"/>
  <c r="Z26" i="12"/>
  <c r="AP26" i="12"/>
  <c r="AF26" i="12"/>
  <c r="AB26" i="12"/>
  <c r="AE26" i="12"/>
  <c r="AN26" i="12"/>
  <c r="AM26" i="12"/>
  <c r="C26" i="12"/>
  <c r="AK26" i="12"/>
  <c r="Y26" i="12"/>
  <c r="I26" i="12"/>
  <c r="J26" i="12"/>
  <c r="AI26" i="12"/>
  <c r="W26" i="12"/>
  <c r="E26" i="12"/>
  <c r="A27" i="12" a="1"/>
  <c r="N26" i="12" l="1"/>
  <c r="T26" i="12"/>
  <c r="M26" i="12"/>
  <c r="O26" i="12"/>
  <c r="P26" i="12"/>
  <c r="A27" i="12"/>
  <c r="G26" i="12"/>
  <c r="H26" i="12"/>
  <c r="F26" i="12"/>
  <c r="L26" i="12"/>
  <c r="AG26" i="12"/>
  <c r="K26" i="12"/>
  <c r="R26" i="12"/>
  <c r="AS26" i="12"/>
  <c r="S26" i="12"/>
  <c r="Q26" i="12"/>
  <c r="U26" i="12" l="1"/>
  <c r="B27" i="12"/>
  <c r="AO27" i="12"/>
  <c r="AF27" i="12"/>
  <c r="AK27" i="12"/>
  <c r="AE27" i="12"/>
  <c r="E27" i="12"/>
  <c r="AP27" i="12"/>
  <c r="W27" i="12"/>
  <c r="Z27" i="12"/>
  <c r="AJ27" i="12"/>
  <c r="I27" i="12"/>
  <c r="AN27" i="12"/>
  <c r="AR27" i="12"/>
  <c r="AM27" i="12"/>
  <c r="Y27" i="12"/>
  <c r="AA27" i="12"/>
  <c r="AI27" i="12"/>
  <c r="AC27" i="12"/>
  <c r="J27" i="12"/>
  <c r="D27" i="12"/>
  <c r="X27" i="12"/>
  <c r="AD27" i="12"/>
  <c r="AB27" i="12"/>
  <c r="AL27" i="12"/>
  <c r="C27" i="12"/>
  <c r="AQ27" i="12"/>
  <c r="A28" i="12" a="1"/>
  <c r="L27" i="12" l="1"/>
  <c r="Q27" i="12"/>
  <c r="S27" i="12"/>
  <c r="P27" i="12"/>
  <c r="M27" i="12"/>
  <c r="N27" i="12"/>
  <c r="AS27" i="12"/>
  <c r="O27" i="12"/>
  <c r="A28" i="12"/>
  <c r="R27" i="12"/>
  <c r="G27" i="12"/>
  <c r="F27" i="12"/>
  <c r="H27" i="12"/>
  <c r="T27" i="12"/>
  <c r="AG27" i="12"/>
  <c r="K27" i="12"/>
  <c r="U27" i="12" l="1"/>
  <c r="AQ28" i="12"/>
  <c r="AD28" i="12"/>
  <c r="AM28" i="12"/>
  <c r="AB28" i="12"/>
  <c r="AJ28" i="12"/>
  <c r="E28" i="12"/>
  <c r="AN28" i="12"/>
  <c r="AK28" i="12"/>
  <c r="B28" i="12"/>
  <c r="AL28" i="12"/>
  <c r="AE28" i="12"/>
  <c r="AO28" i="12"/>
  <c r="AP28" i="12"/>
  <c r="AA28" i="12"/>
  <c r="I28" i="12"/>
  <c r="J28" i="12"/>
  <c r="AI28" i="12"/>
  <c r="D28" i="12"/>
  <c r="AC28" i="12"/>
  <c r="Y28" i="12"/>
  <c r="C28" i="12"/>
  <c r="AF28" i="12"/>
  <c r="W28" i="12"/>
  <c r="AR28" i="12"/>
  <c r="Z28" i="12"/>
  <c r="X28" i="12"/>
  <c r="A29" i="12" a="1"/>
  <c r="S28" i="12" l="1"/>
  <c r="O28" i="12"/>
  <c r="N28" i="12"/>
  <c r="AS28" i="12"/>
  <c r="A29" i="12"/>
  <c r="T28" i="12"/>
  <c r="P28" i="12"/>
  <c r="Q28" i="12"/>
  <c r="AG28" i="12"/>
  <c r="K28" i="12"/>
  <c r="H28" i="12"/>
  <c r="G28" i="12"/>
  <c r="F28" i="12"/>
  <c r="M28" i="12"/>
  <c r="L28" i="12"/>
  <c r="R28" i="12"/>
  <c r="U28" i="12" l="1"/>
  <c r="AK29" i="12"/>
  <c r="AB29" i="12"/>
  <c r="AA29" i="12"/>
  <c r="B29" i="12"/>
  <c r="D29" i="12"/>
  <c r="AP29" i="12"/>
  <c r="C29" i="12"/>
  <c r="AE29" i="12"/>
  <c r="E29" i="12"/>
  <c r="Y29" i="12"/>
  <c r="AL29" i="12"/>
  <c r="AO29" i="12"/>
  <c r="AJ29" i="12"/>
  <c r="AD29" i="12"/>
  <c r="AR29" i="12"/>
  <c r="X29" i="12"/>
  <c r="AF29" i="12"/>
  <c r="AN29" i="12"/>
  <c r="AI29" i="12"/>
  <c r="AC29" i="12"/>
  <c r="Z29" i="12"/>
  <c r="W29" i="12"/>
  <c r="AQ29" i="12"/>
  <c r="I29" i="12"/>
  <c r="AM29" i="12"/>
  <c r="J29" i="12"/>
  <c r="A30" i="12" a="1"/>
  <c r="N29" i="12" l="1"/>
  <c r="M29" i="12"/>
  <c r="R29" i="12"/>
  <c r="Q29" i="12"/>
  <c r="L29" i="12"/>
  <c r="S29" i="12"/>
  <c r="O29" i="12"/>
  <c r="A30" i="12"/>
  <c r="P29" i="12"/>
  <c r="K29" i="12"/>
  <c r="AG29" i="12"/>
  <c r="AS29" i="12"/>
  <c r="T29" i="12"/>
  <c r="H29" i="12"/>
  <c r="F29" i="12"/>
  <c r="G29" i="12"/>
  <c r="U29" i="12" l="1"/>
  <c r="AD30" i="12"/>
  <c r="X30" i="12"/>
  <c r="AI30" i="12"/>
  <c r="AQ30" i="12"/>
  <c r="AL30" i="12"/>
  <c r="AC30" i="12"/>
  <c r="AN30" i="12"/>
  <c r="AK30" i="12"/>
  <c r="AP30" i="12"/>
  <c r="AR30" i="12"/>
  <c r="W30" i="12"/>
  <c r="J30" i="12"/>
  <c r="AE30" i="12"/>
  <c r="AA30" i="12"/>
  <c r="AM30" i="12"/>
  <c r="I30" i="12"/>
  <c r="AB30" i="12"/>
  <c r="Z30" i="12"/>
  <c r="E30" i="12"/>
  <c r="D30" i="12"/>
  <c r="Y30" i="12"/>
  <c r="C30" i="12"/>
  <c r="B30" i="12"/>
  <c r="AF30" i="12"/>
  <c r="AJ30" i="12"/>
  <c r="AO30" i="12"/>
  <c r="A31" i="12" a="1"/>
  <c r="S30" i="12" l="1"/>
  <c r="M30" i="12"/>
  <c r="Q30" i="12"/>
  <c r="L30" i="12"/>
  <c r="A31" i="12"/>
  <c r="K30" i="12"/>
  <c r="AG30" i="12"/>
  <c r="O30" i="12"/>
  <c r="H30" i="12"/>
  <c r="G30" i="12"/>
  <c r="F30" i="12"/>
  <c r="AS30" i="12"/>
  <c r="N30" i="12"/>
  <c r="P30" i="12"/>
  <c r="R30" i="12"/>
  <c r="T30" i="12"/>
  <c r="U30" i="12" l="1"/>
  <c r="D31" i="12"/>
  <c r="AF31" i="12"/>
  <c r="B31" i="12"/>
  <c r="AO31" i="12"/>
  <c r="AE31" i="12"/>
  <c r="AC31" i="12"/>
  <c r="J31" i="12"/>
  <c r="AN31" i="12"/>
  <c r="AP31" i="12"/>
  <c r="AD31" i="12"/>
  <c r="AA31" i="12"/>
  <c r="X31" i="12"/>
  <c r="I31" i="12"/>
  <c r="AJ31" i="12"/>
  <c r="C31" i="12"/>
  <c r="AB31" i="12"/>
  <c r="AI31" i="12"/>
  <c r="Y31" i="12"/>
  <c r="AR31" i="12"/>
  <c r="AM31" i="12"/>
  <c r="W31" i="12"/>
  <c r="AK31" i="12"/>
  <c r="AL31" i="12"/>
  <c r="AQ31" i="12"/>
  <c r="E31" i="12"/>
  <c r="Z31" i="12"/>
  <c r="A32" i="12" a="1"/>
  <c r="P31" i="12" l="1"/>
  <c r="Q31" i="12"/>
  <c r="R31" i="12"/>
  <c r="S31" i="12"/>
  <c r="T31" i="12"/>
  <c r="A32" i="12"/>
  <c r="L31" i="12"/>
  <c r="AG31" i="12"/>
  <c r="K31" i="12"/>
  <c r="O31" i="12"/>
  <c r="N31" i="12"/>
  <c r="AS31" i="12"/>
  <c r="M31" i="12"/>
  <c r="H31" i="12"/>
  <c r="G31" i="12"/>
  <c r="F31" i="12"/>
  <c r="U31" i="12" l="1"/>
  <c r="AE32" i="12"/>
  <c r="AO32" i="12"/>
  <c r="AQ32" i="12"/>
  <c r="AP32" i="12"/>
  <c r="W32" i="12"/>
  <c r="AF32" i="12"/>
  <c r="AB32" i="12"/>
  <c r="AN32" i="12"/>
  <c r="AK32" i="12"/>
  <c r="Z32" i="12"/>
  <c r="AD32" i="12"/>
  <c r="AM32" i="12"/>
  <c r="AL32" i="12"/>
  <c r="E32" i="12"/>
  <c r="AI32" i="12"/>
  <c r="AJ32" i="12"/>
  <c r="J32" i="12"/>
  <c r="B32" i="12"/>
  <c r="Y32" i="12"/>
  <c r="AR32" i="12"/>
  <c r="C32" i="12"/>
  <c r="AC32" i="12"/>
  <c r="X32" i="12"/>
  <c r="D32" i="12"/>
  <c r="AA32" i="12"/>
  <c r="I32" i="12"/>
  <c r="A33" i="12" a="1"/>
  <c r="Q32" i="12" l="1"/>
  <c r="M32" i="12"/>
  <c r="P32" i="12"/>
  <c r="L32" i="12"/>
  <c r="T32" i="12"/>
  <c r="AS32" i="12"/>
  <c r="A33" i="12"/>
  <c r="R32" i="12"/>
  <c r="N32" i="12"/>
  <c r="F32" i="12"/>
  <c r="G32" i="12"/>
  <c r="H32" i="12"/>
  <c r="K32" i="12"/>
  <c r="AG32" i="12"/>
  <c r="S32" i="12"/>
  <c r="O32" i="12"/>
  <c r="U32" i="12" l="1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T33" i="12" l="1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W36" i="12"/>
  <c r="AP36" i="12"/>
  <c r="AO36" i="12"/>
  <c r="AJ36" i="12"/>
  <c r="C36" i="12"/>
  <c r="A37" i="12" a="1"/>
  <c r="N36" i="12" l="1"/>
  <c r="P36" i="12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Z37" i="12"/>
  <c r="AI37" i="12"/>
  <c r="AM37" i="12"/>
  <c r="AL37" i="12"/>
  <c r="A38" i="12" a="1"/>
  <c r="Q37" i="12" l="1"/>
  <c r="R37" i="12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A41" i="12" a="1"/>
  <c r="L40" i="12" l="1"/>
  <c r="O40" i="12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AF49" i="12"/>
  <c r="AR49" i="12"/>
  <c r="Y49" i="12"/>
  <c r="AA49" i="12"/>
  <c r="A50" i="12" a="1"/>
  <c r="P49" i="12" l="1"/>
  <c r="O49" i="12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T50" i="12" l="1"/>
  <c r="M50" i="12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Z52" i="12"/>
  <c r="D52" i="12"/>
  <c r="AP52" i="12"/>
  <c r="AK52" i="12"/>
  <c r="A53" i="12" a="1"/>
  <c r="P52" i="12" l="1"/>
  <c r="Q52" i="12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T53" i="12" s="1"/>
  <c r="AM53" i="12"/>
  <c r="B53" i="12"/>
  <c r="C53" i="12"/>
  <c r="D53" i="12"/>
  <c r="E53" i="12"/>
  <c r="AE53" i="12"/>
  <c r="W53" i="12"/>
  <c r="A54" i="12" a="1"/>
  <c r="Q53" i="12" l="1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T63" i="12" l="1"/>
  <c r="P63" i="12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P65" i="12" s="1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N65" i="12" l="1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M73" i="12" s="1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S73" i="12" s="1"/>
  <c r="W73" i="12"/>
  <c r="AL73" i="12"/>
  <c r="AP73" i="12"/>
  <c r="AB73" i="12"/>
  <c r="A74" i="12" a="1"/>
  <c r="L73" i="12" l="1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AQ77" i="12"/>
  <c r="E77" i="12"/>
  <c r="D77" i="12"/>
  <c r="AP77" i="12"/>
  <c r="AA77" i="12"/>
  <c r="A78" i="12" a="1"/>
  <c r="M77" i="12" l="1"/>
  <c r="P77" i="12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N83" i="12" s="1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Q83" i="12" l="1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P84" i="12" s="1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O84" i="12" l="1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L86" i="12" l="1"/>
  <c r="S86" i="12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P87" i="12" l="1"/>
  <c r="S87" i="12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O90" i="12" l="1"/>
  <c r="R90" i="12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P99" i="12" l="1"/>
  <c r="O99" i="12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Q100" i="12" s="1"/>
  <c r="A101" i="12" a="1"/>
  <c r="N100" i="12" l="1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L101" i="12" l="1"/>
  <c r="P101" i="12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L103" i="12" s="1"/>
  <c r="AF103" i="12"/>
  <c r="AA103" i="12"/>
  <c r="AD103" i="12"/>
  <c r="AP103" i="12"/>
  <c r="AR103" i="12"/>
  <c r="AC103" i="12"/>
  <c r="W103" i="12"/>
  <c r="AE103" i="12"/>
  <c r="S103" i="12" s="1"/>
  <c r="D103" i="12"/>
  <c r="AO103" i="12"/>
  <c r="AB103" i="12"/>
  <c r="B103" i="12"/>
  <c r="Y103" i="12"/>
  <c r="A104" i="12" a="1"/>
  <c r="T103" i="12" l="1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N106" i="12" s="1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E106" i="12"/>
  <c r="AL106" i="12"/>
  <c r="D106" i="12"/>
  <c r="I106" i="12"/>
  <c r="AB106" i="12"/>
  <c r="B106" i="12"/>
  <c r="AQ106" i="12"/>
  <c r="W106" i="12"/>
  <c r="Y106" i="12"/>
  <c r="AF106" i="12"/>
  <c r="T106" i="12" s="1"/>
  <c r="A107" i="12" a="1"/>
  <c r="O106" i="12" l="1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M112" i="12" s="1"/>
  <c r="AM112" i="12"/>
  <c r="AP112" i="12"/>
  <c r="X112" i="12"/>
  <c r="AN112" i="12"/>
  <c r="J112" i="12"/>
  <c r="AD112" i="12"/>
  <c r="AR112" i="12"/>
  <c r="B112" i="12"/>
  <c r="A113" i="12" a="1"/>
  <c r="T112" i="12" l="1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Q114" i="12" s="1"/>
  <c r="AM114" i="12"/>
  <c r="AI114" i="12"/>
  <c r="D114" i="12"/>
  <c r="C114" i="12"/>
  <c r="AL114" i="12"/>
  <c r="AQ114" i="12"/>
  <c r="AP114" i="12"/>
  <c r="B114" i="12"/>
  <c r="AD114" i="12"/>
  <c r="J114" i="12"/>
  <c r="X114" i="12"/>
  <c r="Y114" i="12"/>
  <c r="E114" i="12"/>
  <c r="AR114" i="12"/>
  <c r="A115" i="12" a="1"/>
  <c r="L114" i="12" l="1"/>
  <c r="R114" i="12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N118" i="12" s="1"/>
  <c r="W118" i="12"/>
  <c r="I118" i="12"/>
  <c r="X118" i="12"/>
  <c r="AP118" i="12"/>
  <c r="B118" i="12"/>
  <c r="AO118" i="12"/>
  <c r="AJ118" i="12"/>
  <c r="A119" i="12" a="1"/>
  <c r="L118" i="12" l="1"/>
  <c r="M118" i="12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AD120" i="12"/>
  <c r="Z120" i="12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AR120" i="12"/>
  <c r="AO120" i="12"/>
  <c r="AM120" i="12"/>
  <c r="AL120" i="12"/>
  <c r="B120" i="12"/>
  <c r="A121" i="12" a="1"/>
  <c r="N120" i="12" l="1"/>
  <c r="P120" i="12"/>
  <c r="S120" i="12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AD121" i="12"/>
  <c r="AR121" i="12"/>
  <c r="AI121" i="12"/>
  <c r="X121" i="12"/>
  <c r="Z121" i="12"/>
  <c r="AJ121" i="12"/>
  <c r="AA121" i="12"/>
  <c r="A122" i="12" a="1"/>
  <c r="M121" i="12" l="1"/>
  <c r="L121" i="12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O123" i="12" s="1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P123" i="12" l="1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P126" i="12" s="1"/>
  <c r="AI126" i="12"/>
  <c r="AF126" i="12"/>
  <c r="AD126" i="12"/>
  <c r="AJ126" i="12"/>
  <c r="Z126" i="12"/>
  <c r="E126" i="12"/>
  <c r="A127" i="12" a="1"/>
  <c r="N126" i="12" l="1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Q131" i="12" s="1"/>
  <c r="E131" i="12"/>
  <c r="Z131" i="12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N131" i="12" l="1"/>
  <c r="M131" i="12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L133" i="12" s="1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O133" i="12" l="1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O135" i="12" s="1"/>
  <c r="Y135" i="12"/>
  <c r="D135" i="12"/>
  <c r="J135" i="12"/>
  <c r="B135" i="12"/>
  <c r="AP135" i="12"/>
  <c r="Z135" i="12"/>
  <c r="A136" i="12" a="1"/>
  <c r="M135" i="12" l="1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L139" i="12" l="1"/>
  <c r="O139" i="12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T144" i="12" s="1"/>
  <c r="AM144" i="12"/>
  <c r="C144" i="12"/>
  <c r="AL144" i="12"/>
  <c r="AO144" i="12"/>
  <c r="AP144" i="12"/>
  <c r="Y144" i="12"/>
  <c r="AK144" i="12"/>
  <c r="AE144" i="12"/>
  <c r="I144" i="12"/>
  <c r="AA144" i="12"/>
  <c r="A145" i="12" a="1"/>
  <c r="L144" i="12" l="1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P146" i="12" s="1"/>
  <c r="AR146" i="12"/>
  <c r="AA146" i="12"/>
  <c r="Z146" i="12"/>
  <c r="AC146" i="12"/>
  <c r="C146" i="12"/>
  <c r="A147" i="12" a="1"/>
  <c r="R146" i="12" l="1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L148" i="12" s="1"/>
  <c r="AD148" i="12"/>
  <c r="AE148" i="12"/>
  <c r="AO148" i="12"/>
  <c r="Y148" i="12"/>
  <c r="AI148" i="12"/>
  <c r="I148" i="12"/>
  <c r="AA148" i="12"/>
  <c r="AK148" i="12"/>
  <c r="A149" i="12" a="1"/>
  <c r="S148" i="12" l="1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S150" i="12" l="1"/>
  <c r="T150" i="12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P151" i="12" s="1"/>
  <c r="Z151" i="12"/>
  <c r="N151" i="12" s="1"/>
  <c r="AQ151" i="12"/>
  <c r="X151" i="12"/>
  <c r="AO151" i="12"/>
  <c r="J151" i="12"/>
  <c r="E151" i="12"/>
  <c r="A152" i="12" a="1"/>
  <c r="O151" i="12" l="1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N152" i="12" s="1"/>
  <c r="I152" i="12"/>
  <c r="C152" i="12"/>
  <c r="Y152" i="12"/>
  <c r="D152" i="12"/>
  <c r="AO152" i="12"/>
  <c r="AC152" i="12"/>
  <c r="AN152" i="12"/>
  <c r="AB152" i="12"/>
  <c r="B152" i="12"/>
  <c r="E152" i="12"/>
  <c r="A153" i="12" a="1"/>
  <c r="O152" i="12" l="1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P159" i="12" s="1"/>
  <c r="D159" i="12"/>
  <c r="E159" i="12"/>
  <c r="W159" i="12"/>
  <c r="Z159" i="12"/>
  <c r="AM159" i="12"/>
  <c r="AC159" i="12"/>
  <c r="AJ159" i="12"/>
  <c r="A160" i="12" a="1"/>
  <c r="N159" i="12" l="1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N160" i="12" s="1"/>
  <c r="I160" i="12"/>
  <c r="AD160" i="12"/>
  <c r="AJ160" i="12"/>
  <c r="J160" i="12"/>
  <c r="AP160" i="12"/>
  <c r="AM160" i="12"/>
  <c r="A161" i="12" a="1"/>
  <c r="R160" i="12" l="1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N162" i="12" s="1"/>
  <c r="AC162" i="12"/>
  <c r="AP162" i="12"/>
  <c r="AD162" i="12"/>
  <c r="J162" i="12"/>
  <c r="AN162" i="12"/>
  <c r="C162" i="12"/>
  <c r="W162" i="12"/>
  <c r="A163" i="12" a="1"/>
  <c r="L162" i="12" l="1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J163" i="12"/>
  <c r="D163" i="12"/>
  <c r="AR163" i="12"/>
  <c r="AK163" i="12"/>
  <c r="A164" i="12" a="1"/>
  <c r="Q163" i="12" l="1"/>
  <c r="P163" i="12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S164" i="12" s="1"/>
  <c r="X164" i="12"/>
  <c r="AN164" i="12"/>
  <c r="I164" i="12"/>
  <c r="AR164" i="12"/>
  <c r="AI164" i="12"/>
  <c r="AF164" i="12"/>
  <c r="A165" i="12" a="1"/>
  <c r="L164" i="12" l="1"/>
  <c r="O164" i="12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R178" i="12" s="1"/>
  <c r="Y178" i="12"/>
  <c r="B178" i="12"/>
  <c r="X178" i="12"/>
  <c r="E178" i="12"/>
  <c r="AO178" i="12"/>
  <c r="AL178" i="12"/>
  <c r="AQ178" i="12"/>
  <c r="A179" i="12" a="1"/>
  <c r="M178" i="12" l="1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AM180" i="12"/>
  <c r="AB180" i="12"/>
  <c r="AO180" i="12"/>
  <c r="E180" i="12"/>
  <c r="AF180" i="12"/>
  <c r="AI180" i="12"/>
  <c r="AP180" i="12"/>
  <c r="AA180" i="12"/>
  <c r="AC180" i="12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Q180" i="12" l="1"/>
  <c r="N180" i="12"/>
  <c r="S180" i="12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O181" i="12" s="1"/>
  <c r="AQ181" i="12"/>
  <c r="AO181" i="12"/>
  <c r="AD181" i="12"/>
  <c r="AB181" i="12"/>
  <c r="AJ181" i="12"/>
  <c r="AR181" i="12"/>
  <c r="A182" i="12" a="1"/>
  <c r="T181" i="12" l="1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Q183" i="12" l="1"/>
  <c r="L183" i="12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M195" i="12" s="1"/>
  <c r="AE195" i="12"/>
  <c r="W195" i="12"/>
  <c r="AD195" i="12"/>
  <c r="AI195" i="12"/>
  <c r="AQ195" i="12"/>
  <c r="B195" i="12"/>
  <c r="E195" i="12"/>
  <c r="AB195" i="12"/>
  <c r="C195" i="12"/>
  <c r="X195" i="12"/>
  <c r="A196" i="12" a="1"/>
  <c r="Q195" i="12" l="1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N197" i="12" l="1"/>
  <c r="P197" i="12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S199" i="12" s="1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T199" i="12" l="1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M200" i="12" s="1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P200" i="12" l="1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R202" i="12" s="1"/>
  <c r="AB202" i="12"/>
  <c r="AL202" i="12"/>
  <c r="A203" i="12" a="1"/>
  <c r="O202" i="12" l="1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AN205" i="12"/>
  <c r="B205" i="12"/>
  <c r="AA205" i="12"/>
  <c r="J205" i="12"/>
  <c r="AO205" i="12"/>
  <c r="A206" i="12" a="1"/>
  <c r="M205" i="12" l="1"/>
  <c r="N205" i="12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Q206" i="12" s="1"/>
  <c r="J206" i="12"/>
  <c r="AF206" i="12"/>
  <c r="A207" i="12" a="1"/>
  <c r="R206" i="12" l="1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Q207" i="12" l="1"/>
  <c r="M207" i="12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L211" i="12" s="1"/>
  <c r="AE211" i="12"/>
  <c r="A212" i="12" a="1"/>
  <c r="Q211" i="12" l="1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M213" i="12" s="1"/>
  <c r="X213" i="12"/>
  <c r="Z213" i="12"/>
  <c r="AO213" i="12"/>
  <c r="B213" i="12"/>
  <c r="AQ213" i="12"/>
  <c r="AR213" i="12"/>
  <c r="A214" i="12" a="1"/>
  <c r="N213" i="12" l="1"/>
  <c r="S213" i="12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T215" i="12" l="1"/>
  <c r="O215" i="12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Q216" i="12" s="1"/>
  <c r="AQ216" i="12"/>
  <c r="W216" i="12"/>
  <c r="Z216" i="12"/>
  <c r="AM216" i="12"/>
  <c r="Y216" i="12"/>
  <c r="A217" i="12" a="1"/>
  <c r="O216" i="12" l="1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AO217" i="12"/>
  <c r="X217" i="12"/>
  <c r="W217" i="12"/>
  <c r="AQ217" i="12"/>
  <c r="AC217" i="12"/>
  <c r="AK217" i="12"/>
  <c r="A218" i="12" a="1"/>
  <c r="P217" i="12" l="1"/>
  <c r="M217" i="12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M220" i="12" s="1"/>
  <c r="A221" i="12" a="1"/>
  <c r="R220" i="12" l="1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AD221" i="12"/>
  <c r="I221" i="12"/>
  <c r="AI221" i="12"/>
  <c r="AL221" i="12"/>
  <c r="B221" i="12"/>
  <c r="A222" i="12" a="1"/>
  <c r="N221" i="12" l="1"/>
  <c r="R221" i="12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S225" i="12" s="1"/>
  <c r="AL225" i="12"/>
  <c r="AF225" i="12"/>
  <c r="AC225" i="12"/>
  <c r="AI225" i="12"/>
  <c r="AK225" i="12"/>
  <c r="A226" i="12" a="1"/>
  <c r="T225" i="12" l="1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M228" i="12" s="1"/>
  <c r="D228" i="12"/>
  <c r="AA228" i="12"/>
  <c r="AO228" i="12"/>
  <c r="W228" i="12"/>
  <c r="AN228" i="12"/>
  <c r="AF228" i="12"/>
  <c r="AJ228" i="12"/>
  <c r="B228" i="12"/>
  <c r="A229" i="12" a="1"/>
  <c r="R228" i="12" l="1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R233" i="12" s="1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P233" i="12" s="1"/>
  <c r="E233" i="12"/>
  <c r="Z233" i="12"/>
  <c r="AI233" i="12"/>
  <c r="AM233" i="12"/>
  <c r="X233" i="12"/>
  <c r="L233" i="12" s="1"/>
  <c r="A234" i="12" a="1"/>
  <c r="O233" i="12" l="1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R235" i="12" s="1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S235" i="12" l="1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C236" i="12"/>
  <c r="AJ236" i="12"/>
  <c r="AM236" i="12"/>
  <c r="AR236" i="12"/>
  <c r="AN236" i="12"/>
  <c r="A237" i="12" a="1"/>
  <c r="T236" i="12" l="1"/>
  <c r="N236" i="12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AJ239" i="12"/>
  <c r="AK239" i="12"/>
  <c r="Z239" i="12"/>
  <c r="AB239" i="12"/>
  <c r="P239" i="12" s="1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M239" i="12" l="1"/>
  <c r="O239" i="12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L242" i="12" l="1"/>
  <c r="T242" i="12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J244" i="12"/>
  <c r="C244" i="12"/>
  <c r="AQ244" i="12"/>
  <c r="AM244" i="12"/>
  <c r="AN244" i="12"/>
  <c r="D244" i="12"/>
  <c r="AF244" i="12"/>
  <c r="AB244" i="12"/>
  <c r="AO244" i="12"/>
  <c r="AJ244" i="12"/>
  <c r="Z244" i="12"/>
  <c r="E244" i="12"/>
  <c r="AK244" i="12"/>
  <c r="X244" i="12"/>
  <c r="AA244" i="12"/>
  <c r="AC244" i="12"/>
  <c r="AE244" i="12"/>
  <c r="AR244" i="12"/>
  <c r="AL244" i="12"/>
  <c r="A245" i="12" a="1"/>
  <c r="L244" i="12" l="1"/>
  <c r="T244" i="12"/>
  <c r="R244" i="12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AJ247" i="12"/>
  <c r="B247" i="12"/>
  <c r="AC247" i="12"/>
  <c r="J247" i="12"/>
  <c r="AL247" i="12"/>
  <c r="AI247" i="12"/>
  <c r="AO247" i="12"/>
  <c r="AD247" i="12"/>
  <c r="AF247" i="12"/>
  <c r="T247" i="12" s="1"/>
  <c r="D247" i="12"/>
  <c r="AK247" i="12"/>
  <c r="A248" i="12" a="1"/>
  <c r="S247" i="12" l="1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T251" i="12" s="1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P251" i="12" l="1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L253" i="12" s="1"/>
  <c r="AK253" i="12"/>
  <c r="W253" i="12"/>
  <c r="C253" i="12"/>
  <c r="I253" i="12"/>
  <c r="AF253" i="12"/>
  <c r="E253" i="12"/>
  <c r="A254" i="12" a="1"/>
  <c r="O253" i="12" l="1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O258" i="12" s="1"/>
  <c r="AF258" i="12"/>
  <c r="T258" i="12" s="1"/>
  <c r="C258" i="12"/>
  <c r="I258" i="12"/>
  <c r="AI258" i="12"/>
  <c r="D258" i="12"/>
  <c r="AO258" i="12"/>
  <c r="A259" i="12" a="1"/>
  <c r="N258" i="12" l="1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AE260" i="12"/>
  <c r="AO260" i="12"/>
  <c r="E260" i="12"/>
  <c r="AI260" i="12"/>
  <c r="I260" i="12"/>
  <c r="A261" i="12" a="1"/>
  <c r="O260" i="12" l="1"/>
  <c r="R260" i="12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AN262" i="12"/>
  <c r="AQ262" i="12"/>
  <c r="J262" i="12"/>
  <c r="AL262" i="12"/>
  <c r="AE262" i="12"/>
  <c r="E262" i="12"/>
  <c r="Y262" i="12"/>
  <c r="X262" i="12"/>
  <c r="L262" i="12" s="1"/>
  <c r="AC262" i="12"/>
  <c r="AR262" i="12"/>
  <c r="B262" i="12"/>
  <c r="D262" i="12"/>
  <c r="AA262" i="12"/>
  <c r="A263" i="12" a="1"/>
  <c r="R262" i="12" l="1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M263" i="12" l="1"/>
  <c r="Q263" i="12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O265" i="12" s="1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T265" i="12" l="1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O267" i="12" s="1"/>
  <c r="C267" i="12"/>
  <c r="AE267" i="12"/>
  <c r="AN267" i="12"/>
  <c r="AD267" i="12"/>
  <c r="J267" i="12"/>
  <c r="X267" i="12"/>
  <c r="AK267" i="12"/>
  <c r="AB267" i="12"/>
  <c r="W267" i="12"/>
  <c r="I267" i="12"/>
  <c r="A268" i="12" a="1"/>
  <c r="R267" i="12" l="1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Q270" i="12" s="1"/>
  <c r="AI270" i="12"/>
  <c r="AD270" i="12"/>
  <c r="J270" i="12"/>
  <c r="B270" i="12"/>
  <c r="E270" i="12"/>
  <c r="W270" i="12"/>
  <c r="AE270" i="12"/>
  <c r="A271" i="12" a="1"/>
  <c r="R270" i="12" l="1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J271" i="12"/>
  <c r="AR271" i="12"/>
  <c r="A272" i="12" a="1"/>
  <c r="M271" i="12" l="1"/>
  <c r="O271" i="12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O272" i="12" s="1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N272" i="12" l="1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T273" i="12" s="1"/>
  <c r="X273" i="12"/>
  <c r="L273" i="12" s="1"/>
  <c r="AQ273" i="12"/>
  <c r="D273" i="12"/>
  <c r="AC273" i="12"/>
  <c r="AL273" i="12"/>
  <c r="AD273" i="12"/>
  <c r="AM273" i="12"/>
  <c r="A274" i="12" a="1"/>
  <c r="M273" i="12" l="1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S276" i="12" s="1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Q276" i="12" s="1"/>
  <c r="E276" i="12"/>
  <c r="X276" i="12"/>
  <c r="Y276" i="12"/>
  <c r="AI276" i="12"/>
  <c r="AM276" i="12"/>
  <c r="A277" i="12" a="1"/>
  <c r="P276" i="12" l="1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N278" i="12" s="1"/>
  <c r="AF278" i="12"/>
  <c r="AC278" i="12"/>
  <c r="B278" i="12"/>
  <c r="Y278" i="12"/>
  <c r="J278" i="12"/>
  <c r="AQ278" i="12"/>
  <c r="C278" i="12"/>
  <c r="AK278" i="12"/>
  <c r="W278" i="12"/>
  <c r="AI278" i="12"/>
  <c r="AE278" i="12"/>
  <c r="AB278" i="12"/>
  <c r="E278" i="12"/>
  <c r="I278" i="12"/>
  <c r="AO278" i="12"/>
  <c r="AJ278" i="12"/>
  <c r="AP278" i="12"/>
  <c r="AN278" i="12"/>
  <c r="AR278" i="12"/>
  <c r="D278" i="12"/>
  <c r="X278" i="12"/>
  <c r="AA278" i="12"/>
  <c r="O278" i="12" s="1"/>
  <c r="A279" i="12" a="1"/>
  <c r="S278" i="12" l="1"/>
  <c r="Q278" i="12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Q279" i="12" s="1"/>
  <c r="AA279" i="12"/>
  <c r="Z279" i="12"/>
  <c r="E279" i="12"/>
  <c r="C279" i="12"/>
  <c r="AO279" i="12"/>
  <c r="AJ279" i="12"/>
  <c r="AL279" i="12"/>
  <c r="X279" i="12"/>
  <c r="L279" i="12" s="1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O279" i="12" l="1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Q282" i="12" l="1"/>
  <c r="N282" i="12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M283" i="12" s="1"/>
  <c r="AL283" i="12"/>
  <c r="AB283" i="12"/>
  <c r="J283" i="12"/>
  <c r="W283" i="12"/>
  <c r="AD283" i="12"/>
  <c r="X283" i="12"/>
  <c r="E283" i="12"/>
  <c r="A284" i="12" a="1"/>
  <c r="O283" i="12" l="1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AM286" i="12"/>
  <c r="AE286" i="12"/>
  <c r="AL286" i="12"/>
  <c r="AI286" i="12"/>
  <c r="A287" i="12" a="1"/>
  <c r="M286" i="12" l="1"/>
  <c r="Q286" i="12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Z287" i="12"/>
  <c r="AM287" i="12"/>
  <c r="AR287" i="12"/>
  <c r="A288" i="12" a="1"/>
  <c r="Q287" i="12" l="1"/>
  <c r="M287" i="12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AI289" i="12"/>
  <c r="X289" i="12"/>
  <c r="AC289" i="12"/>
  <c r="A290" i="12" a="1"/>
  <c r="O289" i="12" l="1"/>
  <c r="S289" i="12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Q291" i="12" s="1"/>
  <c r="AI291" i="12"/>
  <c r="Z291" i="12"/>
  <c r="E291" i="12"/>
  <c r="AA291" i="12"/>
  <c r="AK291" i="12"/>
  <c r="I291" i="12"/>
  <c r="D291" i="12"/>
  <c r="A292" i="12" a="1"/>
  <c r="N291" i="12" l="1"/>
  <c r="L291" i="12"/>
  <c r="M291" i="12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L292" i="12" s="1"/>
  <c r="J292" i="12"/>
  <c r="Y292" i="12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M292" i="12" l="1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N295" i="12" s="1"/>
  <c r="I295" i="12"/>
  <c r="X295" i="12"/>
  <c r="AF295" i="12"/>
  <c r="AN295" i="12"/>
  <c r="W295" i="12"/>
  <c r="AR295" i="12"/>
  <c r="D295" i="12"/>
  <c r="AD295" i="12"/>
  <c r="R295" i="12" s="1"/>
  <c r="AO295" i="12"/>
  <c r="AC295" i="12"/>
  <c r="B295" i="12"/>
  <c r="AP295" i="12"/>
  <c r="A296" i="12" a="1"/>
  <c r="P295" i="12" l="1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O296" i="12" s="1"/>
  <c r="J296" i="12"/>
  <c r="AF296" i="12"/>
  <c r="I296" i="12"/>
  <c r="B296" i="12"/>
  <c r="AM296" i="12"/>
  <c r="A297" i="12" a="1"/>
  <c r="AS296" i="12" l="1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O298" i="12" s="1"/>
  <c r="AO298" i="12"/>
  <c r="I298" i="12"/>
  <c r="AK298" i="12"/>
  <c r="Y298" i="12"/>
  <c r="AI298" i="12"/>
  <c r="A299" i="12" a="1"/>
  <c r="P298" i="12" l="1"/>
  <c r="Q298" i="12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<sst xmlns="http://schemas.openxmlformats.org/spreadsheetml/2006/main" count="1897" uniqueCount="1127">
  <si>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</si>
  <si>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</si>
  <si>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</si>
  <si>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</si>
  <si>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</si>
  <si>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</si>
  <si>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</si>
  <si>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</si>
  <si>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</si>
  <si>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</si>
  <si>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</si>
  <si>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</si>
  <si>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</si>
  <si>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</si>
  <si>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</si>
  <si>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</si>
  <si>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</si>
  <si>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</si>
  <si>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</si>
  <si>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</si>
  <si>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</si>
  <si>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</si>
  <si>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</si>
  <si>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</si>
  <si>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</si>
  <si>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</si>
  <si>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</si>
  <si>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</si>
  <si>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</si>
  <si>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</si>
  <si>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</si>
  <si>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</si>
  <si>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</si>
  <si>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</si>
  <si>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</si>
  <si>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</si>
  <si>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</si>
  <si>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</si>
  <si>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</si>
  <si>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</si>
  <si>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</si>
  <si>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</si>
  <si>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</si>
  <si>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</si>
  <si>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</si>
  <si>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</si>
  <si>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</si>
  <si>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</si>
  <si>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</si>
  <si>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</si>
  <si>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</si>
  <si>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</si>
  <si>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</si>
  <si>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</si>
  <si>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</si>
  <si>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</si>
  <si>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</si>
  <si>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</si>
  <si>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</si>
  <si>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</si>
  <si>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</si>
  <si>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</si>
  <si>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</si>
  <si>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</si>
  <si>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</si>
  <si>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</si>
  <si>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</si>
  <si>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</si>
  <si>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</si>
  <si>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</si>
  <si>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</si>
  <si>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</si>
  <si>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</si>
  <si>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</si>
  <si>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</si>
  <si>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</si>
  <si>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</si>
  <si>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</si>
  <si>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</si>
  <si>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</si>
  <si>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</si>
  <si>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</si>
  <si>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</si>
  <si>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</si>
  <si>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</si>
  <si>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</si>
  <si>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</si>
  <si>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</si>
  <si>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</si>
  <si>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</si>
  <si>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</si>
  <si>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</si>
  <si>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</si>
  <si>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</si>
  <si>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</si>
  <si>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</si>
  <si>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</si>
  <si>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</si>
  <si>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</si>
  <si>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</si>
  <si>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</si>
  <si>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</si>
  <si>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</si>
  <si>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</si>
  <si>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</si>
  <si>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</si>
  <si>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</si>
  <si>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</si>
  <si>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</si>
  <si>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</si>
  <si>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</si>
  <si>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</si>
  <si>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</si>
  <si>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</si>
  <si>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</si>
  <si>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</si>
  <si>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</si>
  <si>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</si>
  <si>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</si>
  <si>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</si>
  <si>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</si>
  <si>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</si>
  <si>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</si>
  <si>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</si>
  <si>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</si>
  <si>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</si>
  <si>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</si>
  <si>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</si>
  <si>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</si>
  <si>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</si>
  <si>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</si>
  <si>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</si>
  <si>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</si>
  <si>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</si>
  <si>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</si>
  <si>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</si>
  <si>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</si>
  <si>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</si>
  <si>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</si>
  <si>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</si>
  <si>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</si>
  <si>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</si>
  <si>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</si>
  <si>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</si>
  <si>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</si>
  <si>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</si>
  <si>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</si>
  <si>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</si>
  <si>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</si>
  <si>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</si>
  <si>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</si>
  <si>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</si>
  <si>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</si>
  <si>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</si>
  <si>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</si>
  <si>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</si>
  <si>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</si>
  <si>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</si>
  <si>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</si>
  <si>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</si>
  <si>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</si>
  <si>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</si>
  <si>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</si>
  <si>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</si>
  <si>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</si>
  <si>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</si>
  <si>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</si>
  <si>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</si>
  <si>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</si>
  <si>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</si>
  <si>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</si>
  <si>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</si>
  <si>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</si>
  <si>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</si>
  <si>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</si>
  <si>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</si>
  <si>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</si>
  <si>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</si>
  <si>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</si>
  <si>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</si>
  <si>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</si>
  <si>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</si>
  <si>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</si>
  <si>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</si>
  <si>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</si>
  <si>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</si>
  <si>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</si>
  <si>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</si>
  <si>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</si>
  <si>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</si>
  <si>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</si>
  <si>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</si>
  <si>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</si>
  <si>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</si>
  <si>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</si>
  <si>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</si>
  <si>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</si>
  <si>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</si>
  <si>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</si>
  <si>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</si>
  <si>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</si>
  <si>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</si>
  <si>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</si>
  <si>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</si>
  <si>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</si>
  <si>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</si>
  <si>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</si>
  <si>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</si>
  <si>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</si>
  <si>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</si>
  <si>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</si>
  <si>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</si>
  <si>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</si>
  <si>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</si>
  <si>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</si>
  <si>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</si>
  <si>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</si>
  <si>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</si>
  <si>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</si>
  <si>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</si>
  <si>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</si>
  <si>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</si>
  <si>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</si>
  <si>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</si>
  <si>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</si>
  <si>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</si>
  <si>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</si>
  <si>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</si>
  <si>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</si>
  <si>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</si>
  <si>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</si>
  <si>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</si>
  <si>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</si>
  <si>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</si>
  <si>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</si>
  <si>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</si>
  <si>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</si>
  <si>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</si>
  <si>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</si>
  <si>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</si>
  <si>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</si>
  <si>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</si>
  <si>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</si>
  <si>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</si>
  <si>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</si>
  <si>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</si>
  <si>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</si>
  <si>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</si>
  <si>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</si>
  <si>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</si>
  <si>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</si>
  <si>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</si>
  <si>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</si>
  <si>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</si>
  <si>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</si>
  <si>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</si>
  <si>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</si>
  <si>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</si>
  <si>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</si>
  <si>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</si>
  <si>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</si>
  <si>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</si>
  <si>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</si>
  <si>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</si>
  <si>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</si>
  <si>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</si>
  <si>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</si>
  <si>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</si>
  <si>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</si>
  <si>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</si>
  <si>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</si>
  <si>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</si>
  <si>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</si>
  <si>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</si>
  <si>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</si>
  <si>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</si>
  <si>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</si>
  <si>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</si>
  <si>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</si>
  <si>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</si>
  <si>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</si>
  <si>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</si>
  <si>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</si>
  <si>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</si>
  <si>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</si>
  <si>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</si>
  <si>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</si>
  <si>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</si>
  <si>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</si>
  <si>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</si>
  <si>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</si>
  <si>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</si>
  <si>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</si>
  <si>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</si>
  <si>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</si>
  <si>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</si>
  <si>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</si>
  <si>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</si>
  <si>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</si>
  <si>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</si>
  <si>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</si>
  <si>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</si>
  <si>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</si>
  <si>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</si>
  <si>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</si>
  <si>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</si>
  <si>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</si>
  <si>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</si>
  <si>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</si>
  <si>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</si>
  <si>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</si>
  <si>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</si>
  <si>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</si>
  <si>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</si>
  <si>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</si>
  <si>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</si>
  <si>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</si>
  <si>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</si>
  <si>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</si>
  <si>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</si>
  <si>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</si>
  <si>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</si>
  <si>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</si>
  <si>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</si>
  <si>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</si>
  <si>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</si>
  <si>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</si>
  <si>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</si>
  <si>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</si>
  <si>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</si>
  <si>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</si>
  <si>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</si>
  <si>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</si>
  <si>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</si>
  <si>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</si>
  <si>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</si>
  <si>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</si>
  <si>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</si>
  <si>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</si>
  <si>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</si>
  <si>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</si>
  <si>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</si>
  <si>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</si>
  <si>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</si>
  <si>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</si>
  <si>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</si>
  <si>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</si>
  <si>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</si>
  <si>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</si>
  <si>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</si>
  <si>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</si>
  <si>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</si>
  <si>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</si>
  <si>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</si>
  <si>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</si>
  <si>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</si>
  <si>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</si>
  <si>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</si>
  <si>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</si>
  <si>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</si>
  <si>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</si>
  <si>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</si>
  <si>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</si>
  <si>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</si>
  <si>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</si>
  <si>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</si>
  <si>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</si>
  <si>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</si>
  <si>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</si>
  <si>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</si>
  <si>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</si>
  <si>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</si>
  <si>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</si>
  <si>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</si>
  <si>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</si>
  <si>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</si>
  <si>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</si>
  <si>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</si>
  <si>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</si>
  <si>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</si>
  <si>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</si>
  <si>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</si>
  <si>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</si>
  <si>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</si>
  <si>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</si>
  <si>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</si>
  <si>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</si>
  <si>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</si>
  <si>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</si>
  <si>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</si>
  <si>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</si>
  <si>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</si>
  <si>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</si>
  <si>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</si>
  <si>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</si>
  <si>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</si>
  <si>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</si>
  <si>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</si>
  <si>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</si>
  <si>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</si>
  <si>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</si>
  <si>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</si>
  <si>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</si>
  <si>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</si>
  <si>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</si>
  <si>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</si>
  <si>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</si>
  <si>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</si>
  <si>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</si>
  <si>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</si>
  <si>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</si>
  <si>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</si>
  <si>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</si>
  <si>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</si>
  <si>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</si>
  <si>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</si>
  <si>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</si>
  <si>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</si>
  <si>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</si>
  <si>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</si>
  <si>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</si>
  <si>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</si>
  <si>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</si>
  <si>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</si>
  <si>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</si>
  <si>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</si>
  <si>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</si>
  <si>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</si>
  <si>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</si>
  <si>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</si>
  <si>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</si>
  <si>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</si>
  <si>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</si>
  <si>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</si>
  <si>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</si>
  <si>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</si>
  <si>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</si>
  <si>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</si>
  <si>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</si>
  <si>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</si>
  <si>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</si>
  <si>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</si>
  <si>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</si>
  <si>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</si>
  <si>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</si>
  <si>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</si>
  <si>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</si>
  <si>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</si>
  <si>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</si>
  <si>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</si>
  <si>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</si>
  <si>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</si>
  <si>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</si>
  <si>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</si>
  <si>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</si>
  <si>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</si>
  <si>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</si>
  <si>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</si>
  <si>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</si>
  <si>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</si>
  <si>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</si>
  <si>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</si>
  <si>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</si>
  <si>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</si>
  <si>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</si>
  <si>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</si>
  <si>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</si>
  <si>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</si>
  <si>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</si>
  <si>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</si>
  <si>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</si>
  <si>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</si>
  <si>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</si>
  <si>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</si>
  <si>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</si>
  <si>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</si>
  <si>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</si>
  <si>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</si>
  <si>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</si>
  <si>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</si>
  <si>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</si>
  <si>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</si>
  <si>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</si>
  <si>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</si>
  <si>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</si>
  <si>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</si>
  <si>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</si>
  <si>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</si>
  <si>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</si>
  <si>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</si>
  <si>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</si>
  <si>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</si>
  <si>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</si>
  <si>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</si>
  <si>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</si>
  <si>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</si>
  <si>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</si>
  <si>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</si>
  <si>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</si>
  <si>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</si>
  <si>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</si>
  <si>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</si>
  <si>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</si>
  <si>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</si>
  <si>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</si>
  <si>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</si>
  <si>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</si>
  <si>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</si>
  <si>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</si>
  <si>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</si>
  <si>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</si>
  <si>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</si>
  <si>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</si>
  <si>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</si>
  <si>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</si>
  <si>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</si>
  <si>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</si>
  <si>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</si>
  <si>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</si>
  <si>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</si>
  <si>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</si>
  <si>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</si>
  <si>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</si>
  <si>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</si>
  <si>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</si>
  <si>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</si>
  <si>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</si>
  <si>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</si>
  <si>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</si>
  <si>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</si>
  <si>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</si>
  <si>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</si>
  <si>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</si>
  <si>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</si>
  <si>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</si>
  <si>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</si>
  <si>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</si>
  <si>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</si>
  <si>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</si>
  <si>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</si>
  <si>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</si>
  <si>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</si>
  <si>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</si>
  <si>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</si>
  <si>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</si>
  <si>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</si>
  <si>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</si>
  <si>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</si>
  <si>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</si>
  <si>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</si>
  <si>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</si>
  <si>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</si>
  <si>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</si>
  <si>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</si>
  <si>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</si>
  <si>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</si>
  <si>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</si>
  <si>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</si>
  <si>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</si>
  <si>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</si>
  <si>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</si>
  <si>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</si>
  <si>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</si>
  <si>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</si>
  <si>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</si>
  <si>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</si>
  <si>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</si>
  <si>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</si>
  <si>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</si>
  <si>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</si>
  <si>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</si>
  <si>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</si>
  <si>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</si>
  <si>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</si>
  <si>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</si>
  <si>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</si>
  <si>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</si>
  <si>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</si>
  <si>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</si>
  <si>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</si>
  <si>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</si>
  <si>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</si>
  <si>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</si>
  <si>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</si>
  <si>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</si>
  <si>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</si>
  <si>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</si>
  <si>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</si>
  <si>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</si>
  <si>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</si>
  <si>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</si>
  <si>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</si>
  <si>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</si>
  <si>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</si>
  <si>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</si>
  <si>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</si>
  <si>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</si>
  <si>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</si>
  <si>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</si>
  <si>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</si>
  <si>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</si>
  <si>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</si>
  <si>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</si>
  <si>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</si>
  <si>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</si>
  <si>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</si>
  <si>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</si>
  <si>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</si>
  <si>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</si>
  <si>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</si>
  <si>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</si>
  <si>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</si>
  <si>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</si>
  <si>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</si>
  <si>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</si>
  <si>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</si>
  <si>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</si>
  <si>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</si>
  <si>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</si>
  <si>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</si>
  <si>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</si>
  <si>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</si>
  <si>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</si>
  <si>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</si>
  <si>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</si>
  <si>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</si>
  <si>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</si>
  <si>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</si>
  <si>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</si>
  <si>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</si>
  <si>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</si>
  <si>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</si>
  <si>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</si>
  <si>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</si>
  <si>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</si>
  <si>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</si>
  <si>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</si>
  <si>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</si>
  <si>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</si>
  <si>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</si>
  <si>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</si>
  <si>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</si>
  <si>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</si>
  <si>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</si>
  <si>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</si>
  <si>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</si>
  <si>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</si>
  <si>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</si>
  <si>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</si>
  <si>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</si>
  <si>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</si>
  <si>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</si>
  <si>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</si>
  <si>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</si>
  <si>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</si>
  <si>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</si>
  <si>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</si>
  <si>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</si>
  <si>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</si>
  <si>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</si>
  <si>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</si>
  <si>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</si>
  <si>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</si>
  <si>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</si>
  <si>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</si>
  <si>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</si>
  <si>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</si>
  <si>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</si>
  <si>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</si>
  <si>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</si>
  <si>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</si>
  <si>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</si>
  <si>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</si>
  <si>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</si>
  <si>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</si>
  <si>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</si>
  <si>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</si>
  <si>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</si>
  <si>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</si>
  <si>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</si>
  <si>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</si>
  <si>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</si>
  <si>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</si>
  <si>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</si>
  <si>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</si>
  <si>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</si>
  <si>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</si>
  <si>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</si>
  <si>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</si>
  <si>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</si>
  <si>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</si>
  <si>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</si>
  <si>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</si>
  <si>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</si>
  <si>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</si>
  <si>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</si>
  <si>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</si>
  <si>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</si>
  <si>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</si>
  <si>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</si>
  <si>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</si>
  <si>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</si>
  <si>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</si>
  <si>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</si>
  <si>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</si>
  <si>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</si>
  <si>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</si>
  <si>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</si>
  <si>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</si>
  <si>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</si>
  <si>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</si>
  <si>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</si>
  <si>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</si>
  <si>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</si>
  <si>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</si>
  <si>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</si>
  <si>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</si>
  <si>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</si>
  <si>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</si>
  <si>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</si>
  <si>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</si>
  <si>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</si>
  <si>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</si>
  <si>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</si>
  <si>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</si>
  <si>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</si>
  <si>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</si>
  <si>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</si>
  <si>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</si>
  <si>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</si>
  <si>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</si>
  <si>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</si>
  <si>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</si>
  <si>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</si>
  <si>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</si>
  <si>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</si>
  <si>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</si>
  <si>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</si>
  <si>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</si>
  <si>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</si>
  <si>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</si>
  <si>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</si>
  <si>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</si>
  <si>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</si>
  <si>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</si>
  <si>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</si>
  <si>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</si>
  <si>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</si>
  <si>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</si>
  <si>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</si>
  <si>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</si>
  <si>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</si>
  <si>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</si>
  <si>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</si>
  <si>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</si>
  <si>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</si>
  <si>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</si>
  <si>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</si>
  <si>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</si>
  <si>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</si>
  <si>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</si>
  <si>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</si>
  <si>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</si>
  <si>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</si>
  <si>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</si>
  <si>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</si>
  <si>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</si>
  <si>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</si>
  <si>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</si>
  <si>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</si>
  <si>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</si>
  <si>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</si>
  <si>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</si>
  <si>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</si>
  <si>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</si>
  <si>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</si>
  <si>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</si>
  <si>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</si>
  <si>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</si>
  <si>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</si>
  <si>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</si>
  <si>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</si>
  <si>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</si>
  <si>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</si>
  <si>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</si>
  <si>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</si>
  <si>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</si>
  <si>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</si>
  <si>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</si>
  <si>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</si>
  <si>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</si>
  <si>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</si>
  <si>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</si>
  <si>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</si>
  <si>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</si>
  <si>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</si>
  <si>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</si>
  <si>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</si>
  <si>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</si>
  <si>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</si>
  <si>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</si>
  <si>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</si>
  <si>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</si>
  <si>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</si>
  <si>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</si>
  <si>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</si>
  <si>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</si>
  <si>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</si>
  <si>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</si>
  <si>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</si>
  <si>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</si>
  <si>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</si>
  <si>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</si>
  <si>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</si>
  <si>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</si>
  <si>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</si>
  <si>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</si>
  <si>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</si>
  <si>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</si>
  <si>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</si>
  <si>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</si>
  <si>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</si>
  <si>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</si>
  <si>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</si>
  <si>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</si>
  <si>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</si>
  <si>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</si>
  <si>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</si>
  <si>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</si>
  <si>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</si>
  <si>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</si>
  <si>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</si>
  <si>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</si>
  <si>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</si>
  <si>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</si>
  <si>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</si>
  <si>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</si>
  <si>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</si>
  <si>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</si>
  <si>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</si>
  <si>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</si>
  <si>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</si>
  <si>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</si>
  <si>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</si>
  <si>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</si>
  <si>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</si>
  <si>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</si>
  <si>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</si>
  <si>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</si>
  <si>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</si>
  <si>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</si>
  <si>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</si>
  <si>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</si>
  <si>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</si>
  <si>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</si>
  <si>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</si>
  <si>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</si>
  <si>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</si>
  <si>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</si>
  <si>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</si>
  <si>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</si>
  <si>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</si>
  <si>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</si>
  <si>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</si>
  <si>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</si>
  <si>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</si>
  <si>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</si>
  <si>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</si>
  <si>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</si>
  <si>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</si>
  <si>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</si>
  <si>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</si>
  <si>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</si>
  <si>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</si>
  <si>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</si>
  <si>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</si>
  <si>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</si>
  <si>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</si>
  <si>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</si>
  <si>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</si>
  <si>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</si>
  <si>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</si>
  <si>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</si>
  <si>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</si>
  <si>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</si>
  <si>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</si>
  <si>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</si>
  <si>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</si>
  <si>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</si>
  <si>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</si>
  <si>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</si>
  <si>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</si>
  <si>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</si>
  <si>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</si>
  <si>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</si>
  <si>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</si>
  <si>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</si>
  <si>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</si>
  <si>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</si>
  <si>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</si>
  <si>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</si>
  <si>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</si>
  <si>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</si>
  <si>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</si>
  <si>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</si>
  <si>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</si>
  <si>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</si>
  <si>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</si>
  <si>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</si>
  <si>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</si>
  <si>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</si>
  <si>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</si>
  <si>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</si>
  <si>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</si>
  <si>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</si>
  <si>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</si>
  <si>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</si>
  <si>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</si>
  <si>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</si>
  <si>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</si>
  <si>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</si>
  <si>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</si>
  <si>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</si>
  <si>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</si>
  <si>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</si>
  <si>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</si>
  <si>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</si>
  <si>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</si>
  <si>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</si>
  <si>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</si>
  <si>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</si>
  <si>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</si>
  <si>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</si>
  <si>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</si>
  <si>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</si>
  <si>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</si>
  <si>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</si>
  <si>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</si>
  <si>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</si>
  <si>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</si>
  <si>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</si>
  <si>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</si>
  <si>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</si>
  <si>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</si>
  <si>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</si>
  <si>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</si>
  <si>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</si>
  <si>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</si>
  <si>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</si>
  <si>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</si>
  <si>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</si>
  <si>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</si>
  <si>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</si>
  <si>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</si>
  <si>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</si>
  <si>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</si>
  <si>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</si>
  <si>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</si>
  <si>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</si>
  <si>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</si>
  <si>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</si>
  <si>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</si>
  <si>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</si>
  <si>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</si>
  <si>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</si>
  <si>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</si>
  <si>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</si>
  <si>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</si>
  <si>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</si>
  <si>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</si>
  <si>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</si>
  <si>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</si>
  <si>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</si>
  <si>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</si>
  <si>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</si>
  <si>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</si>
  <si>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</si>
  <si>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</si>
  <si>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</si>
  <si>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</si>
  <si>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</si>
  <si>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</si>
  <si>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</si>
  <si>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</si>
  <si>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</si>
  <si>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</si>
  <si>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</si>
  <si>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</si>
  <si>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</si>
  <si>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</si>
  <si>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</si>
  <si>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</si>
  <si>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</si>
  <si>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</si>
  <si>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</si>
  <si>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</si>
  <si>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</si>
  <si>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</si>
  <si>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</si>
  <si>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</si>
  <si>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</si>
  <si>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</si>
  <si>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</si>
  <si>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</si>
  <si>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</si>
  <si>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</si>
  <si>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</si>
  <si>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</si>
  <si>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</si>
  <si>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</si>
  <si>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</si>
  <si>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</si>
  <si>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</si>
  <si>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</si>
  <si>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</si>
  <si>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</si>
  <si>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</si>
  <si>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</si>
  <si>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</si>
  <si>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</si>
  <si>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</si>
  <si>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</si>
  <si>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</si>
  <si>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</si>
  <si>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</si>
  <si>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</si>
  <si>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</si>
  <si>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</si>
  <si>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</si>
  <si>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</si>
  <si>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</si>
  <si>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</si>
  <si>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</si>
  <si>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</si>
  <si>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</si>
  <si>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</si>
  <si>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</si>
  <si>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</si>
  <si>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</si>
  <si>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</si>
  <si>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</si>
  <si>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</si>
  <si>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</si>
  <si>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</si>
  <si>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</si>
  <si>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</si>
  <si>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</si>
  <si>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</si>
  <si>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</si>
  <si>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</si>
  <si>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</si>
  <si>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</si>
  <si>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</si>
  <si>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</si>
  <si>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</si>
  <si>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</si>
  <si>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</si>
  <si>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</si>
  <si>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</si>
  <si>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</si>
  <si>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</si>
  <si>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</si>
  <si>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</si>
  <si>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</si>
  <si>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</si>
  <si>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</si>
  <si>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</si>
  <si>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</si>
  <si>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</si>
  <si>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</si>
  <si>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</si>
  <si>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</si>
  <si>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</si>
  <si>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</si>
  <si>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</si>
  <si>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</si>
  <si>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</si>
  <si>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</si>
  <si>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</si>
  <si>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</si>
  <si>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</si>
  <si>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</si>
  <si>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</si>
  <si>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</si>
  <si>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</si>
  <si>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</si>
  <si>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</si>
  <si>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</si>
  <si>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</si>
  <si>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</si>
  <si>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</si>
  <si>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</si>
  <si>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</si>
  <si>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</si>
  <si>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</si>
  <si>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</si>
  <si>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</si>
  <si>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</si>
  <si>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</si>
  <si>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</si>
  <si>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</si>
  <si>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</si>
  <si>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</si>
  <si>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</si>
  <si>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</si>
  <si>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</si>
  <si>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</si>
  <si>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</si>
  <si>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</si>
  <si>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</si>
  <si>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</si>
  <si>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</si>
  <si>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</si>
  <si>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</si>
  <si>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</si>
  <si>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</si>
  <si>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</si>
  <si>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</si>
  <si>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</si>
  <si>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</si>
  <si>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</si>
  <si>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</si>
  <si>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</si>
  <si>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</si>
  <si>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Sat 31/8: Lam had no break</t>
  </si>
  <si>
    <t>Mon 26/8: Crystal late 44 mins</t>
  </si>
  <si>
    <t>Sat 24/8: Timmy late 26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</si>
</sst>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5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8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0" fillId="0" borderId="0" xfId="0" applyFont="1" applyAlignment="1" applyProtection="1">
      <alignment horizontal="center"/>
      <protection locked="0"/>
    </xf>
    <xf numFmtId="0" fontId="34" fillId="0" borderId="4" xfId="0" applyFont="1" applyBorder="1" applyAlignment="1" applyProtection="1">
      <alignment horizontal="left" vertical="center"/>
      <protection locked="0"/>
    </xf>
    <xf numFmtId="0" fontId="30" fillId="0" borderId="0" xfId="0" applyFont="1" applyAlignment="1" applyProtection="1">
      <alignment horizontal="left" vertical="center"/>
      <protection locked="0"/>
    </xf>
    <xf numFmtId="0" fontId="31" fillId="0" borderId="0" xfId="0" applyFont="1" applyAlignment="1" applyProtection="1">
      <alignment horizontal="left" vertical="center"/>
      <protection locked="0"/>
    </xf>
    <xf numFmtId="0" fontId="32" fillId="0" borderId="3" xfId="0" applyFont="1" applyBorder="1" applyAlignment="1" applyProtection="1">
      <alignment horizontal="left" vertical="center"/>
      <protection locked="0"/>
    </xf>
    <xf numFmtId="0" fontId="32" fillId="0" borderId="4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59" zoomScaleNormal="50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AM3" sqref="AM3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19.5" style="53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7">
        <f t="shared" ref="A2:A33" si="0">IF(ISNA(AZ2),"",AZ2)</f>
        <v>10028</v>
      </c>
      <c r="B2" s="75" t="s">
        <v>41</v>
      </c>
      <c r="C2" s="87" t="s">
        <v>382</v>
      </c>
      <c r="D2" s="78">
        <v>0.5</v>
      </c>
      <c r="E2" s="78">
        <v>0.92291666666666661</v>
      </c>
      <c r="F2" s="44">
        <f>BA2-BB2</f>
        <v>9.1499999999999986</v>
      </c>
      <c r="G2" s="78">
        <v>0.58958333333333335</v>
      </c>
      <c r="H2" s="78">
        <v>0.77083333333333337</v>
      </c>
      <c r="I2" s="44">
        <f>BF2-BG2</f>
        <v>4.3500000000000005</v>
      </c>
      <c r="J2" s="78">
        <v>0.41666666666666669</v>
      </c>
      <c r="K2" s="78">
        <v>0.75</v>
      </c>
      <c r="L2" s="44">
        <f>BK2-BL2</f>
        <v>7.5</v>
      </c>
      <c r="M2" s="78"/>
      <c r="N2" s="78"/>
      <c r="O2" s="44">
        <f>BP2-BQ2</f>
        <v>0</v>
      </c>
      <c r="P2" s="78">
        <v>0.50624999999999998</v>
      </c>
      <c r="Q2" s="78">
        <v>0.70833333333333337</v>
      </c>
      <c r="R2" s="44">
        <f>BU2-BV2</f>
        <v>4.8500000000000014</v>
      </c>
      <c r="S2" s="78"/>
      <c r="T2" s="78"/>
      <c r="U2" s="44">
        <f>BZ2-CA2</f>
        <v>0</v>
      </c>
      <c r="V2" s="78"/>
      <c r="W2" s="78"/>
      <c r="X2" s="44">
        <f>CE2-CF2</f>
        <v>0</v>
      </c>
      <c r="Y2" s="44"/>
      <c r="Z2" s="44"/>
      <c r="AA2" s="44"/>
      <c r="AB2" s="44">
        <f>SUM(F2,I2,L2,O2,R2,U2,X2)</f>
        <v>25.85</v>
      </c>
      <c r="AC2" s="23"/>
      <c r="AD2" s="81">
        <v>1</v>
      </c>
      <c r="AE2" s="7">
        <f t="shared" ref="AE2:AE40" si="1">SUMIF($BC$1:$CI$1,AE$1,$BC2:$CI2)+AD2</f>
        <v>26.700000000000003</v>
      </c>
      <c r="AF2" s="81"/>
      <c r="AG2" s="7">
        <f t="shared" ref="AG2:AG40" si="2">SUMIF($BC$1:$CI$1,AG$1,$BC2:$CI2)+AF2</f>
        <v>0</v>
      </c>
      <c r="AH2" s="81"/>
      <c r="AI2" s="7">
        <f t="shared" ref="AI2:AI40" si="3">SUMIF($BC$1:$CI$1,AI$1,$BC2:$CI2)+AH2</f>
        <v>0</v>
      </c>
      <c r="AJ2" s="81"/>
      <c r="AK2" s="7">
        <f t="shared" ref="AK2:AK40" si="4">SUMIF($BC$1:$CI$1,AK$1,$BC2:$CI2)+AJ2</f>
        <v>0</v>
      </c>
      <c r="AL2" s="81"/>
      <c r="AM2" s="7">
        <f t="shared" ref="AM2:AM40" si="5">SUMIF($BC$1:$CI$1,AM$1,$BC2:$CI2)+AL2</f>
        <v>0.14999999999999947</v>
      </c>
      <c r="AN2" s="81"/>
      <c r="AO2" s="7">
        <f t="shared" ref="AO2:AO40" si="6">SUMIF($BC$1:$CI$1,AO$1,$BC2:$CI2)+AN2</f>
        <v>0</v>
      </c>
      <c r="AP2" s="30">
        <f>CK2</f>
        <v>4</v>
      </c>
      <c r="AQ2" s="81"/>
      <c r="AR2" s="81"/>
      <c r="AS2" s="81"/>
      <c r="AT2" s="44">
        <f>AE2+AG2+AI2+AK2+AM2+AO2+SUM(AQ2:AS2)</f>
        <v>26.85</v>
      </c>
      <c r="AU2" s="81"/>
      <c r="AV2" s="5"/>
      <c r="AW2" s="5"/>
      <c r="AX2" s="5"/>
      <c r="AY2" s="5"/>
      <c r="AZ2" s="24">
        <f>VLOOKUP(C2,Employees!D:H,5,FALSE)</f>
        <v>10028</v>
      </c>
      <c r="BA2" s="5">
        <f>IF(ISBLANK(D2),0,(E2-D2)*24)</f>
        <v>10.149999999999999</v>
      </c>
      <c r="BB2" s="5">
        <f>IF(BA2&gt;$AY$1,1,IF(BA2&gt;=$AX$1,0.5,0))</f>
        <v>1</v>
      </c>
      <c r="BC2" s="5">
        <f>BA2-BB2-BD2-BE2</f>
        <v>9</v>
      </c>
      <c r="BD2" s="5">
        <f>IF(AND(E2&gt;$AV$1, D2&lt;$AW$1),(MIN(E2,$AW$1)-MAX(D2,$AV$1))*24,0)</f>
        <v>0.14999999999999947</v>
      </c>
      <c r="BE2" s="5">
        <f>IF(E2&gt;$AW$1,(E2-MAX(D2,$AW$1))*24,0)</f>
        <v>0</v>
      </c>
      <c r="BF2" s="5">
        <f t="shared" ref="BF2" si="7">IF(ISBLANK(G2),0,(H2-G2)*24)</f>
        <v>4.3500000000000005</v>
      </c>
      <c r="BG2" s="5">
        <f>IF(BF2&gt;$AY$1,1,IF(BF2&gt;=$AX$1,0.5,0))</f>
        <v>0</v>
      </c>
      <c r="BH2" s="5">
        <f>BF2-BG2-BI2-BJ2</f>
        <v>4.3500000000000005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8</v>
      </c>
      <c r="BL2" s="5">
        <f>IF(BK2&gt;$AY$1,1,IF(BK2&gt;=$AX$1,0.5,0))</f>
        <v>0.5</v>
      </c>
      <c r="BM2" s="5">
        <f>BK2-BL2-BN2-BO2</f>
        <v>7.5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4.8500000000000014</v>
      </c>
      <c r="BV2" s="5">
        <f>IF(BU2&gt;$AY$1,1,IF(BU2&gt;=$AX$1,0.5,0))</f>
        <v>0</v>
      </c>
      <c r="BW2" s="5">
        <f>BU2-BV2-BX2-BY2</f>
        <v>4.8500000000000014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4</v>
      </c>
    </row>
    <row r="3" spans="1:89" ht="38" customHeight="1">
      <c r="A3" s="77">
        <f t="shared" si="0"/>
        <v>10004</v>
      </c>
      <c r="B3" s="75" t="s">
        <v>41</v>
      </c>
      <c r="C3" s="88" t="s">
        <v>329</v>
      </c>
      <c r="D3" s="80"/>
      <c r="E3" s="78"/>
      <c r="F3" s="44">
        <f t="shared" ref="F3:F69" si="15">BA3-BB3</f>
        <v>0</v>
      </c>
      <c r="G3" s="78">
        <v>0.625</v>
      </c>
      <c r="H3" s="78">
        <v>0.92847222222222225</v>
      </c>
      <c r="I3" s="44">
        <f t="shared" ref="I3:I69" si="16">BF3-BG3</f>
        <v>6.7833333333333341</v>
      </c>
      <c r="J3" s="80"/>
      <c r="K3" s="80"/>
      <c r="L3" s="44">
        <f t="shared" ref="L3:L69" si="17">BK3-BL3</f>
        <v>0</v>
      </c>
      <c r="M3" s="80"/>
      <c r="N3" s="78"/>
      <c r="O3" s="44">
        <f t="shared" ref="O3:O69" si="18">BP3-BQ3</f>
        <v>0</v>
      </c>
      <c r="P3" s="80"/>
      <c r="Q3" s="80"/>
      <c r="R3" s="44">
        <f t="shared" ref="R3:R69" si="19">BU3-BV3</f>
        <v>0</v>
      </c>
      <c r="S3" s="80"/>
      <c r="T3" s="80"/>
      <c r="U3" s="44">
        <f t="shared" ref="U3:U69" si="20">BZ3-CA3</f>
        <v>0</v>
      </c>
      <c r="V3" s="80">
        <v>0.58333333333333337</v>
      </c>
      <c r="W3" s="78">
        <v>0.92361111111111116</v>
      </c>
      <c r="X3" s="44">
        <f t="shared" ref="X3:X69" si="21">CE3-CF3</f>
        <v>7.6666666666666679</v>
      </c>
      <c r="Y3" s="44"/>
      <c r="Z3" s="44"/>
      <c r="AA3" s="44"/>
      <c r="AB3" s="44">
        <f t="shared" ref="AB3:AB69" si="22">SUM(F3,I3,L3,O3,R3,U3,X3)</f>
        <v>14.450000000000003</v>
      </c>
      <c r="AC3" s="23"/>
      <c r="AD3" s="81">
        <v>12.5</v>
      </c>
      <c r="AE3" s="7">
        <f t="shared" si="1"/>
        <v>19</v>
      </c>
      <c r="AF3" s="81"/>
      <c r="AG3" s="7">
        <f t="shared" si="2"/>
        <v>0</v>
      </c>
      <c r="AH3" s="81">
        <v>4</v>
      </c>
      <c r="AI3" s="7">
        <f t="shared" si="3"/>
        <v>11.666666666666668</v>
      </c>
      <c r="AJ3" s="81"/>
      <c r="AK3" s="7">
        <f t="shared" si="4"/>
        <v>0</v>
      </c>
      <c r="AL3" s="81">
        <v>0.37</v>
      </c>
      <c r="AM3" s="7">
        <f t="shared" si="5"/>
        <v>0.65333333333333499</v>
      </c>
      <c r="AN3" s="81"/>
      <c r="AO3" s="7">
        <f t="shared" si="6"/>
        <v>0</v>
      </c>
      <c r="AP3" s="30">
        <f t="shared" ref="AP3:AP69" si="23">CK3</f>
        <v>2</v>
      </c>
      <c r="AQ3" s="81"/>
      <c r="AR3" s="81"/>
      <c r="AS3" s="81"/>
      <c r="AT3" s="44">
        <f t="shared" ref="AT3:AT69" si="24">AE3+AG3+AI3+AK3+AM3+AO3+SUM(AQ3:AS3)</f>
        <v>31.320000000000004</v>
      </c>
      <c r="AU3" s="81"/>
      <c r="AV3" s="5"/>
      <c r="AW3" s="5"/>
      <c r="AX3" s="5"/>
      <c r="AY3" s="5"/>
      <c r="AZ3" s="24">
        <f>VLOOKUP(C3,Employees!D:H,5,FALSE)</f>
        <v>10004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7.2833333333333341</v>
      </c>
      <c r="BG3" s="5">
        <f t="shared" ref="BG3:BG66" si="30">IF(BF3&gt;$AY$1,1,IF(BF3&gt;=$AX$1,0.5,0))</f>
        <v>0.5</v>
      </c>
      <c r="BH3" s="5">
        <f t="shared" ref="BH3:BH66" si="31">BF3-BG3-BI3-BJ3</f>
        <v>6.4999999999999991</v>
      </c>
      <c r="BI3" s="5">
        <f t="shared" ref="BI3:BI66" si="32">IF(AND(H3&gt;$AV$1,G3&lt;$AW$1),(MIN(H3,$AW$1)-MAX(G3,$AV$1))*24,0)</f>
        <v>0.28333333333333499</v>
      </c>
      <c r="BJ3" s="5">
        <f t="shared" ref="BJ3:BJ66" si="33">IF(H3&gt;$AW$1,(H3-MAX(G3,$AW$1))*24,0)</f>
        <v>0</v>
      </c>
      <c r="BK3" s="5">
        <f t="shared" ref="BK3:BK66" si="34">IF(ISBLANK(J3),0,(K3-J3)*24)</f>
        <v>0</v>
      </c>
      <c r="BL3" s="5">
        <f t="shared" ref="BL3:BL66" si="35">IF(BK3&gt;$AY$1,1,IF(BK3&gt;=$AX$1,0.5,0))</f>
        <v>0</v>
      </c>
      <c r="BM3" s="5">
        <f t="shared" ref="BM3:BM66" si="36">BK3-BL3-BN3-BO3</f>
        <v>0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0</v>
      </c>
      <c r="BQ3" s="5">
        <f t="shared" ref="BQ3:BQ66" si="40">IF(BP3&gt;$AY$1,1,IF(BP3&gt;=$AX$1,0.5,0))</f>
        <v>0</v>
      </c>
      <c r="BR3" s="5">
        <f t="shared" ref="BR3:BR66" si="41">BP3-BQ3-BS3-BT3</f>
        <v>0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0</v>
      </c>
      <c r="BV3" s="5">
        <f t="shared" ref="BV3:BV66" si="45">IF(BU3&gt;$AY$1,1,IF(BU3&gt;=$AX$1,0.5,0))</f>
        <v>0</v>
      </c>
      <c r="BW3" s="5">
        <f t="shared" ref="BW3:BW66" si="46">BU3-BV3-BX3-BY3</f>
        <v>0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0</v>
      </c>
      <c r="CA3" s="5">
        <f t="shared" ref="CA3:CA66" si="49">IF(BZ3&gt;$AY$1,1,IF(BZ3&gt;=$AX$1,0.5,0))</f>
        <v>0</v>
      </c>
      <c r="CB3" s="5">
        <f t="shared" ref="CB3:CB66" si="50">BZ3-CA3-CC3-CD3</f>
        <v>0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8.1666666666666679</v>
      </c>
      <c r="CF3" s="5">
        <f t="shared" ref="CF3:CF66" si="54">IF(CE3&gt;$AY$1,1,IF(CE3&gt;=$AX$1,0.5,0))</f>
        <v>0.5</v>
      </c>
      <c r="CG3" s="5">
        <f t="shared" ref="CG3:CG66" si="55">CE3-CF3-CH3-CI3</f>
        <v>7.4999999999999991</v>
      </c>
      <c r="CH3" s="5">
        <f t="shared" ref="CH3:CH66" si="56">IF(AND(W3&gt;$AV$1, V3&lt;$AW$1),(MIN(W3,$AW$1)-MAX(V3,$AV$1))*24,0)</f>
        <v>0.16666666666666874</v>
      </c>
      <c r="CI3" s="5">
        <f t="shared" ref="CI3:CI66" si="57">IF(W3&gt;$AW$1,(W3-MAX(V3,$AW$1))*24,0)</f>
        <v>0</v>
      </c>
      <c r="CJ3" s="5"/>
      <c r="CK3" s="4">
        <f t="shared" si="14"/>
        <v>2</v>
      </c>
    </row>
    <row r="4" spans="1:89" ht="38" customHeight="1">
      <c r="A4" s="77">
        <f t="shared" si="0"/>
        <v>10210</v>
      </c>
      <c r="B4" s="75" t="s">
        <v>41</v>
      </c>
      <c r="C4" s="84" t="s">
        <v>618</v>
      </c>
      <c r="D4" s="78">
        <v>0.58333333333333337</v>
      </c>
      <c r="E4" s="78">
        <v>0.92291666666666661</v>
      </c>
      <c r="F4" s="44">
        <f t="shared" si="15"/>
        <v>7.6499999999999986</v>
      </c>
      <c r="G4" s="80">
        <v>0.5</v>
      </c>
      <c r="H4" s="78">
        <v>0.9277777777777777</v>
      </c>
      <c r="I4" s="44">
        <f t="shared" si="16"/>
        <v>9.2666666666666657</v>
      </c>
      <c r="J4" s="78">
        <v>0.58333333333333337</v>
      </c>
      <c r="K4" s="78">
        <v>0.79166666666666663</v>
      </c>
      <c r="L4" s="44">
        <f t="shared" si="17"/>
        <v>4.9999999999999982</v>
      </c>
      <c r="M4" s="80">
        <v>0.5</v>
      </c>
      <c r="N4" s="78">
        <v>0.75</v>
      </c>
      <c r="O4" s="44">
        <f t="shared" si="18"/>
        <v>5.5</v>
      </c>
      <c r="P4" s="80"/>
      <c r="Q4" s="78"/>
      <c r="R4" s="44">
        <f t="shared" si="19"/>
        <v>0</v>
      </c>
      <c r="S4" s="80"/>
      <c r="T4" s="78"/>
      <c r="U4" s="44">
        <f t="shared" si="20"/>
        <v>0</v>
      </c>
      <c r="V4" s="78">
        <v>0.625</v>
      </c>
      <c r="W4" s="80">
        <v>0.9243055555555556</v>
      </c>
      <c r="X4" s="44">
        <f t="shared" si="21"/>
        <v>6.6833333333333345</v>
      </c>
      <c r="Y4" s="44"/>
      <c r="Z4" s="44"/>
      <c r="AA4" s="44"/>
      <c r="AB4" s="44">
        <f t="shared" si="22"/>
        <v>34.1</v>
      </c>
      <c r="AC4" s="23"/>
      <c r="AD4" s="81"/>
      <c r="AE4" s="7">
        <f t="shared" si="1"/>
        <v>27</v>
      </c>
      <c r="AF4" s="81"/>
      <c r="AG4" s="7">
        <f t="shared" si="2"/>
        <v>0</v>
      </c>
      <c r="AH4" s="81"/>
      <c r="AI4" s="7">
        <f t="shared" si="3"/>
        <v>6.6833333333333345</v>
      </c>
      <c r="AJ4" s="81"/>
      <c r="AK4" s="7">
        <f t="shared" si="4"/>
        <v>0</v>
      </c>
      <c r="AL4" s="81"/>
      <c r="AM4" s="7">
        <f t="shared" si="5"/>
        <v>0.41666666666666519</v>
      </c>
      <c r="AN4" s="81"/>
      <c r="AO4" s="7">
        <f t="shared" si="6"/>
        <v>0</v>
      </c>
      <c r="AP4" s="30">
        <f t="shared" si="23"/>
        <v>5</v>
      </c>
      <c r="AQ4" s="81"/>
      <c r="AR4" s="81"/>
      <c r="AS4" s="81"/>
      <c r="AT4" s="44">
        <f t="shared" si="24"/>
        <v>34.1</v>
      </c>
      <c r="AU4" s="81"/>
      <c r="AV4" s="5"/>
      <c r="AW4" s="5"/>
      <c r="AX4" s="5"/>
      <c r="AY4" s="5"/>
      <c r="AZ4" s="24">
        <f>VLOOKUP(C4,Employees!D:H,5,FALSE)</f>
        <v>10210</v>
      </c>
      <c r="BA4" s="5">
        <f t="shared" si="25"/>
        <v>8.1499999999999986</v>
      </c>
      <c r="BB4" s="5">
        <f t="shared" si="26"/>
        <v>0.5</v>
      </c>
      <c r="BC4" s="5">
        <f t="shared" si="27"/>
        <v>7.4999999999999991</v>
      </c>
      <c r="BD4" s="5">
        <f t="shared" ref="BD4:BD66" si="58">IF(AND(E4&gt;$AV$1, D4&lt;$AW$1),(MIN(E4,$AW$1)-MAX(D4,$AV$1))*24,0)</f>
        <v>0.14999999999999947</v>
      </c>
      <c r="BE4" s="5">
        <f t="shared" si="28"/>
        <v>0</v>
      </c>
      <c r="BF4" s="5">
        <f t="shared" si="29"/>
        <v>10.266666666666666</v>
      </c>
      <c r="BG4" s="5">
        <f t="shared" si="30"/>
        <v>1</v>
      </c>
      <c r="BH4" s="5">
        <f t="shared" si="31"/>
        <v>9</v>
      </c>
      <c r="BI4" s="5">
        <f t="shared" si="32"/>
        <v>0.26666666666666572</v>
      </c>
      <c r="BJ4" s="5">
        <f t="shared" si="33"/>
        <v>0</v>
      </c>
      <c r="BK4" s="5">
        <f t="shared" si="34"/>
        <v>4.9999999999999982</v>
      </c>
      <c r="BL4" s="5">
        <f t="shared" si="35"/>
        <v>0</v>
      </c>
      <c r="BM4" s="5">
        <f t="shared" si="36"/>
        <v>4.9999999999999982</v>
      </c>
      <c r="BN4" s="5">
        <f t="shared" si="37"/>
        <v>0</v>
      </c>
      <c r="BO4" s="5">
        <f t="shared" si="38"/>
        <v>0</v>
      </c>
      <c r="BP4" s="5">
        <f t="shared" si="39"/>
        <v>6</v>
      </c>
      <c r="BQ4" s="5">
        <f t="shared" si="40"/>
        <v>0.5</v>
      </c>
      <c r="BR4" s="5">
        <f t="shared" si="41"/>
        <v>5.5</v>
      </c>
      <c r="BS4" s="5">
        <f t="shared" si="42"/>
        <v>0</v>
      </c>
      <c r="BT4" s="5">
        <f t="shared" si="43"/>
        <v>0</v>
      </c>
      <c r="BU4" s="5">
        <f t="shared" si="44"/>
        <v>0</v>
      </c>
      <c r="BV4" s="5">
        <f t="shared" si="45"/>
        <v>0</v>
      </c>
      <c r="BW4" s="5">
        <f t="shared" si="46"/>
        <v>0</v>
      </c>
      <c r="BX4" s="5">
        <f t="shared" si="47"/>
        <v>0</v>
      </c>
      <c r="BY4" s="5">
        <f t="shared" si="11"/>
        <v>0</v>
      </c>
      <c r="BZ4" s="5">
        <f t="shared" si="48"/>
        <v>0</v>
      </c>
      <c r="CA4" s="5">
        <f t="shared" si="49"/>
        <v>0</v>
      </c>
      <c r="CB4" s="5">
        <f t="shared" si="50"/>
        <v>0</v>
      </c>
      <c r="CC4" s="5">
        <f t="shared" si="51"/>
        <v>0</v>
      </c>
      <c r="CD4" s="5">
        <f t="shared" si="52"/>
        <v>0</v>
      </c>
      <c r="CE4" s="5">
        <f t="shared" si="53"/>
        <v>7.1833333333333345</v>
      </c>
      <c r="CF4" s="5">
        <f t="shared" si="54"/>
        <v>0.5</v>
      </c>
      <c r="CG4" s="5">
        <f t="shared" si="55"/>
        <v>6.4999999999999991</v>
      </c>
      <c r="CH4" s="5">
        <f t="shared" si="56"/>
        <v>0.18333333333333535</v>
      </c>
      <c r="CI4" s="5">
        <f t="shared" si="57"/>
        <v>0</v>
      </c>
      <c r="CJ4" s="5"/>
      <c r="CK4" s="4">
        <f t="shared" si="14"/>
        <v>5</v>
      </c>
    </row>
    <row r="5" spans="1:89" ht="38" customHeight="1">
      <c r="A5" s="77">
        <f t="shared" si="0"/>
        <v>10319</v>
      </c>
      <c r="B5" s="75" t="s">
        <v>41</v>
      </c>
      <c r="C5" s="84" t="s">
        <v>891</v>
      </c>
      <c r="D5" s="78"/>
      <c r="E5" s="78"/>
      <c r="F5" s="44">
        <f t="shared" si="15"/>
        <v>0</v>
      </c>
      <c r="G5" s="80"/>
      <c r="H5" s="78"/>
      <c r="I5" s="44">
        <f t="shared" si="16"/>
        <v>0</v>
      </c>
      <c r="J5" s="80">
        <v>0.66666666666666663</v>
      </c>
      <c r="K5" s="80">
        <v>0.91875000000000007</v>
      </c>
      <c r="L5" s="44">
        <f t="shared" si="17"/>
        <v>5.5500000000000025</v>
      </c>
      <c r="M5" s="78"/>
      <c r="N5" s="78"/>
      <c r="O5" s="44">
        <f t="shared" si="18"/>
        <v>0</v>
      </c>
      <c r="P5" s="80"/>
      <c r="Q5" s="78"/>
      <c r="R5" s="44">
        <f t="shared" si="19"/>
        <v>0</v>
      </c>
      <c r="S5" s="80">
        <v>0.43472222222222223</v>
      </c>
      <c r="T5" s="78">
        <v>0.625</v>
      </c>
      <c r="U5" s="44">
        <f t="shared" si="20"/>
        <v>4.5666666666666664</v>
      </c>
      <c r="V5" s="78"/>
      <c r="W5" s="80"/>
      <c r="X5" s="44">
        <f t="shared" si="21"/>
        <v>0</v>
      </c>
      <c r="Y5" s="44"/>
      <c r="Z5" s="44"/>
      <c r="AA5" s="44"/>
      <c r="AB5" s="44">
        <f t="shared" si="22"/>
        <v>10.116666666666669</v>
      </c>
      <c r="AC5" s="23"/>
      <c r="AD5" s="81"/>
      <c r="AE5" s="7">
        <f t="shared" si="1"/>
        <v>5.5</v>
      </c>
      <c r="AF5" s="81"/>
      <c r="AG5" s="7">
        <f t="shared" si="2"/>
        <v>4.5666666666666664</v>
      </c>
      <c r="AH5" s="81"/>
      <c r="AI5" s="7">
        <f t="shared" si="3"/>
        <v>0</v>
      </c>
      <c r="AJ5" s="81"/>
      <c r="AK5" s="7">
        <f t="shared" si="4"/>
        <v>0</v>
      </c>
      <c r="AL5" s="81"/>
      <c r="AM5" s="7">
        <f t="shared" si="5"/>
        <v>5.0000000000002487E-2</v>
      </c>
      <c r="AN5" s="81"/>
      <c r="AO5" s="7">
        <f t="shared" si="6"/>
        <v>0</v>
      </c>
      <c r="AP5" s="30">
        <f t="shared" si="23"/>
        <v>2</v>
      </c>
      <c r="AQ5" s="81">
        <v>9.25</v>
      </c>
      <c r="AR5" s="81"/>
      <c r="AS5" s="81"/>
      <c r="AT5" s="44">
        <f t="shared" si="24"/>
        <v>19.366666666666667</v>
      </c>
      <c r="AU5" s="81" t="s">
        <v>1126</v>
      </c>
      <c r="AV5" s="5"/>
      <c r="AW5" s="5"/>
      <c r="AX5" s="5"/>
      <c r="AY5" s="5"/>
      <c r="AZ5" s="24">
        <f>VLOOKUP(C5,Employees!D:H,5,FALSE)</f>
        <v>10319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58"/>
        <v>0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6.0500000000000025</v>
      </c>
      <c r="BL5" s="5">
        <f t="shared" si="35"/>
        <v>0.5</v>
      </c>
      <c r="BM5" s="5">
        <f t="shared" si="36"/>
        <v>5.5</v>
      </c>
      <c r="BN5" s="5">
        <f t="shared" si="37"/>
        <v>5.0000000000002487E-2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4.5666666666666664</v>
      </c>
      <c r="CA5" s="5">
        <f t="shared" si="49"/>
        <v>0</v>
      </c>
      <c r="CB5" s="5">
        <f t="shared" si="50"/>
        <v>4.5666666666666664</v>
      </c>
      <c r="CC5" s="5">
        <f t="shared" si="51"/>
        <v>0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2</v>
      </c>
    </row>
    <row r="6" spans="1:89" ht="38" customHeight="1">
      <c r="A6" s="77">
        <f t="shared" si="0"/>
        <v>10256</v>
      </c>
      <c r="B6" s="75" t="s">
        <v>41</v>
      </c>
      <c r="C6" s="84" t="s">
        <v>730</v>
      </c>
      <c r="D6" s="79">
        <v>0.41666666666666669</v>
      </c>
      <c r="E6" s="79">
        <v>0.75</v>
      </c>
      <c r="F6" s="44">
        <f t="shared" si="15"/>
        <v>7.5</v>
      </c>
      <c r="G6" s="78"/>
      <c r="H6" s="80"/>
      <c r="I6" s="44">
        <f t="shared" si="16"/>
        <v>0</v>
      </c>
      <c r="J6" s="80">
        <v>0.5</v>
      </c>
      <c r="K6" s="80">
        <v>0.91875000000000007</v>
      </c>
      <c r="L6" s="44">
        <f t="shared" si="17"/>
        <v>9.0500000000000007</v>
      </c>
      <c r="M6" s="78">
        <v>0.41666666666666669</v>
      </c>
      <c r="N6" s="78">
        <v>0.79166666666666663</v>
      </c>
      <c r="O6" s="44">
        <f t="shared" si="18"/>
        <v>8.4999999999999982</v>
      </c>
      <c r="P6" s="78"/>
      <c r="Q6" s="78"/>
      <c r="R6" s="44">
        <f t="shared" si="19"/>
        <v>0</v>
      </c>
      <c r="S6" s="80">
        <v>0.58888888888888891</v>
      </c>
      <c r="T6" s="80">
        <v>0.91736111111111107</v>
      </c>
      <c r="U6" s="44">
        <f t="shared" si="20"/>
        <v>7.383333333333332</v>
      </c>
      <c r="V6" s="78"/>
      <c r="W6" s="80"/>
      <c r="X6" s="44">
        <f t="shared" si="21"/>
        <v>0</v>
      </c>
      <c r="Y6" s="44"/>
      <c r="Z6" s="44"/>
      <c r="AA6" s="44"/>
      <c r="AB6" s="44">
        <f t="shared" si="22"/>
        <v>32.43333333333333</v>
      </c>
      <c r="AC6" s="23"/>
      <c r="AD6" s="81"/>
      <c r="AE6" s="7">
        <f t="shared" si="1"/>
        <v>25</v>
      </c>
      <c r="AF6" s="81"/>
      <c r="AG6" s="7">
        <f t="shared" si="2"/>
        <v>7.383333333333332</v>
      </c>
      <c r="AH6" s="81"/>
      <c r="AI6" s="7">
        <f t="shared" si="3"/>
        <v>0</v>
      </c>
      <c r="AJ6" s="81"/>
      <c r="AK6" s="7">
        <f t="shared" si="4"/>
        <v>0</v>
      </c>
      <c r="AL6" s="81"/>
      <c r="AM6" s="7">
        <f t="shared" si="5"/>
        <v>5.0000000000002487E-2</v>
      </c>
      <c r="AN6" s="81"/>
      <c r="AO6" s="7">
        <f t="shared" si="6"/>
        <v>0</v>
      </c>
      <c r="AP6" s="30">
        <f t="shared" si="23"/>
        <v>4</v>
      </c>
      <c r="AQ6" s="81"/>
      <c r="AR6" s="81"/>
      <c r="AS6" s="81"/>
      <c r="AT6" s="44">
        <f t="shared" si="24"/>
        <v>32.433333333333337</v>
      </c>
      <c r="AU6" s="81"/>
      <c r="AV6" s="5"/>
      <c r="AW6" s="5"/>
      <c r="AX6" s="5"/>
      <c r="AY6" s="5"/>
      <c r="AZ6" s="24">
        <f>VLOOKUP(C6,Employees!D:H,5,FALSE)</f>
        <v>10256</v>
      </c>
      <c r="BA6" s="5">
        <f t="shared" si="25"/>
        <v>8</v>
      </c>
      <c r="BB6" s="5">
        <f t="shared" si="26"/>
        <v>0.5</v>
      </c>
      <c r="BC6" s="5">
        <f t="shared" si="27"/>
        <v>7.5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10.050000000000001</v>
      </c>
      <c r="BL6" s="5">
        <f t="shared" si="35"/>
        <v>1</v>
      </c>
      <c r="BM6" s="5">
        <f t="shared" si="36"/>
        <v>8.9999999999999982</v>
      </c>
      <c r="BN6" s="5">
        <f t="shared" si="37"/>
        <v>5.0000000000002487E-2</v>
      </c>
      <c r="BO6" s="5">
        <f t="shared" si="38"/>
        <v>0</v>
      </c>
      <c r="BP6" s="5">
        <f t="shared" si="39"/>
        <v>8.9999999999999982</v>
      </c>
      <c r="BQ6" s="5">
        <f t="shared" si="40"/>
        <v>0.5</v>
      </c>
      <c r="BR6" s="5">
        <f t="shared" si="41"/>
        <v>8.4999999999999982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7.883333333333332</v>
      </c>
      <c r="CA6" s="5">
        <f t="shared" si="49"/>
        <v>0.5</v>
      </c>
      <c r="CB6" s="5">
        <f t="shared" si="50"/>
        <v>7.3666666666666654</v>
      </c>
      <c r="CC6" s="5">
        <f t="shared" si="51"/>
        <v>1.6666666666666607E-2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4</v>
      </c>
    </row>
    <row r="7" spans="1:89" ht="38" customHeight="1">
      <c r="A7" s="77">
        <f t="shared" si="0"/>
        <v>10235</v>
      </c>
      <c r="B7" s="75" t="s">
        <v>41</v>
      </c>
      <c r="C7" s="84" t="s">
        <v>676</v>
      </c>
      <c r="D7" s="78"/>
      <c r="E7" s="78"/>
      <c r="F7" s="44">
        <f t="shared" si="15"/>
        <v>0</v>
      </c>
      <c r="G7" s="78"/>
      <c r="H7" s="80"/>
      <c r="I7" s="44">
        <f t="shared" si="16"/>
        <v>0</v>
      </c>
      <c r="J7" s="80"/>
      <c r="K7" s="80"/>
      <c r="L7" s="44">
        <f t="shared" si="17"/>
        <v>0</v>
      </c>
      <c r="M7" s="80"/>
      <c r="N7" s="80"/>
      <c r="O7" s="44">
        <f t="shared" si="18"/>
        <v>0</v>
      </c>
      <c r="P7" s="80"/>
      <c r="Q7" s="80"/>
      <c r="R7" s="44">
        <f t="shared" si="19"/>
        <v>0</v>
      </c>
      <c r="S7" s="78"/>
      <c r="T7" s="78"/>
      <c r="U7" s="44">
        <f t="shared" si="20"/>
        <v>0</v>
      </c>
      <c r="V7" s="78">
        <v>0.41805555555555557</v>
      </c>
      <c r="W7" s="80">
        <v>0.625</v>
      </c>
      <c r="X7" s="44">
        <f t="shared" si="21"/>
        <v>4.9666666666666668</v>
      </c>
      <c r="Y7" s="44"/>
      <c r="Z7" s="44"/>
      <c r="AA7" s="44"/>
      <c r="AB7" s="44">
        <f t="shared" si="22"/>
        <v>4.9666666666666668</v>
      </c>
      <c r="AC7" s="23"/>
      <c r="AD7" s="81"/>
      <c r="AE7" s="7">
        <f t="shared" si="1"/>
        <v>0</v>
      </c>
      <c r="AF7" s="81"/>
      <c r="AG7" s="7">
        <f t="shared" si="2"/>
        <v>0</v>
      </c>
      <c r="AH7" s="81"/>
      <c r="AI7" s="7">
        <f t="shared" si="3"/>
        <v>4.9666666666666668</v>
      </c>
      <c r="AJ7" s="81"/>
      <c r="AK7" s="7">
        <f t="shared" si="4"/>
        <v>0</v>
      </c>
      <c r="AL7" s="81"/>
      <c r="AM7" s="7">
        <f t="shared" si="5"/>
        <v>0</v>
      </c>
      <c r="AN7" s="81"/>
      <c r="AO7" s="7">
        <f t="shared" si="6"/>
        <v>0</v>
      </c>
      <c r="AP7" s="30">
        <f t="shared" si="23"/>
        <v>1</v>
      </c>
      <c r="AQ7" s="81"/>
      <c r="AR7" s="81"/>
      <c r="AS7" s="81"/>
      <c r="AT7" s="44">
        <f t="shared" si="24"/>
        <v>4.9666666666666668</v>
      </c>
      <c r="AU7" s="81"/>
      <c r="AV7" s="5"/>
      <c r="AW7" s="5"/>
      <c r="AX7" s="5"/>
      <c r="AY7" s="5"/>
      <c r="AZ7" s="24">
        <f>VLOOKUP(C7,Employees!D:H,5,FALSE)</f>
        <v>10235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0</v>
      </c>
      <c r="BV7" s="5">
        <f t="shared" si="45"/>
        <v>0</v>
      </c>
      <c r="BW7" s="5">
        <f t="shared" si="46"/>
        <v>0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4.9666666666666668</v>
      </c>
      <c r="CF7" s="5">
        <f t="shared" si="54"/>
        <v>0</v>
      </c>
      <c r="CG7" s="5">
        <f t="shared" si="55"/>
        <v>4.9666666666666668</v>
      </c>
      <c r="CH7" s="5">
        <f t="shared" si="56"/>
        <v>0</v>
      </c>
      <c r="CI7" s="5">
        <f t="shared" si="57"/>
        <v>0</v>
      </c>
      <c r="CJ7" s="5"/>
      <c r="CK7" s="4">
        <f t="shared" si="14"/>
        <v>1</v>
      </c>
    </row>
    <row r="8" spans="1:89" ht="38" customHeight="1">
      <c r="A8" s="77">
        <f t="shared" si="0"/>
        <v>10269</v>
      </c>
      <c r="B8" s="75" t="s">
        <v>41</v>
      </c>
      <c r="C8" s="85" t="s">
        <v>761</v>
      </c>
      <c r="D8" s="78"/>
      <c r="E8" s="78"/>
      <c r="F8" s="44">
        <f t="shared" si="15"/>
        <v>0</v>
      </c>
      <c r="G8" s="80"/>
      <c r="H8" s="80"/>
      <c r="I8" s="44">
        <f t="shared" si="16"/>
        <v>0</v>
      </c>
      <c r="J8" s="80"/>
      <c r="K8" s="80"/>
      <c r="L8" s="44">
        <f t="shared" si="17"/>
        <v>0</v>
      </c>
      <c r="M8" s="80">
        <v>0.625</v>
      </c>
      <c r="N8" s="80">
        <v>0.91875000000000007</v>
      </c>
      <c r="O8" s="44">
        <f t="shared" si="18"/>
        <v>6.5500000000000016</v>
      </c>
      <c r="P8" s="80">
        <v>0.58333333333333337</v>
      </c>
      <c r="Q8" s="80">
        <v>0.92083333333333339</v>
      </c>
      <c r="R8" s="44">
        <f t="shared" si="19"/>
        <v>7.6000000000000014</v>
      </c>
      <c r="S8" s="80">
        <v>0.625</v>
      </c>
      <c r="T8" s="80">
        <v>0.91736111111111107</v>
      </c>
      <c r="U8" s="44">
        <f t="shared" si="20"/>
        <v>6.5166666666666657</v>
      </c>
      <c r="V8" s="78"/>
      <c r="W8" s="80"/>
      <c r="X8" s="44">
        <f t="shared" si="21"/>
        <v>0</v>
      </c>
      <c r="Y8" s="44"/>
      <c r="Z8" s="44"/>
      <c r="AA8" s="44"/>
      <c r="AB8" s="44">
        <f t="shared" si="22"/>
        <v>20.666666666666668</v>
      </c>
      <c r="AC8" s="23"/>
      <c r="AD8" s="81"/>
      <c r="AE8" s="7">
        <f t="shared" si="1"/>
        <v>13.999999999999998</v>
      </c>
      <c r="AF8" s="81"/>
      <c r="AG8" s="7">
        <f t="shared" si="2"/>
        <v>6.5166666666666657</v>
      </c>
      <c r="AH8" s="81"/>
      <c r="AI8" s="7">
        <f t="shared" si="3"/>
        <v>0</v>
      </c>
      <c r="AJ8" s="81"/>
      <c r="AK8" s="7">
        <f t="shared" si="4"/>
        <v>0</v>
      </c>
      <c r="AL8" s="81"/>
      <c r="AM8" s="7">
        <f t="shared" si="5"/>
        <v>0.1500000000000048</v>
      </c>
      <c r="AN8" s="81"/>
      <c r="AO8" s="7">
        <f t="shared" si="6"/>
        <v>0</v>
      </c>
      <c r="AP8" s="30">
        <f t="shared" si="23"/>
        <v>3</v>
      </c>
      <c r="AQ8" s="81"/>
      <c r="AR8" s="81"/>
      <c r="AS8" s="81"/>
      <c r="AT8" s="44">
        <f t="shared" si="24"/>
        <v>20.666666666666671</v>
      </c>
      <c r="AU8" s="81"/>
      <c r="AV8" s="5"/>
      <c r="AW8" s="5"/>
      <c r="AX8" s="5"/>
      <c r="AY8" s="5"/>
      <c r="AZ8" s="24">
        <f>VLOOKUP(C8,Employees!D:H,5,FALSE)</f>
        <v>10269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7.0500000000000016</v>
      </c>
      <c r="BQ8" s="5">
        <f t="shared" si="40"/>
        <v>0.5</v>
      </c>
      <c r="BR8" s="5">
        <f t="shared" si="41"/>
        <v>6.4999999999999991</v>
      </c>
      <c r="BS8" s="5">
        <f t="shared" si="42"/>
        <v>5.0000000000002487E-2</v>
      </c>
      <c r="BT8" s="5">
        <f t="shared" si="43"/>
        <v>0</v>
      </c>
      <c r="BU8" s="5">
        <f t="shared" si="44"/>
        <v>8.1000000000000014</v>
      </c>
      <c r="BV8" s="5">
        <f t="shared" si="45"/>
        <v>0.5</v>
      </c>
      <c r="BW8" s="5">
        <f t="shared" si="46"/>
        <v>7.4999999999999991</v>
      </c>
      <c r="BX8" s="5">
        <f t="shared" si="47"/>
        <v>0.10000000000000231</v>
      </c>
      <c r="BY8" s="5">
        <f t="shared" si="11"/>
        <v>0</v>
      </c>
      <c r="BZ8" s="5">
        <f t="shared" si="48"/>
        <v>7.0166666666666657</v>
      </c>
      <c r="CA8" s="5">
        <f t="shared" si="49"/>
        <v>0.5</v>
      </c>
      <c r="CB8" s="5">
        <f t="shared" si="50"/>
        <v>6.4999999999999991</v>
      </c>
      <c r="CC8" s="5">
        <f t="shared" si="51"/>
        <v>1.6666666666666607E-2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3</v>
      </c>
    </row>
    <row r="9" spans="1:89" ht="38" customHeight="1">
      <c r="A9" s="77">
        <f t="shared" si="0"/>
        <v>10038</v>
      </c>
      <c r="B9" s="75" t="s">
        <v>41</v>
      </c>
      <c r="C9" s="86" t="s">
        <v>401</v>
      </c>
      <c r="D9" s="79"/>
      <c r="E9" s="79"/>
      <c r="F9" s="44">
        <f t="shared" si="15"/>
        <v>0</v>
      </c>
      <c r="G9" s="80"/>
      <c r="H9" s="78"/>
      <c r="I9" s="44">
        <f t="shared" si="16"/>
        <v>0</v>
      </c>
      <c r="J9" s="80"/>
      <c r="K9" s="78"/>
      <c r="L9" s="44">
        <f t="shared" si="17"/>
        <v>0</v>
      </c>
      <c r="M9" s="80"/>
      <c r="N9" s="78"/>
      <c r="O9" s="44">
        <f t="shared" si="18"/>
        <v>0</v>
      </c>
      <c r="P9" s="80">
        <v>0.41666666666666669</v>
      </c>
      <c r="Q9" s="78">
        <v>0.79166666666666663</v>
      </c>
      <c r="R9" s="44">
        <f t="shared" si="19"/>
        <v>8.4999999999999982</v>
      </c>
      <c r="S9" s="80"/>
      <c r="T9" s="80"/>
      <c r="U9" s="44">
        <f t="shared" si="20"/>
        <v>0</v>
      </c>
      <c r="V9" s="78"/>
      <c r="W9" s="78"/>
      <c r="X9" s="44">
        <f t="shared" si="21"/>
        <v>0</v>
      </c>
      <c r="Y9" s="44"/>
      <c r="Z9" s="44"/>
      <c r="AA9" s="44"/>
      <c r="AB9" s="44">
        <f t="shared" si="22"/>
        <v>8.4999999999999982</v>
      </c>
      <c r="AC9" s="23"/>
      <c r="AD9" s="81"/>
      <c r="AE9" s="7">
        <f t="shared" si="1"/>
        <v>8.4999999999999982</v>
      </c>
      <c r="AF9" s="81"/>
      <c r="AG9" s="7">
        <f t="shared" si="2"/>
        <v>0</v>
      </c>
      <c r="AH9" s="81"/>
      <c r="AI9" s="7">
        <f t="shared" si="3"/>
        <v>0</v>
      </c>
      <c r="AJ9" s="81"/>
      <c r="AK9" s="7">
        <f t="shared" si="4"/>
        <v>0</v>
      </c>
      <c r="AL9" s="81"/>
      <c r="AM9" s="7">
        <f t="shared" si="5"/>
        <v>0</v>
      </c>
      <c r="AN9" s="81"/>
      <c r="AO9" s="7">
        <f t="shared" si="6"/>
        <v>0</v>
      </c>
      <c r="AP9" s="30">
        <f t="shared" si="23"/>
        <v>1</v>
      </c>
      <c r="AQ9" s="81"/>
      <c r="AR9" s="81"/>
      <c r="AS9" s="81"/>
      <c r="AT9" s="44">
        <f t="shared" si="24"/>
        <v>8.4999999999999982</v>
      </c>
      <c r="AU9" s="81"/>
      <c r="AV9" s="5"/>
      <c r="AW9" s="5"/>
      <c r="AX9" s="5"/>
      <c r="AY9" s="5"/>
      <c r="AZ9" s="24">
        <f>VLOOKUP(C9,Employees!D:H,5,FALSE)</f>
        <v>10038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8.9999999999999982</v>
      </c>
      <c r="BV9" s="5">
        <f t="shared" si="45"/>
        <v>0.5</v>
      </c>
      <c r="BW9" s="5">
        <f t="shared" si="46"/>
        <v>8.4999999999999982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0</v>
      </c>
      <c r="CF9" s="5">
        <f t="shared" si="54"/>
        <v>0</v>
      </c>
      <c r="CG9" s="5">
        <f t="shared" si="55"/>
        <v>0</v>
      </c>
      <c r="CH9" s="5">
        <f t="shared" si="56"/>
        <v>0</v>
      </c>
      <c r="CI9" s="5">
        <f t="shared" si="57"/>
        <v>0</v>
      </c>
      <c r="CJ9" s="5"/>
      <c r="CK9" s="4">
        <f t="shared" si="14"/>
        <v>1</v>
      </c>
    </row>
    <row r="10" spans="1:89" ht="38" customHeight="1">
      <c r="A10" s="77">
        <f t="shared" si="0"/>
        <v>10367</v>
      </c>
      <c r="B10" s="75" t="s">
        <v>41</v>
      </c>
      <c r="C10" s="86" t="s">
        <v>1021</v>
      </c>
      <c r="D10" s="78"/>
      <c r="E10" s="78"/>
      <c r="F10" s="44">
        <f t="shared" si="15"/>
        <v>0</v>
      </c>
      <c r="G10" s="78">
        <v>0.42291666666666666</v>
      </c>
      <c r="H10" s="80">
        <v>0.70833333333333337</v>
      </c>
      <c r="I10" s="44">
        <f t="shared" si="16"/>
        <v>6.3500000000000014</v>
      </c>
      <c r="J10" s="80"/>
      <c r="K10" s="78"/>
      <c r="L10" s="44">
        <f t="shared" si="17"/>
        <v>0</v>
      </c>
      <c r="M10" s="78">
        <v>0.79375000000000007</v>
      </c>
      <c r="N10" s="78">
        <v>0.9243055555555556</v>
      </c>
      <c r="O10" s="44">
        <f t="shared" si="18"/>
        <v>3.1333333333333329</v>
      </c>
      <c r="P10" s="80">
        <v>0.6875</v>
      </c>
      <c r="Q10" s="80">
        <v>0.92708333333333337</v>
      </c>
      <c r="R10" s="44">
        <f t="shared" si="19"/>
        <v>5.2500000000000009</v>
      </c>
      <c r="S10" s="78"/>
      <c r="T10" s="78"/>
      <c r="U10" s="44">
        <f t="shared" si="20"/>
        <v>0</v>
      </c>
      <c r="V10" s="78"/>
      <c r="W10" s="78"/>
      <c r="X10" s="44">
        <f t="shared" si="21"/>
        <v>0</v>
      </c>
      <c r="Y10" s="44"/>
      <c r="Z10" s="44"/>
      <c r="AA10" s="44"/>
      <c r="AB10" s="44">
        <f t="shared" si="22"/>
        <v>14.733333333333334</v>
      </c>
      <c r="AC10" s="23"/>
      <c r="AD10" s="81"/>
      <c r="AE10" s="7">
        <f t="shared" si="1"/>
        <v>14.299999999999997</v>
      </c>
      <c r="AF10" s="81"/>
      <c r="AG10" s="7">
        <f t="shared" si="2"/>
        <v>0</v>
      </c>
      <c r="AH10" s="81"/>
      <c r="AI10" s="7">
        <f t="shared" si="3"/>
        <v>0</v>
      </c>
      <c r="AJ10" s="81"/>
      <c r="AK10" s="7">
        <f t="shared" si="4"/>
        <v>0</v>
      </c>
      <c r="AL10" s="81"/>
      <c r="AM10" s="7">
        <f t="shared" si="5"/>
        <v>0.43333333333333712</v>
      </c>
      <c r="AN10" s="81"/>
      <c r="AO10" s="7">
        <f t="shared" si="6"/>
        <v>0</v>
      </c>
      <c r="AP10" s="30">
        <f t="shared" si="23"/>
        <v>3</v>
      </c>
      <c r="AQ10" s="81"/>
      <c r="AR10" s="81"/>
      <c r="AS10" s="81"/>
      <c r="AT10" s="44">
        <f t="shared" si="24"/>
        <v>14.733333333333334</v>
      </c>
      <c r="AU10" s="81"/>
      <c r="AV10" s="5"/>
      <c r="AW10" s="5"/>
      <c r="AX10" s="5"/>
      <c r="AY10" s="5"/>
      <c r="AZ10" s="24">
        <f>VLOOKUP(C10,Employees!D:H,5,FALSE)</f>
        <v>10367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6.8500000000000014</v>
      </c>
      <c r="BG10" s="5">
        <f t="shared" si="30"/>
        <v>0.5</v>
      </c>
      <c r="BH10" s="5">
        <f t="shared" si="31"/>
        <v>6.3500000000000014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3.1333333333333329</v>
      </c>
      <c r="BQ10" s="5">
        <f t="shared" si="40"/>
        <v>0</v>
      </c>
      <c r="BR10" s="5">
        <f t="shared" si="41"/>
        <v>2.9499999999999975</v>
      </c>
      <c r="BS10" s="5">
        <f t="shared" si="42"/>
        <v>0.18333333333333535</v>
      </c>
      <c r="BT10" s="5">
        <f t="shared" si="43"/>
        <v>0</v>
      </c>
      <c r="BU10" s="5">
        <f t="shared" si="44"/>
        <v>5.7500000000000009</v>
      </c>
      <c r="BV10" s="5">
        <f t="shared" si="45"/>
        <v>0.5</v>
      </c>
      <c r="BW10" s="5">
        <f t="shared" si="46"/>
        <v>4.9999999999999991</v>
      </c>
      <c r="BX10" s="5">
        <f t="shared" si="47"/>
        <v>0.25000000000000178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3</v>
      </c>
    </row>
    <row r="11" spans="1:89" ht="38" customHeight="1">
      <c r="A11" s="77" t="str">
        <f t="shared" si="0"/>
        <v/>
      </c>
      <c r="B11" s="75"/>
      <c r="C11" s="86"/>
      <c r="D11" s="78"/>
      <c r="E11" s="78"/>
      <c r="F11" s="44">
        <f t="shared" si="15"/>
        <v>0</v>
      </c>
      <c r="G11" s="78"/>
      <c r="H11" s="78"/>
      <c r="I11" s="44">
        <f t="shared" si="16"/>
        <v>0</v>
      </c>
      <c r="J11" s="80"/>
      <c r="K11" s="78"/>
      <c r="L11" s="44">
        <f t="shared" si="17"/>
        <v>0</v>
      </c>
      <c r="M11" s="78"/>
      <c r="N11" s="78"/>
      <c r="O11" s="44">
        <f t="shared" si="18"/>
        <v>0</v>
      </c>
      <c r="P11" s="78"/>
      <c r="Q11" s="78"/>
      <c r="R11" s="44">
        <f t="shared" si="19"/>
        <v>0</v>
      </c>
      <c r="S11" s="78"/>
      <c r="T11" s="78"/>
      <c r="U11" s="44">
        <f t="shared" si="20"/>
        <v>0</v>
      </c>
      <c r="V11" s="78"/>
      <c r="W11" s="78"/>
      <c r="X11" s="44">
        <f t="shared" si="21"/>
        <v>0</v>
      </c>
      <c r="Y11" s="44"/>
      <c r="Z11" s="44"/>
      <c r="AA11" s="44"/>
      <c r="AB11" s="44">
        <f t="shared" si="22"/>
        <v>0</v>
      </c>
      <c r="AC11" s="23"/>
      <c r="AD11" s="81"/>
      <c r="AE11" s="7">
        <f t="shared" si="1"/>
        <v>0</v>
      </c>
      <c r="AF11" s="81"/>
      <c r="AG11" s="7">
        <f t="shared" si="2"/>
        <v>0</v>
      </c>
      <c r="AH11" s="81"/>
      <c r="AI11" s="7">
        <f t="shared" si="3"/>
        <v>0</v>
      </c>
      <c r="AJ11" s="81"/>
      <c r="AK11" s="7">
        <f t="shared" si="4"/>
        <v>0</v>
      </c>
      <c r="AL11" s="81"/>
      <c r="AM11" s="7">
        <f t="shared" si="5"/>
        <v>0</v>
      </c>
      <c r="AN11" s="81"/>
      <c r="AO11" s="7">
        <f t="shared" si="6"/>
        <v>0</v>
      </c>
      <c r="AP11" s="30">
        <f t="shared" si="23"/>
        <v>0</v>
      </c>
      <c r="AQ11" s="81"/>
      <c r="AR11" s="81"/>
      <c r="AS11" s="81"/>
      <c r="AT11" s="44">
        <f t="shared" si="24"/>
        <v>0</v>
      </c>
      <c r="AU11" s="81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0</v>
      </c>
    </row>
    <row r="12" spans="1:89" ht="38" customHeight="1">
      <c r="A12" s="77" t="str">
        <f t="shared" si="0"/>
        <v/>
      </c>
      <c r="B12" s="75"/>
      <c r="C12" s="73"/>
      <c r="D12" s="78"/>
      <c r="E12" s="78"/>
      <c r="F12" s="44">
        <f t="shared" si="15"/>
        <v>0</v>
      </c>
      <c r="G12" s="78"/>
      <c r="H12" s="78"/>
      <c r="I12" s="44">
        <f t="shared" si="16"/>
        <v>0</v>
      </c>
      <c r="J12" s="80"/>
      <c r="K12" s="78"/>
      <c r="L12" s="44">
        <f t="shared" si="17"/>
        <v>0</v>
      </c>
      <c r="M12" s="78"/>
      <c r="N12" s="78"/>
      <c r="O12" s="44">
        <f t="shared" si="18"/>
        <v>0</v>
      </c>
      <c r="P12" s="78"/>
      <c r="Q12" s="78"/>
      <c r="R12" s="44">
        <f t="shared" si="19"/>
        <v>0</v>
      </c>
      <c r="S12" s="78"/>
      <c r="T12" s="78"/>
      <c r="U12" s="44">
        <f t="shared" si="20"/>
        <v>0</v>
      </c>
      <c r="V12" s="78"/>
      <c r="W12" s="78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1"/>
      <c r="AE12" s="7">
        <f t="shared" si="1"/>
        <v>0</v>
      </c>
      <c r="AF12" s="81"/>
      <c r="AG12" s="7">
        <f t="shared" si="2"/>
        <v>0</v>
      </c>
      <c r="AH12" s="81"/>
      <c r="AI12" s="7">
        <f t="shared" si="3"/>
        <v>0</v>
      </c>
      <c r="AJ12" s="81"/>
      <c r="AK12" s="7">
        <f t="shared" si="4"/>
        <v>0</v>
      </c>
      <c r="AL12" s="81"/>
      <c r="AM12" s="7">
        <f t="shared" si="5"/>
        <v>0</v>
      </c>
      <c r="AN12" s="81"/>
      <c r="AO12" s="7">
        <f t="shared" si="6"/>
        <v>0</v>
      </c>
      <c r="AP12" s="30">
        <f t="shared" si="23"/>
        <v>0</v>
      </c>
      <c r="AQ12" s="81"/>
      <c r="AR12" s="81"/>
      <c r="AS12" s="81"/>
      <c r="AT12" s="44">
        <f t="shared" si="24"/>
        <v>0</v>
      </c>
      <c r="AU12" s="81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7" t="str">
        <f t="shared" si="0"/>
        <v/>
      </c>
      <c r="B13" s="75"/>
      <c r="C13" s="73"/>
      <c r="D13" s="78"/>
      <c r="E13" s="78"/>
      <c r="F13" s="44">
        <f t="shared" si="15"/>
        <v>0</v>
      </c>
      <c r="G13" s="78"/>
      <c r="H13" s="78"/>
      <c r="I13" s="44">
        <f t="shared" si="16"/>
        <v>0</v>
      </c>
      <c r="J13" s="80"/>
      <c r="K13" s="78"/>
      <c r="L13" s="44">
        <f t="shared" si="17"/>
        <v>0</v>
      </c>
      <c r="M13" s="78"/>
      <c r="N13" s="78"/>
      <c r="O13" s="44">
        <f t="shared" si="18"/>
        <v>0</v>
      </c>
      <c r="P13" s="78"/>
      <c r="Q13" s="78"/>
      <c r="R13" s="44">
        <f t="shared" si="19"/>
        <v>0</v>
      </c>
      <c r="S13" s="78"/>
      <c r="T13" s="78"/>
      <c r="U13" s="44">
        <f t="shared" si="20"/>
        <v>0</v>
      </c>
      <c r="V13" s="78"/>
      <c r="W13" s="78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1"/>
      <c r="AE13" s="7">
        <f t="shared" si="1"/>
        <v>0</v>
      </c>
      <c r="AF13" s="81"/>
      <c r="AG13" s="7">
        <f t="shared" si="2"/>
        <v>0</v>
      </c>
      <c r="AH13" s="81"/>
      <c r="AI13" s="7">
        <f t="shared" si="3"/>
        <v>0</v>
      </c>
      <c r="AJ13" s="81"/>
      <c r="AK13" s="7">
        <f t="shared" si="4"/>
        <v>0</v>
      </c>
      <c r="AL13" s="81"/>
      <c r="AM13" s="7">
        <f t="shared" si="5"/>
        <v>0</v>
      </c>
      <c r="AN13" s="81"/>
      <c r="AO13" s="7">
        <f t="shared" si="6"/>
        <v>0</v>
      </c>
      <c r="AP13" s="30">
        <f t="shared" si="23"/>
        <v>0</v>
      </c>
      <c r="AQ13" s="81"/>
      <c r="AR13" s="81"/>
      <c r="AS13" s="81"/>
      <c r="AT13" s="44">
        <f t="shared" si="24"/>
        <v>0</v>
      </c>
      <c r="AU13" s="81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7" t="str">
        <f t="shared" si="0"/>
        <v/>
      </c>
      <c r="B14" s="75"/>
      <c r="C14" s="73"/>
      <c r="D14" s="78"/>
      <c r="E14" s="78"/>
      <c r="F14" s="44">
        <f t="shared" si="15"/>
        <v>0</v>
      </c>
      <c r="G14" s="78"/>
      <c r="H14" s="78"/>
      <c r="I14" s="44">
        <f t="shared" si="16"/>
        <v>0</v>
      </c>
      <c r="J14" s="80"/>
      <c r="K14" s="78"/>
      <c r="L14" s="44">
        <f t="shared" si="17"/>
        <v>0</v>
      </c>
      <c r="M14" s="78"/>
      <c r="N14" s="78"/>
      <c r="O14" s="44">
        <f t="shared" si="18"/>
        <v>0</v>
      </c>
      <c r="P14" s="78"/>
      <c r="Q14" s="78"/>
      <c r="R14" s="44">
        <f t="shared" si="19"/>
        <v>0</v>
      </c>
      <c r="S14" s="78"/>
      <c r="T14" s="78"/>
      <c r="U14" s="44">
        <f t="shared" si="20"/>
        <v>0</v>
      </c>
      <c r="V14" s="78"/>
      <c r="W14" s="78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1"/>
      <c r="AE14" s="7">
        <f t="shared" si="1"/>
        <v>0</v>
      </c>
      <c r="AF14" s="81"/>
      <c r="AG14" s="7">
        <f t="shared" si="2"/>
        <v>0</v>
      </c>
      <c r="AH14" s="81"/>
      <c r="AI14" s="7">
        <f t="shared" si="3"/>
        <v>0</v>
      </c>
      <c r="AJ14" s="81"/>
      <c r="AK14" s="7">
        <f t="shared" si="4"/>
        <v>0</v>
      </c>
      <c r="AL14" s="81"/>
      <c r="AM14" s="7">
        <f t="shared" si="5"/>
        <v>0</v>
      </c>
      <c r="AN14" s="81"/>
      <c r="AO14" s="7">
        <f t="shared" si="6"/>
        <v>0</v>
      </c>
      <c r="AP14" s="30">
        <f t="shared" si="23"/>
        <v>0</v>
      </c>
      <c r="AQ14" s="81"/>
      <c r="AR14" s="81"/>
      <c r="AS14" s="81"/>
      <c r="AT14" s="44">
        <f t="shared" si="24"/>
        <v>0</v>
      </c>
      <c r="AU14" s="81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7" t="str">
        <f t="shared" si="0"/>
        <v/>
      </c>
      <c r="B15" s="75"/>
      <c r="C15" s="74"/>
      <c r="D15" s="78"/>
      <c r="E15" s="78"/>
      <c r="F15" s="44">
        <f t="shared" si="15"/>
        <v>0</v>
      </c>
      <c r="G15" s="78"/>
      <c r="H15" s="78"/>
      <c r="I15" s="44">
        <f t="shared" si="16"/>
        <v>0</v>
      </c>
      <c r="J15" s="80"/>
      <c r="K15" s="78"/>
      <c r="L15" s="44">
        <f t="shared" si="17"/>
        <v>0</v>
      </c>
      <c r="M15" s="78"/>
      <c r="N15" s="78"/>
      <c r="O15" s="44">
        <f t="shared" si="18"/>
        <v>0</v>
      </c>
      <c r="P15" s="78"/>
      <c r="Q15" s="78"/>
      <c r="R15" s="44">
        <f t="shared" si="19"/>
        <v>0</v>
      </c>
      <c r="S15" s="78"/>
      <c r="T15" s="78"/>
      <c r="U15" s="44">
        <f t="shared" si="20"/>
        <v>0</v>
      </c>
      <c r="V15" s="78"/>
      <c r="W15" s="78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1"/>
      <c r="AE15" s="7">
        <f t="shared" si="1"/>
        <v>0</v>
      </c>
      <c r="AF15" s="81"/>
      <c r="AG15" s="7">
        <f t="shared" si="2"/>
        <v>0</v>
      </c>
      <c r="AH15" s="81"/>
      <c r="AI15" s="7">
        <f t="shared" si="3"/>
        <v>0</v>
      </c>
      <c r="AJ15" s="81"/>
      <c r="AK15" s="7">
        <f t="shared" si="4"/>
        <v>0</v>
      </c>
      <c r="AL15" s="81"/>
      <c r="AM15" s="7">
        <f t="shared" si="5"/>
        <v>0</v>
      </c>
      <c r="AN15" s="81"/>
      <c r="AO15" s="7">
        <f t="shared" si="6"/>
        <v>0</v>
      </c>
      <c r="AP15" s="30">
        <f t="shared" si="23"/>
        <v>0</v>
      </c>
      <c r="AQ15" s="81"/>
      <c r="AR15" s="81"/>
      <c r="AS15" s="81"/>
      <c r="AT15" s="44">
        <f t="shared" si="24"/>
        <v>0</v>
      </c>
      <c r="AU15" s="81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7" t="str">
        <f t="shared" si="0"/>
        <v/>
      </c>
      <c r="B16" s="75"/>
      <c r="C16" s="74"/>
      <c r="D16" s="78"/>
      <c r="E16" s="78"/>
      <c r="F16" s="44">
        <f t="shared" si="15"/>
        <v>0</v>
      </c>
      <c r="G16" s="78"/>
      <c r="H16" s="78"/>
      <c r="I16" s="44">
        <f t="shared" si="16"/>
        <v>0</v>
      </c>
      <c r="J16" s="80"/>
      <c r="K16" s="78"/>
      <c r="L16" s="44">
        <f t="shared" si="17"/>
        <v>0</v>
      </c>
      <c r="M16" s="78"/>
      <c r="N16" s="78"/>
      <c r="O16" s="44">
        <f t="shared" si="18"/>
        <v>0</v>
      </c>
      <c r="P16" s="78"/>
      <c r="Q16" s="78"/>
      <c r="R16" s="44">
        <f t="shared" si="19"/>
        <v>0</v>
      </c>
      <c r="S16" s="78"/>
      <c r="T16" s="78"/>
      <c r="U16" s="44">
        <f t="shared" si="20"/>
        <v>0</v>
      </c>
      <c r="V16" s="78"/>
      <c r="W16" s="78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1"/>
      <c r="AE16" s="7">
        <f t="shared" si="1"/>
        <v>0</v>
      </c>
      <c r="AF16" s="81"/>
      <c r="AG16" s="7">
        <f t="shared" si="2"/>
        <v>0</v>
      </c>
      <c r="AH16" s="81"/>
      <c r="AI16" s="7">
        <f t="shared" si="3"/>
        <v>0</v>
      </c>
      <c r="AJ16" s="81"/>
      <c r="AK16" s="7">
        <f t="shared" si="4"/>
        <v>0</v>
      </c>
      <c r="AL16" s="81"/>
      <c r="AM16" s="7">
        <f t="shared" si="5"/>
        <v>0</v>
      </c>
      <c r="AN16" s="81"/>
      <c r="AO16" s="7">
        <f t="shared" si="6"/>
        <v>0</v>
      </c>
      <c r="AP16" s="30">
        <f t="shared" si="23"/>
        <v>0</v>
      </c>
      <c r="AQ16" s="81"/>
      <c r="AR16" s="81"/>
      <c r="AS16" s="81"/>
      <c r="AT16" s="4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7" t="str">
        <f t="shared" si="0"/>
        <v/>
      </c>
      <c r="B17" s="75"/>
      <c r="C17" s="74"/>
      <c r="D17" s="78"/>
      <c r="E17" s="78"/>
      <c r="F17" s="44">
        <f t="shared" si="15"/>
        <v>0</v>
      </c>
      <c r="G17" s="78"/>
      <c r="H17" s="78"/>
      <c r="I17" s="44">
        <f t="shared" si="16"/>
        <v>0</v>
      </c>
      <c r="J17" s="80"/>
      <c r="K17" s="78"/>
      <c r="L17" s="44">
        <f t="shared" si="17"/>
        <v>0</v>
      </c>
      <c r="M17" s="78"/>
      <c r="N17" s="78"/>
      <c r="O17" s="44">
        <f t="shared" si="18"/>
        <v>0</v>
      </c>
      <c r="P17" s="78"/>
      <c r="Q17" s="78"/>
      <c r="R17" s="44">
        <f t="shared" si="19"/>
        <v>0</v>
      </c>
      <c r="S17" s="78"/>
      <c r="T17" s="78"/>
      <c r="U17" s="44">
        <f t="shared" si="20"/>
        <v>0</v>
      </c>
      <c r="V17" s="78"/>
      <c r="W17" s="78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1"/>
      <c r="AE17" s="7">
        <f t="shared" si="1"/>
        <v>0</v>
      </c>
      <c r="AF17" s="81"/>
      <c r="AG17" s="7">
        <f t="shared" si="2"/>
        <v>0</v>
      </c>
      <c r="AH17" s="81"/>
      <c r="AI17" s="7">
        <f t="shared" si="3"/>
        <v>0</v>
      </c>
      <c r="AJ17" s="81"/>
      <c r="AK17" s="7">
        <f t="shared" si="4"/>
        <v>0</v>
      </c>
      <c r="AL17" s="81"/>
      <c r="AM17" s="7">
        <f t="shared" si="5"/>
        <v>0</v>
      </c>
      <c r="AN17" s="81"/>
      <c r="AO17" s="7">
        <f t="shared" si="6"/>
        <v>0</v>
      </c>
      <c r="AP17" s="30">
        <f t="shared" si="23"/>
        <v>0</v>
      </c>
      <c r="AQ17" s="81"/>
      <c r="AR17" s="81"/>
      <c r="AS17" s="81"/>
      <c r="AT17" s="4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7" t="str">
        <f t="shared" si="0"/>
        <v/>
      </c>
      <c r="B18" s="75"/>
      <c r="C18" s="74"/>
      <c r="D18" s="78"/>
      <c r="E18" s="78"/>
      <c r="F18" s="44">
        <f t="shared" si="15"/>
        <v>0</v>
      </c>
      <c r="G18" s="78"/>
      <c r="H18" s="78"/>
      <c r="I18" s="44">
        <f t="shared" si="16"/>
        <v>0</v>
      </c>
      <c r="J18" s="80"/>
      <c r="K18" s="78"/>
      <c r="L18" s="44">
        <f t="shared" si="17"/>
        <v>0</v>
      </c>
      <c r="M18" s="78"/>
      <c r="N18" s="78"/>
      <c r="O18" s="44">
        <f t="shared" si="18"/>
        <v>0</v>
      </c>
      <c r="P18" s="78"/>
      <c r="Q18" s="78"/>
      <c r="R18" s="44">
        <f t="shared" si="19"/>
        <v>0</v>
      </c>
      <c r="S18" s="78"/>
      <c r="T18" s="78"/>
      <c r="U18" s="44">
        <f t="shared" si="20"/>
        <v>0</v>
      </c>
      <c r="V18" s="78"/>
      <c r="W18" s="78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1"/>
      <c r="AE18" s="7">
        <f t="shared" si="1"/>
        <v>0</v>
      </c>
      <c r="AF18" s="81"/>
      <c r="AG18" s="7">
        <f t="shared" si="2"/>
        <v>0</v>
      </c>
      <c r="AH18" s="81"/>
      <c r="AI18" s="7">
        <f t="shared" si="3"/>
        <v>0</v>
      </c>
      <c r="AJ18" s="81"/>
      <c r="AK18" s="7">
        <f t="shared" si="4"/>
        <v>0</v>
      </c>
      <c r="AL18" s="81"/>
      <c r="AM18" s="7">
        <f t="shared" si="5"/>
        <v>0</v>
      </c>
      <c r="AN18" s="81"/>
      <c r="AO18" s="7">
        <f t="shared" si="6"/>
        <v>0</v>
      </c>
      <c r="AP18" s="30">
        <f t="shared" si="23"/>
        <v>0</v>
      </c>
      <c r="AQ18" s="81"/>
      <c r="AR18" s="81"/>
      <c r="AS18" s="81"/>
      <c r="AT18" s="44">
        <f t="shared" si="24"/>
        <v>0</v>
      </c>
      <c r="AU18" s="81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7" t="str">
        <f t="shared" si="0"/>
        <v/>
      </c>
      <c r="B19" s="75"/>
      <c r="C19" s="74"/>
      <c r="D19" s="78"/>
      <c r="E19" s="78"/>
      <c r="F19" s="44">
        <f t="shared" si="15"/>
        <v>0</v>
      </c>
      <c r="G19" s="78"/>
      <c r="H19" s="78"/>
      <c r="I19" s="44">
        <f t="shared" si="16"/>
        <v>0</v>
      </c>
      <c r="J19" s="80"/>
      <c r="K19" s="78"/>
      <c r="L19" s="44">
        <f t="shared" si="17"/>
        <v>0</v>
      </c>
      <c r="M19" s="78"/>
      <c r="N19" s="78"/>
      <c r="O19" s="44">
        <f t="shared" si="18"/>
        <v>0</v>
      </c>
      <c r="P19" s="78"/>
      <c r="Q19" s="78"/>
      <c r="R19" s="44">
        <f t="shared" si="19"/>
        <v>0</v>
      </c>
      <c r="S19" s="78"/>
      <c r="T19" s="78"/>
      <c r="U19" s="44">
        <f t="shared" si="20"/>
        <v>0</v>
      </c>
      <c r="V19" s="78"/>
      <c r="W19" s="78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1"/>
      <c r="AE19" s="7">
        <f t="shared" si="1"/>
        <v>0</v>
      </c>
      <c r="AF19" s="81"/>
      <c r="AG19" s="7">
        <f t="shared" si="2"/>
        <v>0</v>
      </c>
      <c r="AH19" s="81"/>
      <c r="AI19" s="7">
        <f t="shared" si="3"/>
        <v>0</v>
      </c>
      <c r="AJ19" s="81"/>
      <c r="AK19" s="7">
        <f t="shared" si="4"/>
        <v>0</v>
      </c>
      <c r="AL19" s="81"/>
      <c r="AM19" s="7">
        <f t="shared" si="5"/>
        <v>0</v>
      </c>
      <c r="AN19" s="81"/>
      <c r="AO19" s="7">
        <f t="shared" si="6"/>
        <v>0</v>
      </c>
      <c r="AP19" s="30">
        <f t="shared" si="23"/>
        <v>0</v>
      </c>
      <c r="AQ19" s="81"/>
      <c r="AR19" s="81"/>
      <c r="AS19" s="81"/>
      <c r="AT19" s="44">
        <f t="shared" si="24"/>
        <v>0</v>
      </c>
      <c r="AU19" s="81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7" t="str">
        <f t="shared" si="0"/>
        <v/>
      </c>
      <c r="B20" s="75"/>
      <c r="C20" s="74"/>
      <c r="D20" s="78"/>
      <c r="E20" s="78"/>
      <c r="F20" s="44">
        <f t="shared" si="15"/>
        <v>0</v>
      </c>
      <c r="G20" s="78"/>
      <c r="H20" s="78"/>
      <c r="I20" s="44">
        <f t="shared" si="16"/>
        <v>0</v>
      </c>
      <c r="J20" s="80"/>
      <c r="K20" s="78"/>
      <c r="L20" s="44">
        <f t="shared" si="17"/>
        <v>0</v>
      </c>
      <c r="M20" s="78"/>
      <c r="N20" s="78"/>
      <c r="O20" s="44">
        <f t="shared" si="18"/>
        <v>0</v>
      </c>
      <c r="P20" s="78"/>
      <c r="Q20" s="78"/>
      <c r="R20" s="44">
        <f t="shared" si="19"/>
        <v>0</v>
      </c>
      <c r="S20" s="78"/>
      <c r="T20" s="78"/>
      <c r="U20" s="44">
        <f t="shared" si="20"/>
        <v>0</v>
      </c>
      <c r="V20" s="78"/>
      <c r="W20" s="78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1"/>
      <c r="AE20" s="7">
        <f t="shared" si="1"/>
        <v>0</v>
      </c>
      <c r="AF20" s="81"/>
      <c r="AG20" s="7">
        <f t="shared" si="2"/>
        <v>0</v>
      </c>
      <c r="AH20" s="81"/>
      <c r="AI20" s="7">
        <f t="shared" si="3"/>
        <v>0</v>
      </c>
      <c r="AJ20" s="81"/>
      <c r="AK20" s="7">
        <f t="shared" si="4"/>
        <v>0</v>
      </c>
      <c r="AL20" s="81"/>
      <c r="AM20" s="7">
        <f t="shared" si="5"/>
        <v>0</v>
      </c>
      <c r="AN20" s="81"/>
      <c r="AO20" s="7">
        <f t="shared" si="6"/>
        <v>0</v>
      </c>
      <c r="AP20" s="30">
        <f t="shared" si="23"/>
        <v>0</v>
      </c>
      <c r="AQ20" s="81"/>
      <c r="AR20" s="81"/>
      <c r="AS20" s="81"/>
      <c r="AT20" s="44">
        <f t="shared" si="24"/>
        <v>0</v>
      </c>
      <c r="AU20" s="81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7" t="str">
        <f t="shared" si="0"/>
        <v/>
      </c>
      <c r="B21" s="75"/>
      <c r="C21" s="74"/>
      <c r="D21" s="78"/>
      <c r="E21" s="78"/>
      <c r="F21" s="44">
        <f t="shared" ref="F21:F29" si="59">BA21-BB21</f>
        <v>0</v>
      </c>
      <c r="G21" s="78"/>
      <c r="H21" s="78"/>
      <c r="I21" s="44">
        <f t="shared" ref="I21:I29" si="60">BF21-BG21</f>
        <v>0</v>
      </c>
      <c r="J21" s="80"/>
      <c r="K21" s="78"/>
      <c r="L21" s="44">
        <f t="shared" ref="L21:L29" si="61">BK21-BL21</f>
        <v>0</v>
      </c>
      <c r="M21" s="78"/>
      <c r="N21" s="78"/>
      <c r="O21" s="44">
        <f t="shared" ref="O21:O29" si="62">BP21-BQ21</f>
        <v>0</v>
      </c>
      <c r="P21" s="78"/>
      <c r="Q21" s="78"/>
      <c r="R21" s="44">
        <f t="shared" ref="R21:R29" si="63">BU21-BV21</f>
        <v>0</v>
      </c>
      <c r="S21" s="78"/>
      <c r="T21" s="78"/>
      <c r="U21" s="44">
        <f t="shared" ref="U21:U29" si="64">BZ21-CA21</f>
        <v>0</v>
      </c>
      <c r="V21" s="78"/>
      <c r="W21" s="78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1"/>
      <c r="AE21" s="7">
        <f t="shared" ref="AE21:AE29" si="67">SUMIF($BC$1:$CI$1,AE$1,$BC21:$CI21)+AD21</f>
        <v>0</v>
      </c>
      <c r="AF21" s="81"/>
      <c r="AG21" s="7">
        <f t="shared" ref="AG21:AG29" si="68">SUMIF($BC$1:$CI$1,AG$1,$BC21:$CI21)+AF21</f>
        <v>0</v>
      </c>
      <c r="AH21" s="81"/>
      <c r="AI21" s="7">
        <f t="shared" ref="AI21:AI29" si="69">SUMIF($BC$1:$CI$1,AI$1,$BC21:$CI21)+AH21</f>
        <v>0</v>
      </c>
      <c r="AJ21" s="81"/>
      <c r="AK21" s="7">
        <f t="shared" ref="AK21:AK29" si="70">SUMIF($BC$1:$CI$1,AK$1,$BC21:$CI21)+AJ21</f>
        <v>0</v>
      </c>
      <c r="AL21" s="81"/>
      <c r="AM21" s="7">
        <f t="shared" ref="AM21:AM29" si="71">SUMIF($BC$1:$CI$1,AM$1,$BC21:$CI21)+AL21</f>
        <v>0</v>
      </c>
      <c r="AN21" s="81"/>
      <c r="AO21" s="7">
        <f t="shared" ref="AO21:AO29" si="72">SUMIF($BC$1:$CI$1,AO$1,$BC21:$CI21)+AN21</f>
        <v>0</v>
      </c>
      <c r="AP21" s="30">
        <f t="shared" ref="AP21:AP29" si="73">CK21</f>
        <v>0</v>
      </c>
      <c r="AQ21" s="81"/>
      <c r="AR21" s="81"/>
      <c r="AS21" s="81"/>
      <c r="AT21" s="44">
        <f t="shared" ref="AT21:AT29" si="74">AE21+AG21+AI21+AK21+AM21+AO21+SUM(AQ21:AS21)</f>
        <v>0</v>
      </c>
      <c r="AU21" s="81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7" t="str">
        <f t="shared" si="0"/>
        <v/>
      </c>
      <c r="B22" s="75"/>
      <c r="C22" s="74"/>
      <c r="D22" s="78"/>
      <c r="E22" s="78"/>
      <c r="F22" s="44">
        <f t="shared" si="59"/>
        <v>0</v>
      </c>
      <c r="G22" s="78"/>
      <c r="H22" s="78"/>
      <c r="I22" s="44">
        <f t="shared" si="60"/>
        <v>0</v>
      </c>
      <c r="J22" s="80"/>
      <c r="K22" s="78"/>
      <c r="L22" s="44">
        <f t="shared" si="61"/>
        <v>0</v>
      </c>
      <c r="M22" s="78"/>
      <c r="N22" s="78"/>
      <c r="O22" s="44">
        <f t="shared" si="62"/>
        <v>0</v>
      </c>
      <c r="P22" s="78"/>
      <c r="Q22" s="78"/>
      <c r="R22" s="44">
        <f t="shared" si="63"/>
        <v>0</v>
      </c>
      <c r="S22" s="78"/>
      <c r="T22" s="78"/>
      <c r="U22" s="44">
        <f t="shared" si="64"/>
        <v>0</v>
      </c>
      <c r="V22" s="78"/>
      <c r="W22" s="78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1"/>
      <c r="AE22" s="7">
        <f t="shared" si="67"/>
        <v>0</v>
      </c>
      <c r="AF22" s="81"/>
      <c r="AG22" s="7">
        <f t="shared" si="68"/>
        <v>0</v>
      </c>
      <c r="AH22" s="81"/>
      <c r="AI22" s="7">
        <f t="shared" si="69"/>
        <v>0</v>
      </c>
      <c r="AJ22" s="81"/>
      <c r="AK22" s="7">
        <f t="shared" si="70"/>
        <v>0</v>
      </c>
      <c r="AL22" s="81"/>
      <c r="AM22" s="7">
        <f t="shared" si="71"/>
        <v>0</v>
      </c>
      <c r="AN22" s="81"/>
      <c r="AO22" s="7">
        <f t="shared" si="72"/>
        <v>0</v>
      </c>
      <c r="AP22" s="30">
        <f t="shared" si="73"/>
        <v>0</v>
      </c>
      <c r="AQ22" s="81"/>
      <c r="AR22" s="81"/>
      <c r="AS22" s="81"/>
      <c r="AT22" s="44">
        <f t="shared" si="74"/>
        <v>0</v>
      </c>
      <c r="AU22" s="81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7" t="str">
        <f t="shared" si="0"/>
        <v/>
      </c>
      <c r="B23" s="75"/>
      <c r="C23" s="74"/>
      <c r="D23" s="78"/>
      <c r="E23" s="78"/>
      <c r="F23" s="44">
        <f t="shared" si="59"/>
        <v>0</v>
      </c>
      <c r="G23" s="78"/>
      <c r="H23" s="78"/>
      <c r="I23" s="44">
        <f t="shared" si="60"/>
        <v>0</v>
      </c>
      <c r="J23" s="80"/>
      <c r="K23" s="78"/>
      <c r="L23" s="44">
        <f t="shared" si="61"/>
        <v>0</v>
      </c>
      <c r="M23" s="78"/>
      <c r="N23" s="78"/>
      <c r="O23" s="44">
        <f t="shared" si="62"/>
        <v>0</v>
      </c>
      <c r="P23" s="78"/>
      <c r="Q23" s="78"/>
      <c r="R23" s="44">
        <f t="shared" si="63"/>
        <v>0</v>
      </c>
      <c r="S23" s="78"/>
      <c r="T23" s="78"/>
      <c r="U23" s="44">
        <f t="shared" si="64"/>
        <v>0</v>
      </c>
      <c r="V23" s="78"/>
      <c r="W23" s="78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1"/>
      <c r="AE23" s="7">
        <f t="shared" si="67"/>
        <v>0</v>
      </c>
      <c r="AF23" s="81"/>
      <c r="AG23" s="7">
        <f t="shared" si="68"/>
        <v>0</v>
      </c>
      <c r="AH23" s="81"/>
      <c r="AI23" s="7">
        <f t="shared" si="69"/>
        <v>0</v>
      </c>
      <c r="AJ23" s="81"/>
      <c r="AK23" s="7">
        <f t="shared" si="70"/>
        <v>0</v>
      </c>
      <c r="AL23" s="81"/>
      <c r="AM23" s="7">
        <f t="shared" si="71"/>
        <v>0</v>
      </c>
      <c r="AN23" s="81"/>
      <c r="AO23" s="7">
        <f t="shared" si="72"/>
        <v>0</v>
      </c>
      <c r="AP23" s="30">
        <f t="shared" si="73"/>
        <v>0</v>
      </c>
      <c r="AQ23" s="81"/>
      <c r="AR23" s="81"/>
      <c r="AS23" s="81"/>
      <c r="AT23" s="44">
        <f t="shared" si="74"/>
        <v>0</v>
      </c>
      <c r="AU23" s="81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7" t="str">
        <f t="shared" si="0"/>
        <v/>
      </c>
      <c r="B24" s="75"/>
      <c r="C24" s="74"/>
      <c r="D24" s="78"/>
      <c r="E24" s="78"/>
      <c r="F24" s="44">
        <f t="shared" si="59"/>
        <v>0</v>
      </c>
      <c r="G24" s="78"/>
      <c r="H24" s="78"/>
      <c r="I24" s="44">
        <f t="shared" si="60"/>
        <v>0</v>
      </c>
      <c r="J24" s="80"/>
      <c r="K24" s="78"/>
      <c r="L24" s="44">
        <f t="shared" si="61"/>
        <v>0</v>
      </c>
      <c r="M24" s="78"/>
      <c r="N24" s="78"/>
      <c r="O24" s="44">
        <f t="shared" si="62"/>
        <v>0</v>
      </c>
      <c r="P24" s="78"/>
      <c r="Q24" s="78"/>
      <c r="R24" s="44">
        <f t="shared" si="63"/>
        <v>0</v>
      </c>
      <c r="S24" s="78"/>
      <c r="T24" s="78"/>
      <c r="U24" s="44">
        <f t="shared" si="64"/>
        <v>0</v>
      </c>
      <c r="V24" s="78"/>
      <c r="W24" s="78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1"/>
      <c r="AE24" s="7">
        <f t="shared" si="67"/>
        <v>0</v>
      </c>
      <c r="AF24" s="81"/>
      <c r="AG24" s="7">
        <f t="shared" si="68"/>
        <v>0</v>
      </c>
      <c r="AH24" s="81"/>
      <c r="AI24" s="7">
        <f t="shared" si="69"/>
        <v>0</v>
      </c>
      <c r="AJ24" s="81"/>
      <c r="AK24" s="7">
        <f t="shared" si="70"/>
        <v>0</v>
      </c>
      <c r="AL24" s="81"/>
      <c r="AM24" s="7">
        <f t="shared" si="71"/>
        <v>0</v>
      </c>
      <c r="AN24" s="81"/>
      <c r="AO24" s="7">
        <f t="shared" si="72"/>
        <v>0</v>
      </c>
      <c r="AP24" s="30">
        <f t="shared" si="73"/>
        <v>0</v>
      </c>
      <c r="AQ24" s="81"/>
      <c r="AR24" s="81"/>
      <c r="AS24" s="81"/>
      <c r="AT24" s="44">
        <f t="shared" si="74"/>
        <v>0</v>
      </c>
      <c r="AU24" s="81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7" t="str">
        <f t="shared" si="0"/>
        <v/>
      </c>
      <c r="B25" s="75"/>
      <c r="C25" s="76"/>
      <c r="D25" s="78"/>
      <c r="E25" s="78"/>
      <c r="F25" s="44">
        <f t="shared" si="59"/>
        <v>0</v>
      </c>
      <c r="G25" s="78"/>
      <c r="H25" s="78"/>
      <c r="I25" s="44">
        <f t="shared" si="60"/>
        <v>0</v>
      </c>
      <c r="J25" s="80"/>
      <c r="K25" s="78"/>
      <c r="L25" s="44">
        <f t="shared" si="61"/>
        <v>0</v>
      </c>
      <c r="M25" s="78"/>
      <c r="N25" s="78"/>
      <c r="O25" s="44">
        <f t="shared" si="62"/>
        <v>0</v>
      </c>
      <c r="P25" s="78"/>
      <c r="Q25" s="78"/>
      <c r="R25" s="44">
        <f t="shared" si="63"/>
        <v>0</v>
      </c>
      <c r="S25" s="78"/>
      <c r="T25" s="78"/>
      <c r="U25" s="44">
        <f t="shared" si="64"/>
        <v>0</v>
      </c>
      <c r="V25" s="78"/>
      <c r="W25" s="78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1"/>
      <c r="AE25" s="7">
        <f t="shared" si="67"/>
        <v>0</v>
      </c>
      <c r="AF25" s="81"/>
      <c r="AG25" s="7">
        <f t="shared" si="68"/>
        <v>0</v>
      </c>
      <c r="AH25" s="81"/>
      <c r="AI25" s="7">
        <f t="shared" si="69"/>
        <v>0</v>
      </c>
      <c r="AJ25" s="81"/>
      <c r="AK25" s="7">
        <f t="shared" si="70"/>
        <v>0</v>
      </c>
      <c r="AL25" s="81"/>
      <c r="AM25" s="7">
        <f t="shared" si="71"/>
        <v>0</v>
      </c>
      <c r="AN25" s="81"/>
      <c r="AO25" s="7">
        <f t="shared" si="72"/>
        <v>0</v>
      </c>
      <c r="AP25" s="30">
        <f t="shared" si="73"/>
        <v>0</v>
      </c>
      <c r="AQ25" s="81"/>
      <c r="AR25" s="81"/>
      <c r="AS25" s="81"/>
      <c r="AT25" s="44">
        <f t="shared" si="74"/>
        <v>0</v>
      </c>
      <c r="AU25" s="81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6" zoomScaleNormal="50"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30.6640625" style="3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8.16406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7">
        <f t="shared" ref="A2:A33" si="0">IF(ISNA(AZ2),"",AZ2)</f>
        <v>10028</v>
      </c>
      <c r="B2" s="75" t="s">
        <v>41</v>
      </c>
      <c r="C2" s="87" t="s">
        <v>382</v>
      </c>
      <c r="D2" s="78">
        <v>0.58333333333333337</v>
      </c>
      <c r="E2" s="78">
        <v>0.92361111111111116</v>
      </c>
      <c r="F2" s="44">
        <f>BA2-BB2</f>
        <v>7.6666666666666679</v>
      </c>
      <c r="G2" s="78"/>
      <c r="H2" s="78"/>
      <c r="I2" s="44">
        <f>BF2-BG2</f>
        <v>0</v>
      </c>
      <c r="J2" s="78">
        <v>0.41666666666666669</v>
      </c>
      <c r="K2" s="78">
        <v>0.79166666666666663</v>
      </c>
      <c r="L2" s="44">
        <f>BK2-BL2</f>
        <v>8.4999999999999982</v>
      </c>
      <c r="M2" s="78"/>
      <c r="N2" s="78"/>
      <c r="O2" s="44">
        <f>BP2-BQ2</f>
        <v>0</v>
      </c>
      <c r="P2" s="78">
        <v>0.5</v>
      </c>
      <c r="Q2" s="78">
        <v>0.92569444444444438</v>
      </c>
      <c r="R2" s="44">
        <f>BU2-BV2</f>
        <v>9.216666666666665</v>
      </c>
      <c r="S2" s="78">
        <v>0.58333333333333337</v>
      </c>
      <c r="T2" s="78">
        <v>0.9277777777777777</v>
      </c>
      <c r="U2" s="44">
        <f>BZ2-CA2</f>
        <v>7.7666666666666639</v>
      </c>
      <c r="V2" s="78"/>
      <c r="W2" s="78"/>
      <c r="X2" s="44">
        <f>CE2-CF2</f>
        <v>0</v>
      </c>
      <c r="Y2" s="44"/>
      <c r="Z2" s="44"/>
      <c r="AA2" s="44"/>
      <c r="AB2" s="64">
        <f>SUM(F2,I2,L2,O2,R2,U2,X2)</f>
        <v>33.149999999999991</v>
      </c>
      <c r="AC2" s="23"/>
      <c r="AD2" s="81">
        <v>1</v>
      </c>
      <c r="AE2" s="7">
        <f>SUMIF($BC$1:$CI$1,AE$1,$BC2:$CI2)+AD2</f>
        <v>25.999999999999996</v>
      </c>
      <c r="AF2" s="81"/>
      <c r="AG2" s="7">
        <f>SUMIF($BC$1:$CI$1,AG$1,$BC2:$CI2)+AF2</f>
        <v>7.7666666666666639</v>
      </c>
      <c r="AH2" s="81"/>
      <c r="AI2" s="7">
        <f>SUMIF($BC$1:$CI$1,AI$1,$BC2:$CI2)+AH2</f>
        <v>0</v>
      </c>
      <c r="AJ2" s="81"/>
      <c r="AK2" s="7">
        <f>SUMIF($BC$1:$CI$1,AK$1,$BC2:$CI2)+AJ2</f>
        <v>0</v>
      </c>
      <c r="AL2" s="82"/>
      <c r="AM2" s="7">
        <f>SUMIF($BC$1:$CI$1,AM$1,$BC2:$CI2)+AL2</f>
        <v>0.38333333333333464</v>
      </c>
      <c r="AN2" s="81"/>
      <c r="AO2" s="7">
        <f>SUMIF($BC$1:$CI$1,AO$1,$BC2:$CI2)+AN2</f>
        <v>0</v>
      </c>
      <c r="AP2" s="30">
        <f>CK2</f>
        <v>4</v>
      </c>
      <c r="AQ2" s="81"/>
      <c r="AR2" s="81"/>
      <c r="AS2" s="81"/>
      <c r="AT2" s="64">
        <f>AE2+AG2+AI2+AK2+AM2+AO2+SUM(AQ2:AS2)</f>
        <v>34.149999999999991</v>
      </c>
      <c r="AU2" s="81"/>
      <c r="AV2" s="5"/>
      <c r="AW2" s="5"/>
      <c r="AX2" s="5"/>
      <c r="AY2" s="5"/>
      <c r="AZ2" s="24">
        <f>VLOOKUP(C2,Employees!D:H,5,FALSE)</f>
        <v>10028</v>
      </c>
      <c r="BA2" s="5">
        <f>IF(ISBLANK(D2),0,(E2-D2)*24)</f>
        <v>8.1666666666666679</v>
      </c>
      <c r="BB2" s="5">
        <f>IF(BA2&gt;$AY$1,1,IF(BA2&gt;=$AX$1,0.5,0))</f>
        <v>0.5</v>
      </c>
      <c r="BC2" s="5">
        <f>BA2-BB2-BD2-BE2</f>
        <v>7.4999999999999991</v>
      </c>
      <c r="BD2" s="5">
        <f>IF(AND(E2&gt;$AV$1, D2&lt;$AW$1),(MIN(E2,$AW$1)-MAX(D2,$AV$1))*24,0)</f>
        <v>0.16666666666666874</v>
      </c>
      <c r="BE2" s="5">
        <f>IF(E2&gt;$AW$1,(E2-MAX(D2,$AW$1))*24,0)</f>
        <v>0</v>
      </c>
      <c r="BF2" s="5">
        <f t="shared" ref="BF2" si="1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8.9999999999999982</v>
      </c>
      <c r="BL2" s="5">
        <f>IF(BK2&gt;$AY$1,1,IF(BK2&gt;=$AX$1,0.5,0))</f>
        <v>0.5</v>
      </c>
      <c r="BM2" s="5">
        <f>BK2-BL2-BN2-BO2</f>
        <v>8.4999999999999982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10.216666666666665</v>
      </c>
      <c r="BV2" s="5">
        <f>IF(BU2&gt;$AY$1,1,IF(BU2&gt;=$AX$1,0.5,0))</f>
        <v>1</v>
      </c>
      <c r="BW2" s="5">
        <f>BU2-BV2-BX2-BY2</f>
        <v>9</v>
      </c>
      <c r="BX2" s="5">
        <f>IF(AND(Q2&gt;$AV$1, P2&lt;$AW$1),(MIN(Q2,$AW$1)-MAX(P2,$AV$1))*24,0)</f>
        <v>0.2166666666666659</v>
      </c>
      <c r="BY2" s="5">
        <f t="shared" ref="BY2" si="5">IF(Q2&gt;$AW$1,(Q2-MAX(P2,$AW$1))*24,0)</f>
        <v>0</v>
      </c>
      <c r="BZ2" s="5">
        <f t="shared" ref="BZ2" si="6">IF(ISBLANK(S2),0,(T2-S2)*24)</f>
        <v>8.2666666666666639</v>
      </c>
      <c r="CA2" s="5">
        <f>IF(BZ2&gt;$AY$1,1,IF(BZ2&gt;=$AX$1,0.5,0))</f>
        <v>0.5</v>
      </c>
      <c r="CB2" s="5">
        <f>BZ2-CA2-CC2-CD2</f>
        <v>7.4999999999999982</v>
      </c>
      <c r="CC2" s="5">
        <f>IF(AND(T2&gt;$AV$1, S2&lt;$AW$1),(MIN(T2,$AW$1)-MAX(S2,$AV$1))*24,0)</f>
        <v>0.26666666666666572</v>
      </c>
      <c r="CD2" s="5">
        <f>IF(T2&gt;$AW$1,(T2-MAX(S2,$AW$1))*24,0)</f>
        <v>0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4</v>
      </c>
    </row>
    <row r="3" spans="1:89" ht="47" customHeight="1">
      <c r="A3" s="77">
        <f t="shared" si="0"/>
        <v>10004</v>
      </c>
      <c r="B3" s="75" t="s">
        <v>41</v>
      </c>
      <c r="C3" s="88" t="s">
        <v>329</v>
      </c>
      <c r="D3" s="80"/>
      <c r="E3" s="78"/>
      <c r="F3" s="44">
        <f t="shared" ref="F3:F74" si="9">BA3-BB3</f>
        <v>0</v>
      </c>
      <c r="G3" s="78"/>
      <c r="H3" s="78"/>
      <c r="I3" s="44">
        <f t="shared" ref="I3:I74" si="10">BF3-BG3</f>
        <v>0</v>
      </c>
      <c r="J3" s="80"/>
      <c r="K3" s="78"/>
      <c r="L3" s="44">
        <f t="shared" ref="L3:L74" si="11">BK3-BL3</f>
        <v>0</v>
      </c>
      <c r="M3" s="80"/>
      <c r="N3" s="80"/>
      <c r="O3" s="44">
        <f t="shared" ref="O3:O74" si="12">BP3-BQ3</f>
        <v>0</v>
      </c>
      <c r="P3" s="80"/>
      <c r="Q3" s="80"/>
      <c r="R3" s="44">
        <f t="shared" ref="R3:R74" si="13">BU3-BV3</f>
        <v>0</v>
      </c>
      <c r="S3" s="80"/>
      <c r="T3" s="80"/>
      <c r="U3" s="44">
        <f t="shared" ref="U3:U74" si="14">BZ3-CA3</f>
        <v>0</v>
      </c>
      <c r="V3" s="78"/>
      <c r="W3" s="80"/>
      <c r="X3" s="44">
        <f t="shared" ref="X3:X74" si="15">CE3-CF3</f>
        <v>0</v>
      </c>
      <c r="Y3" s="44"/>
      <c r="Z3" s="44"/>
      <c r="AA3" s="44"/>
      <c r="AB3" s="64">
        <f t="shared" ref="AB3:AB74" si="16">SUM(F3,I3,L3,O3,R3,U3,X3)</f>
        <v>0</v>
      </c>
      <c r="AC3" s="23"/>
      <c r="AD3" s="81"/>
      <c r="AE3" s="7">
        <f t="shared" ref="AE3:AE74" si="17">SUMIF($BC$1:$CI$1,AE$1,$BC3:$CI3)+AD3</f>
        <v>0</v>
      </c>
      <c r="AF3" s="81"/>
      <c r="AG3" s="7">
        <f t="shared" ref="AG3:AG74" si="18">SUMIF($BC$1:$CI$1,AG$1,$BC3:$CI3)+AF3</f>
        <v>0</v>
      </c>
      <c r="AH3" s="81"/>
      <c r="AI3" s="7">
        <f t="shared" ref="AI3:AI74" si="19">SUMIF($BC$1:$CI$1,AI$1,$BC3:$CI3)+AH3</f>
        <v>0</v>
      </c>
      <c r="AJ3" s="81"/>
      <c r="AK3" s="7">
        <f t="shared" ref="AK3:AK74" si="20">SUMIF($BC$1:$CI$1,AK$1,$BC3:$CI3)+AJ3</f>
        <v>0</v>
      </c>
      <c r="AL3" s="82"/>
      <c r="AM3" s="7">
        <f t="shared" ref="AM3:AM74" si="21">SUMIF($BC$1:$CI$1,AM$1,$BC3:$CI3)+AL3</f>
        <v>0</v>
      </c>
      <c r="AN3" s="81"/>
      <c r="AO3" s="7">
        <f t="shared" ref="AO3:AO74" si="22">SUMIF($BC$1:$CI$1,AO$1,$BC3:$CI3)+AN3</f>
        <v>0</v>
      </c>
      <c r="AP3" s="30">
        <f t="shared" ref="AP3:AP74" si="23">CK3</f>
        <v>0</v>
      </c>
      <c r="AQ3" s="81"/>
      <c r="AR3" s="81"/>
      <c r="AS3" s="81"/>
      <c r="AT3" s="64">
        <f t="shared" ref="AT3:AT74" si="24">AE3+AG3+AI3+AK3+AM3+AO3+SUM(AQ3:AS3)</f>
        <v>0</v>
      </c>
      <c r="AU3" s="81"/>
      <c r="AV3" s="5"/>
      <c r="AW3" s="5"/>
      <c r="AX3" s="5"/>
      <c r="AY3" s="5"/>
      <c r="AZ3" s="24">
        <f>VLOOKUP(C3,Employees!D:H,5,FALSE)</f>
        <v>10004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0</v>
      </c>
      <c r="BG3" s="5">
        <f t="shared" ref="BG3:BG66" si="31">IF(BF3&gt;$AY$1,1,IF(BF3&gt;=$AX$1,0.5,0))</f>
        <v>0</v>
      </c>
      <c r="BH3" s="5">
        <f t="shared" ref="BH3:BH66" si="32">BF3-BG3-BI3-BJ3</f>
        <v>0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0</v>
      </c>
      <c r="BL3" s="5">
        <f t="shared" ref="BL3:BL66" si="36">IF(BK3&gt;$AY$1,1,IF(BK3&gt;=$AX$1,0.5,0))</f>
        <v>0</v>
      </c>
      <c r="BM3" s="5">
        <f t="shared" ref="BM3:BM66" si="37">BK3-BL3-BN3-BO3</f>
        <v>0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0</v>
      </c>
      <c r="BQ3" s="5">
        <f t="shared" ref="BQ3:BQ66" si="41">IF(BP3&gt;$AY$1,1,IF(BP3&gt;=$AX$1,0.5,0))</f>
        <v>0</v>
      </c>
      <c r="BR3" s="5">
        <f t="shared" ref="BR3:BR66" si="42">BP3-BQ3-BS3-BT3</f>
        <v>0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0</v>
      </c>
      <c r="BV3" s="5">
        <f t="shared" ref="BV3:BV66" si="46">IF(BU3&gt;$AY$1,1,IF(BU3&gt;=$AX$1,0.5,0))</f>
        <v>0</v>
      </c>
      <c r="BW3" s="5">
        <f t="shared" ref="BW3:BW66" si="47">BU3-BV3-BX3-BY3</f>
        <v>0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0</v>
      </c>
      <c r="CA3" s="5">
        <f t="shared" ref="CA3:CA66" si="51">IF(BZ3&gt;$AY$1,1,IF(BZ3&gt;=$AX$1,0.5,0))</f>
        <v>0</v>
      </c>
      <c r="CB3" s="5">
        <f t="shared" ref="CB3:CB66" si="52">BZ3-CA3-CC3-CD3</f>
        <v>0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0</v>
      </c>
      <c r="CF3" s="5">
        <f t="shared" ref="CF3:CF66" si="56">IF(CE3&gt;$AY$1,1,IF(CE3&gt;=$AX$1,0.5,0))</f>
        <v>0</v>
      </c>
      <c r="CG3" s="5">
        <f t="shared" ref="CG3:CG66" si="57">CE3-CF3-CH3-CI3</f>
        <v>0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0</v>
      </c>
    </row>
    <row r="4" spans="1:89" ht="47" customHeight="1">
      <c r="A4" s="77">
        <f t="shared" si="0"/>
        <v>10210</v>
      </c>
      <c r="B4" s="75" t="s">
        <v>41</v>
      </c>
      <c r="C4" s="84" t="s">
        <v>618</v>
      </c>
      <c r="D4" s="80">
        <v>0.53055555555555556</v>
      </c>
      <c r="E4" s="78">
        <v>0.92361111111111116</v>
      </c>
      <c r="F4" s="44">
        <f t="shared" si="9"/>
        <v>8.4333333333333336</v>
      </c>
      <c r="G4" s="80">
        <v>0.58333333333333337</v>
      </c>
      <c r="H4" s="78">
        <v>0.79166666666666663</v>
      </c>
      <c r="I4" s="44">
        <f t="shared" si="10"/>
        <v>4.9999999999999982</v>
      </c>
      <c r="J4" s="78">
        <v>0.5</v>
      </c>
      <c r="K4" s="78">
        <v>0.75</v>
      </c>
      <c r="L4" s="44">
        <f t="shared" si="11"/>
        <v>5.5</v>
      </c>
      <c r="M4" s="80">
        <v>0.5</v>
      </c>
      <c r="N4" s="78">
        <v>0.75</v>
      </c>
      <c r="O4" s="44">
        <f t="shared" si="12"/>
        <v>5.5</v>
      </c>
      <c r="P4" s="80"/>
      <c r="Q4" s="78"/>
      <c r="R4" s="44">
        <f t="shared" si="13"/>
        <v>0</v>
      </c>
      <c r="S4" s="80"/>
      <c r="T4" s="78"/>
      <c r="U4" s="44">
        <f t="shared" si="14"/>
        <v>0</v>
      </c>
      <c r="V4" s="78">
        <v>0.625</v>
      </c>
      <c r="W4" s="80">
        <v>0.91666666666666663</v>
      </c>
      <c r="X4" s="44">
        <f t="shared" si="15"/>
        <v>6.4999999999999991</v>
      </c>
      <c r="Y4" s="44"/>
      <c r="Z4" s="44"/>
      <c r="AA4" s="44"/>
      <c r="AB4" s="64">
        <f t="shared" si="16"/>
        <v>30.93333333333333</v>
      </c>
      <c r="AC4" s="23"/>
      <c r="AD4" s="81"/>
      <c r="AE4" s="7">
        <f t="shared" si="17"/>
        <v>24.266666666666666</v>
      </c>
      <c r="AF4" s="81"/>
      <c r="AG4" s="7">
        <f t="shared" si="18"/>
        <v>0</v>
      </c>
      <c r="AH4" s="81"/>
      <c r="AI4" s="7">
        <f t="shared" si="19"/>
        <v>6.4999999999999991</v>
      </c>
      <c r="AJ4" s="81"/>
      <c r="AK4" s="7">
        <f t="shared" si="20"/>
        <v>0</v>
      </c>
      <c r="AL4" s="82"/>
      <c r="AM4" s="7">
        <f t="shared" si="21"/>
        <v>0.16666666666666874</v>
      </c>
      <c r="AN4" s="81"/>
      <c r="AO4" s="7">
        <f t="shared" si="22"/>
        <v>0</v>
      </c>
      <c r="AP4" s="30">
        <f t="shared" si="23"/>
        <v>5</v>
      </c>
      <c r="AQ4" s="81"/>
      <c r="AR4" s="81"/>
      <c r="AS4" s="81"/>
      <c r="AT4" s="64">
        <f t="shared" si="24"/>
        <v>30.933333333333334</v>
      </c>
      <c r="AU4" s="81" t="s">
        <v>1125</v>
      </c>
      <c r="AV4" s="5"/>
      <c r="AW4" s="5"/>
      <c r="AX4" s="5"/>
      <c r="AY4" s="5"/>
      <c r="AZ4" s="24">
        <f>VLOOKUP(C4,Employees!D:H,5,FALSE)</f>
        <v>10210</v>
      </c>
      <c r="BA4" s="5">
        <f t="shared" si="25"/>
        <v>9.4333333333333336</v>
      </c>
      <c r="BB4" s="5">
        <f t="shared" si="26"/>
        <v>1</v>
      </c>
      <c r="BC4" s="5">
        <f t="shared" si="27"/>
        <v>8.2666666666666657</v>
      </c>
      <c r="BD4" s="5">
        <f t="shared" si="28"/>
        <v>0.16666666666666874</v>
      </c>
      <c r="BE4" s="5">
        <f t="shared" si="29"/>
        <v>0</v>
      </c>
      <c r="BF4" s="5">
        <f t="shared" si="30"/>
        <v>4.9999999999999982</v>
      </c>
      <c r="BG4" s="5">
        <f t="shared" si="31"/>
        <v>0</v>
      </c>
      <c r="BH4" s="5">
        <f t="shared" si="32"/>
        <v>4.9999999999999982</v>
      </c>
      <c r="BI4" s="5">
        <f t="shared" si="33"/>
        <v>0</v>
      </c>
      <c r="BJ4" s="5">
        <f t="shared" si="34"/>
        <v>0</v>
      </c>
      <c r="BK4" s="5">
        <f t="shared" si="35"/>
        <v>6</v>
      </c>
      <c r="BL4" s="5">
        <f t="shared" si="36"/>
        <v>0.5</v>
      </c>
      <c r="BM4" s="5">
        <f t="shared" si="37"/>
        <v>5.5</v>
      </c>
      <c r="BN4" s="5">
        <f t="shared" si="38"/>
        <v>0</v>
      </c>
      <c r="BO4" s="5">
        <f t="shared" si="39"/>
        <v>0</v>
      </c>
      <c r="BP4" s="5">
        <f t="shared" si="40"/>
        <v>6</v>
      </c>
      <c r="BQ4" s="5">
        <f t="shared" si="41"/>
        <v>0.5</v>
      </c>
      <c r="BR4" s="5">
        <f t="shared" si="42"/>
        <v>5.5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0</v>
      </c>
      <c r="CA4" s="5">
        <f t="shared" si="51"/>
        <v>0</v>
      </c>
      <c r="CB4" s="5">
        <f t="shared" si="52"/>
        <v>0</v>
      </c>
      <c r="CC4" s="5">
        <f t="shared" si="53"/>
        <v>0</v>
      </c>
      <c r="CD4" s="5">
        <f t="shared" si="54"/>
        <v>0</v>
      </c>
      <c r="CE4" s="5">
        <f t="shared" si="55"/>
        <v>6.9999999999999991</v>
      </c>
      <c r="CF4" s="5">
        <f t="shared" si="56"/>
        <v>0.5</v>
      </c>
      <c r="CG4" s="5">
        <f t="shared" si="57"/>
        <v>6.4999999999999991</v>
      </c>
      <c r="CH4" s="5">
        <f t="shared" si="58"/>
        <v>0</v>
      </c>
      <c r="CI4" s="5">
        <f t="shared" si="59"/>
        <v>0</v>
      </c>
      <c r="CJ4" s="5"/>
      <c r="CK4" s="4">
        <f t="shared" si="8"/>
        <v>5</v>
      </c>
    </row>
    <row r="5" spans="1:89" ht="47" customHeight="1">
      <c r="A5" s="77">
        <f t="shared" si="0"/>
        <v>10319</v>
      </c>
      <c r="B5" s="75" t="s">
        <v>41</v>
      </c>
      <c r="C5" s="84" t="s">
        <v>891</v>
      </c>
      <c r="D5" s="80"/>
      <c r="E5" s="78"/>
      <c r="F5" s="44">
        <f t="shared" si="9"/>
        <v>0</v>
      </c>
      <c r="G5" s="80">
        <v>0.66666666666666663</v>
      </c>
      <c r="H5" s="78">
        <v>0.91805555555555562</v>
      </c>
      <c r="I5" s="44">
        <f t="shared" si="10"/>
        <v>5.5333333333333359</v>
      </c>
      <c r="J5" s="80">
        <v>0.66666666666666663</v>
      </c>
      <c r="K5" s="80">
        <v>0.92291666666666661</v>
      </c>
      <c r="L5" s="44">
        <f t="shared" si="11"/>
        <v>5.6499999999999995</v>
      </c>
      <c r="M5" s="78">
        <v>0.64583333333333337</v>
      </c>
      <c r="N5" s="78">
        <v>0.92083333333333339</v>
      </c>
      <c r="O5" s="44">
        <f t="shared" si="12"/>
        <v>6.1000000000000005</v>
      </c>
      <c r="P5" s="80"/>
      <c r="Q5" s="78"/>
      <c r="R5" s="44">
        <f t="shared" si="13"/>
        <v>0</v>
      </c>
      <c r="S5" s="80"/>
      <c r="T5" s="78"/>
      <c r="U5" s="44">
        <f t="shared" si="14"/>
        <v>0</v>
      </c>
      <c r="V5" s="78"/>
      <c r="W5" s="80"/>
      <c r="X5" s="44">
        <f t="shared" si="15"/>
        <v>0</v>
      </c>
      <c r="Y5" s="44"/>
      <c r="Z5" s="44"/>
      <c r="AA5" s="44"/>
      <c r="AB5" s="64">
        <f t="shared" si="16"/>
        <v>17.283333333333335</v>
      </c>
      <c r="AC5" s="23"/>
      <c r="AD5" s="81"/>
      <c r="AE5" s="7">
        <f t="shared" si="17"/>
        <v>17</v>
      </c>
      <c r="AF5" s="81"/>
      <c r="AG5" s="7">
        <f t="shared" si="18"/>
        <v>0</v>
      </c>
      <c r="AH5" s="81"/>
      <c r="AI5" s="7">
        <f t="shared" si="19"/>
        <v>0</v>
      </c>
      <c r="AJ5" s="81"/>
      <c r="AK5" s="7">
        <f t="shared" si="20"/>
        <v>0</v>
      </c>
      <c r="AL5" s="82"/>
      <c r="AM5" s="7">
        <f t="shared" si="21"/>
        <v>0.28333333333333766</v>
      </c>
      <c r="AN5" s="81"/>
      <c r="AO5" s="7">
        <f t="shared" si="22"/>
        <v>0</v>
      </c>
      <c r="AP5" s="30">
        <f t="shared" si="23"/>
        <v>3</v>
      </c>
      <c r="AQ5" s="81"/>
      <c r="AR5" s="81"/>
      <c r="AS5" s="81"/>
      <c r="AT5" s="64">
        <f t="shared" si="24"/>
        <v>17.283333333333339</v>
      </c>
      <c r="AU5" s="81"/>
      <c r="AV5" s="5"/>
      <c r="AW5" s="5"/>
      <c r="AX5" s="5"/>
      <c r="AY5" s="5"/>
      <c r="AZ5" s="24">
        <f>VLOOKUP(C5,Employees!D:H,5,FALSE)</f>
        <v>10319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28"/>
        <v>0</v>
      </c>
      <c r="BE5" s="5">
        <f t="shared" si="29"/>
        <v>0</v>
      </c>
      <c r="BF5" s="5">
        <f t="shared" si="30"/>
        <v>6.0333333333333359</v>
      </c>
      <c r="BG5" s="5">
        <f t="shared" si="31"/>
        <v>0.5</v>
      </c>
      <c r="BH5" s="5">
        <f t="shared" si="32"/>
        <v>5.5</v>
      </c>
      <c r="BI5" s="5">
        <f t="shared" si="33"/>
        <v>3.3333333333335879E-2</v>
      </c>
      <c r="BJ5" s="5">
        <f t="shared" si="34"/>
        <v>0</v>
      </c>
      <c r="BK5" s="5">
        <f t="shared" si="35"/>
        <v>6.1499999999999995</v>
      </c>
      <c r="BL5" s="5">
        <f t="shared" si="36"/>
        <v>0.5</v>
      </c>
      <c r="BM5" s="5">
        <f t="shared" si="37"/>
        <v>5.5</v>
      </c>
      <c r="BN5" s="5">
        <f t="shared" si="38"/>
        <v>0.14999999999999947</v>
      </c>
      <c r="BO5" s="5">
        <f t="shared" si="39"/>
        <v>0</v>
      </c>
      <c r="BP5" s="5">
        <f t="shared" si="40"/>
        <v>6.6000000000000005</v>
      </c>
      <c r="BQ5" s="5">
        <f t="shared" si="41"/>
        <v>0.5</v>
      </c>
      <c r="BR5" s="5">
        <f t="shared" si="42"/>
        <v>5.9999999999999982</v>
      </c>
      <c r="BS5" s="5">
        <f t="shared" si="43"/>
        <v>0.10000000000000231</v>
      </c>
      <c r="BT5" s="5">
        <f t="shared" si="44"/>
        <v>0</v>
      </c>
      <c r="BU5" s="5">
        <f t="shared" si="45"/>
        <v>0</v>
      </c>
      <c r="BV5" s="5">
        <f t="shared" si="46"/>
        <v>0</v>
      </c>
      <c r="BW5" s="5">
        <f t="shared" si="47"/>
        <v>0</v>
      </c>
      <c r="BX5" s="5">
        <f t="shared" si="48"/>
        <v>0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3</v>
      </c>
    </row>
    <row r="6" spans="1:89" ht="47" customHeight="1">
      <c r="A6" s="77">
        <f t="shared" si="0"/>
        <v>10256</v>
      </c>
      <c r="B6" s="75" t="s">
        <v>41</v>
      </c>
      <c r="C6" s="84" t="s">
        <v>730</v>
      </c>
      <c r="D6" s="80">
        <v>0.41944444444444445</v>
      </c>
      <c r="E6" s="78">
        <v>0.75</v>
      </c>
      <c r="F6" s="44">
        <f t="shared" si="9"/>
        <v>7.4333333333333336</v>
      </c>
      <c r="G6" s="78">
        <v>0.5</v>
      </c>
      <c r="H6" s="80">
        <v>0.91736111111111107</v>
      </c>
      <c r="I6" s="44">
        <f t="shared" si="10"/>
        <v>9.0166666666666657</v>
      </c>
      <c r="J6" s="80"/>
      <c r="K6" s="80"/>
      <c r="L6" s="44">
        <f t="shared" si="11"/>
        <v>0</v>
      </c>
      <c r="M6" s="78">
        <v>0.41666666666666669</v>
      </c>
      <c r="N6" s="78">
        <v>0.79166666666666663</v>
      </c>
      <c r="O6" s="44">
        <f t="shared" si="12"/>
        <v>8.4999999999999982</v>
      </c>
      <c r="P6" s="78"/>
      <c r="Q6" s="78"/>
      <c r="R6" s="44">
        <f t="shared" si="13"/>
        <v>0</v>
      </c>
      <c r="S6" s="80"/>
      <c r="T6" s="80"/>
      <c r="U6" s="44">
        <f t="shared" si="14"/>
        <v>0</v>
      </c>
      <c r="V6" s="78">
        <v>0.58333333333333337</v>
      </c>
      <c r="W6" s="80">
        <v>0.91736111111111107</v>
      </c>
      <c r="X6" s="44">
        <f t="shared" si="15"/>
        <v>7.5166666666666657</v>
      </c>
      <c r="Y6" s="44"/>
      <c r="Z6" s="44"/>
      <c r="AA6" s="44"/>
      <c r="AB6" s="64">
        <f t="shared" si="16"/>
        <v>32.466666666666661</v>
      </c>
      <c r="AC6" s="23"/>
      <c r="AD6" s="81"/>
      <c r="AE6" s="7">
        <f t="shared" si="17"/>
        <v>24.93333333333333</v>
      </c>
      <c r="AF6" s="81"/>
      <c r="AG6" s="7">
        <f t="shared" si="18"/>
        <v>0</v>
      </c>
      <c r="AH6" s="81"/>
      <c r="AI6" s="7">
        <f t="shared" si="19"/>
        <v>7.5166666666666657</v>
      </c>
      <c r="AJ6" s="81"/>
      <c r="AK6" s="7">
        <f t="shared" si="20"/>
        <v>0</v>
      </c>
      <c r="AL6" s="82"/>
      <c r="AM6" s="7">
        <f t="shared" si="21"/>
        <v>1.6666666666666607E-2</v>
      </c>
      <c r="AN6" s="81"/>
      <c r="AO6" s="7">
        <f t="shared" si="22"/>
        <v>0</v>
      </c>
      <c r="AP6" s="30">
        <f t="shared" si="23"/>
        <v>4</v>
      </c>
      <c r="AQ6" s="81"/>
      <c r="AR6" s="81">
        <v>11</v>
      </c>
      <c r="AS6" s="81"/>
      <c r="AT6" s="64">
        <f t="shared" si="24"/>
        <v>43.466666666666661</v>
      </c>
      <c r="AU6" s="81"/>
      <c r="AV6" s="5"/>
      <c r="AW6" s="5"/>
      <c r="AX6" s="5"/>
      <c r="AY6" s="5"/>
      <c r="AZ6" s="24">
        <f>VLOOKUP(C6,Employees!D:H,5,FALSE)</f>
        <v>10256</v>
      </c>
      <c r="BA6" s="5">
        <f t="shared" si="25"/>
        <v>7.9333333333333336</v>
      </c>
      <c r="BB6" s="5">
        <f t="shared" si="26"/>
        <v>0.5</v>
      </c>
      <c r="BC6" s="5">
        <f t="shared" si="27"/>
        <v>7.4333333333333336</v>
      </c>
      <c r="BD6" s="5">
        <f t="shared" si="28"/>
        <v>0</v>
      </c>
      <c r="BE6" s="5">
        <f t="shared" si="29"/>
        <v>0</v>
      </c>
      <c r="BF6" s="5">
        <f t="shared" si="30"/>
        <v>10.016666666666666</v>
      </c>
      <c r="BG6" s="5">
        <f t="shared" si="31"/>
        <v>1</v>
      </c>
      <c r="BH6" s="5">
        <f t="shared" si="32"/>
        <v>9</v>
      </c>
      <c r="BI6" s="5">
        <f t="shared" si="33"/>
        <v>1.6666666666666607E-2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8.9999999999999982</v>
      </c>
      <c r="BQ6" s="5">
        <f t="shared" si="41"/>
        <v>0.5</v>
      </c>
      <c r="BR6" s="5">
        <f t="shared" si="42"/>
        <v>8.4999999999999982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8.0166666666666657</v>
      </c>
      <c r="CF6" s="5">
        <f t="shared" si="56"/>
        <v>0.5</v>
      </c>
      <c r="CG6" s="5">
        <f t="shared" si="57"/>
        <v>7.4999999999999991</v>
      </c>
      <c r="CH6" s="5">
        <f t="shared" si="58"/>
        <v>1.6666666666666607E-2</v>
      </c>
      <c r="CI6" s="5">
        <f t="shared" si="59"/>
        <v>0</v>
      </c>
      <c r="CJ6" s="5"/>
      <c r="CK6" s="4">
        <f t="shared" si="8"/>
        <v>4</v>
      </c>
    </row>
    <row r="7" spans="1:89" ht="47" customHeight="1">
      <c r="A7" s="77">
        <f t="shared" si="0"/>
        <v>10235</v>
      </c>
      <c r="B7" s="75" t="s">
        <v>41</v>
      </c>
      <c r="C7" s="84" t="s">
        <v>676</v>
      </c>
      <c r="D7" s="80"/>
      <c r="E7" s="78"/>
      <c r="F7" s="44">
        <f t="shared" si="9"/>
        <v>0</v>
      </c>
      <c r="G7" s="78"/>
      <c r="H7" s="80"/>
      <c r="I7" s="44">
        <f t="shared" si="10"/>
        <v>0</v>
      </c>
      <c r="J7" s="80"/>
      <c r="K7" s="80"/>
      <c r="L7" s="44">
        <f t="shared" si="11"/>
        <v>0</v>
      </c>
      <c r="M7" s="80"/>
      <c r="N7" s="80"/>
      <c r="O7" s="44">
        <f t="shared" si="12"/>
        <v>0</v>
      </c>
      <c r="P7" s="80"/>
      <c r="Q7" s="80"/>
      <c r="R7" s="44">
        <f t="shared" si="13"/>
        <v>0</v>
      </c>
      <c r="S7" s="78"/>
      <c r="T7" s="78"/>
      <c r="U7" s="44">
        <f t="shared" si="14"/>
        <v>0</v>
      </c>
      <c r="V7" s="78">
        <v>0.41666666666666669</v>
      </c>
      <c r="W7" s="80">
        <v>0.625</v>
      </c>
      <c r="X7" s="44">
        <f t="shared" si="15"/>
        <v>5</v>
      </c>
      <c r="Y7" s="44"/>
      <c r="Z7" s="44"/>
      <c r="AA7" s="44"/>
      <c r="AB7" s="64">
        <f t="shared" si="16"/>
        <v>5</v>
      </c>
      <c r="AC7" s="23"/>
      <c r="AD7" s="81"/>
      <c r="AE7" s="7">
        <f t="shared" si="17"/>
        <v>0</v>
      </c>
      <c r="AF7" s="81"/>
      <c r="AG7" s="7">
        <f t="shared" si="18"/>
        <v>0</v>
      </c>
      <c r="AH7" s="81"/>
      <c r="AI7" s="7">
        <f t="shared" si="19"/>
        <v>5</v>
      </c>
      <c r="AJ7" s="81"/>
      <c r="AK7" s="7">
        <f t="shared" si="20"/>
        <v>0</v>
      </c>
      <c r="AL7" s="82"/>
      <c r="AM7" s="7">
        <f t="shared" si="21"/>
        <v>0</v>
      </c>
      <c r="AN7" s="81"/>
      <c r="AO7" s="7">
        <f t="shared" si="22"/>
        <v>0</v>
      </c>
      <c r="AP7" s="30">
        <f t="shared" si="23"/>
        <v>1</v>
      </c>
      <c r="AQ7" s="81"/>
      <c r="AR7" s="81"/>
      <c r="AS7" s="81"/>
      <c r="AT7" s="64">
        <f t="shared" si="24"/>
        <v>5</v>
      </c>
      <c r="AU7" s="81"/>
      <c r="AV7" s="5"/>
      <c r="AW7" s="5"/>
      <c r="AX7" s="5"/>
      <c r="AY7" s="5"/>
      <c r="AZ7" s="24">
        <f>VLOOKUP(C7,Employees!D:H,5,FALSE)</f>
        <v>10235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0</v>
      </c>
      <c r="CA7" s="5">
        <f t="shared" si="51"/>
        <v>0</v>
      </c>
      <c r="CB7" s="5">
        <f t="shared" si="52"/>
        <v>0</v>
      </c>
      <c r="CC7" s="5">
        <f t="shared" si="53"/>
        <v>0</v>
      </c>
      <c r="CD7" s="5">
        <f t="shared" si="54"/>
        <v>0</v>
      </c>
      <c r="CE7" s="5">
        <f t="shared" si="55"/>
        <v>5</v>
      </c>
      <c r="CF7" s="5">
        <f t="shared" si="56"/>
        <v>0</v>
      </c>
      <c r="CG7" s="5">
        <f t="shared" si="57"/>
        <v>5</v>
      </c>
      <c r="CH7" s="5">
        <f t="shared" si="58"/>
        <v>0</v>
      </c>
      <c r="CI7" s="5">
        <f t="shared" si="59"/>
        <v>0</v>
      </c>
      <c r="CJ7" s="5"/>
      <c r="CK7" s="4">
        <f t="shared" si="8"/>
        <v>1</v>
      </c>
    </row>
    <row r="8" spans="1:89" ht="47" customHeight="1">
      <c r="A8" s="77">
        <f t="shared" si="0"/>
        <v>10269</v>
      </c>
      <c r="B8" s="75" t="s">
        <v>41</v>
      </c>
      <c r="C8" s="85" t="s">
        <v>761</v>
      </c>
      <c r="D8" s="80"/>
      <c r="E8" s="80"/>
      <c r="F8" s="44">
        <f t="shared" si="9"/>
        <v>0</v>
      </c>
      <c r="G8" s="80"/>
      <c r="H8" s="80"/>
      <c r="I8" s="44">
        <f t="shared" si="10"/>
        <v>0</v>
      </c>
      <c r="J8" s="80"/>
      <c r="K8" s="80"/>
      <c r="L8" s="44">
        <f t="shared" si="11"/>
        <v>0</v>
      </c>
      <c r="M8" s="80">
        <v>0.625</v>
      </c>
      <c r="N8" s="80">
        <v>0.92083333333333339</v>
      </c>
      <c r="O8" s="44">
        <f t="shared" si="12"/>
        <v>6.6000000000000014</v>
      </c>
      <c r="P8" s="80">
        <v>0.58333333333333337</v>
      </c>
      <c r="Q8" s="80">
        <v>0.92569444444444438</v>
      </c>
      <c r="R8" s="44">
        <f t="shared" si="13"/>
        <v>7.716666666666665</v>
      </c>
      <c r="S8" s="80">
        <v>0.625</v>
      </c>
      <c r="T8" s="80">
        <v>0.9277777777777777</v>
      </c>
      <c r="U8" s="44">
        <f t="shared" si="14"/>
        <v>6.7666666666666648</v>
      </c>
      <c r="V8" s="78"/>
      <c r="W8" s="78"/>
      <c r="X8" s="44">
        <f t="shared" si="15"/>
        <v>0</v>
      </c>
      <c r="Y8" s="44"/>
      <c r="Z8" s="44"/>
      <c r="AA8" s="44"/>
      <c r="AB8" s="64">
        <f t="shared" si="16"/>
        <v>21.083333333333332</v>
      </c>
      <c r="AC8" s="23"/>
      <c r="AD8" s="81"/>
      <c r="AE8" s="7">
        <f t="shared" si="17"/>
        <v>13.999999999999998</v>
      </c>
      <c r="AF8" s="81"/>
      <c r="AG8" s="7">
        <f t="shared" si="18"/>
        <v>6.7666666666666648</v>
      </c>
      <c r="AH8" s="81"/>
      <c r="AI8" s="7">
        <f t="shared" si="19"/>
        <v>0</v>
      </c>
      <c r="AJ8" s="81"/>
      <c r="AK8" s="7">
        <f t="shared" si="20"/>
        <v>0</v>
      </c>
      <c r="AL8" s="82"/>
      <c r="AM8" s="7">
        <f t="shared" si="21"/>
        <v>0.31666666666666821</v>
      </c>
      <c r="AN8" s="81"/>
      <c r="AO8" s="7">
        <f t="shared" si="22"/>
        <v>0</v>
      </c>
      <c r="AP8" s="30">
        <f t="shared" si="23"/>
        <v>3</v>
      </c>
      <c r="AQ8" s="81"/>
      <c r="AR8" s="81"/>
      <c r="AS8" s="81"/>
      <c r="AT8" s="64">
        <f t="shared" si="24"/>
        <v>21.083333333333329</v>
      </c>
      <c r="AU8" s="81"/>
      <c r="AV8" s="5"/>
      <c r="AW8" s="5"/>
      <c r="AX8" s="5"/>
      <c r="AY8" s="5"/>
      <c r="AZ8" s="24">
        <f>VLOOKUP(C8,Employees!D:H,5,FALSE)</f>
        <v>10269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7.1000000000000014</v>
      </c>
      <c r="BQ8" s="5">
        <f t="shared" si="41"/>
        <v>0.5</v>
      </c>
      <c r="BR8" s="5">
        <f t="shared" si="42"/>
        <v>6.4999999999999991</v>
      </c>
      <c r="BS8" s="5">
        <f t="shared" si="43"/>
        <v>0.10000000000000231</v>
      </c>
      <c r="BT8" s="5">
        <f t="shared" si="44"/>
        <v>0</v>
      </c>
      <c r="BU8" s="5">
        <f t="shared" si="45"/>
        <v>8.216666666666665</v>
      </c>
      <c r="BV8" s="5">
        <f t="shared" si="46"/>
        <v>0.5</v>
      </c>
      <c r="BW8" s="5">
        <f t="shared" si="47"/>
        <v>7.4999999999999991</v>
      </c>
      <c r="BX8" s="5">
        <f t="shared" si="48"/>
        <v>0.2166666666666659</v>
      </c>
      <c r="BY8" s="5">
        <f t="shared" si="49"/>
        <v>0</v>
      </c>
      <c r="BZ8" s="5">
        <f t="shared" si="50"/>
        <v>7.2666666666666648</v>
      </c>
      <c r="CA8" s="5">
        <f t="shared" si="51"/>
        <v>0.5</v>
      </c>
      <c r="CB8" s="5">
        <f t="shared" si="52"/>
        <v>6.4999999999999991</v>
      </c>
      <c r="CC8" s="5">
        <f t="shared" si="53"/>
        <v>0.26666666666666572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3</v>
      </c>
    </row>
    <row r="9" spans="1:89" ht="47" customHeight="1">
      <c r="A9" s="77">
        <f t="shared" si="0"/>
        <v>10038</v>
      </c>
      <c r="B9" s="75" t="s">
        <v>41</v>
      </c>
      <c r="C9" s="86" t="s">
        <v>401</v>
      </c>
      <c r="D9" s="80"/>
      <c r="E9" s="78"/>
      <c r="F9" s="44">
        <f t="shared" si="9"/>
        <v>0</v>
      </c>
      <c r="G9" s="80">
        <v>0.41666666666666669</v>
      </c>
      <c r="H9" s="78">
        <v>0.75</v>
      </c>
      <c r="I9" s="44">
        <f t="shared" si="10"/>
        <v>7.5</v>
      </c>
      <c r="J9" s="80"/>
      <c r="K9" s="78"/>
      <c r="L9" s="44">
        <f t="shared" si="11"/>
        <v>0</v>
      </c>
      <c r="M9" s="80"/>
      <c r="N9" s="78"/>
      <c r="O9" s="44">
        <f t="shared" si="12"/>
        <v>0</v>
      </c>
      <c r="P9" s="80">
        <v>0.41666666666666669</v>
      </c>
      <c r="Q9" s="78">
        <v>0.79166666666666663</v>
      </c>
      <c r="R9" s="44">
        <f t="shared" si="13"/>
        <v>8.4999999999999982</v>
      </c>
      <c r="S9" s="80"/>
      <c r="T9" s="80"/>
      <c r="U9" s="44">
        <f t="shared" si="14"/>
        <v>0</v>
      </c>
      <c r="V9" s="78"/>
      <c r="W9" s="80"/>
      <c r="X9" s="44">
        <f t="shared" si="15"/>
        <v>0</v>
      </c>
      <c r="Y9" s="44"/>
      <c r="Z9" s="44"/>
      <c r="AA9" s="44"/>
      <c r="AB9" s="64">
        <f t="shared" si="16"/>
        <v>15.999999999999998</v>
      </c>
      <c r="AC9" s="23"/>
      <c r="AD9" s="81"/>
      <c r="AE9" s="7">
        <f t="shared" si="17"/>
        <v>15.999999999999998</v>
      </c>
      <c r="AF9" s="81"/>
      <c r="AG9" s="7">
        <f t="shared" si="18"/>
        <v>0</v>
      </c>
      <c r="AH9" s="81"/>
      <c r="AI9" s="7">
        <f t="shared" si="19"/>
        <v>0</v>
      </c>
      <c r="AJ9" s="81"/>
      <c r="AK9" s="7">
        <f t="shared" si="20"/>
        <v>0</v>
      </c>
      <c r="AL9" s="82"/>
      <c r="AM9" s="7">
        <f t="shared" si="21"/>
        <v>0</v>
      </c>
      <c r="AN9" s="81"/>
      <c r="AO9" s="7">
        <f t="shared" si="22"/>
        <v>0</v>
      </c>
      <c r="AP9" s="30">
        <f t="shared" si="23"/>
        <v>2</v>
      </c>
      <c r="AQ9" s="81"/>
      <c r="AR9" s="81"/>
      <c r="AS9" s="81"/>
      <c r="AT9" s="64">
        <f t="shared" si="24"/>
        <v>15.999999999999998</v>
      </c>
      <c r="AU9" s="81"/>
      <c r="AV9" s="5"/>
      <c r="AW9" s="5"/>
      <c r="AX9" s="5"/>
      <c r="AY9" s="5"/>
      <c r="AZ9" s="24">
        <f>VLOOKUP(C9,Employees!D:H,5,FALSE)</f>
        <v>10038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8</v>
      </c>
      <c r="BG9" s="5">
        <f t="shared" si="31"/>
        <v>0.5</v>
      </c>
      <c r="BH9" s="5">
        <f t="shared" si="32"/>
        <v>7.5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8.9999999999999982</v>
      </c>
      <c r="BV9" s="5">
        <f t="shared" si="46"/>
        <v>0.5</v>
      </c>
      <c r="BW9" s="5">
        <f t="shared" si="47"/>
        <v>8.4999999999999982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2</v>
      </c>
    </row>
    <row r="10" spans="1:89" ht="47" customHeight="1">
      <c r="A10" s="77">
        <f t="shared" si="0"/>
        <v>10367</v>
      </c>
      <c r="B10" s="75" t="s">
        <v>41</v>
      </c>
      <c r="C10" s="86" t="s">
        <v>1021</v>
      </c>
      <c r="D10" s="80"/>
      <c r="E10" s="78"/>
      <c r="F10" s="44">
        <f t="shared" si="9"/>
        <v>0</v>
      </c>
      <c r="G10" s="78"/>
      <c r="H10" s="80"/>
      <c r="I10" s="44">
        <f t="shared" si="10"/>
        <v>0</v>
      </c>
      <c r="J10" s="80">
        <v>0.60972222222222217</v>
      </c>
      <c r="K10" s="80">
        <v>0.9194444444444444</v>
      </c>
      <c r="L10" s="44">
        <f t="shared" si="11"/>
        <v>6.9333333333333336</v>
      </c>
      <c r="M10" s="78"/>
      <c r="N10" s="78"/>
      <c r="O10" s="44">
        <f t="shared" si="12"/>
        <v>0</v>
      </c>
      <c r="P10" s="80"/>
      <c r="Q10" s="80"/>
      <c r="R10" s="44">
        <f t="shared" si="13"/>
        <v>0</v>
      </c>
      <c r="S10" s="80">
        <v>0.4236111111111111</v>
      </c>
      <c r="T10" s="80">
        <v>0.70833333333333337</v>
      </c>
      <c r="U10" s="44">
        <f t="shared" si="14"/>
        <v>6.3333333333333339</v>
      </c>
      <c r="V10" s="78"/>
      <c r="W10" s="80"/>
      <c r="X10" s="44">
        <f t="shared" si="15"/>
        <v>0</v>
      </c>
      <c r="Y10" s="44"/>
      <c r="Z10" s="44"/>
      <c r="AA10" s="44"/>
      <c r="AB10" s="64">
        <f t="shared" si="16"/>
        <v>13.266666666666667</v>
      </c>
      <c r="AC10" s="23"/>
      <c r="AD10" s="81"/>
      <c r="AE10" s="7">
        <f t="shared" si="17"/>
        <v>6.8666666666666671</v>
      </c>
      <c r="AF10" s="81">
        <v>0.5</v>
      </c>
      <c r="AG10" s="7">
        <f t="shared" si="18"/>
        <v>6.8333333333333339</v>
      </c>
      <c r="AH10" s="81"/>
      <c r="AI10" s="7">
        <f t="shared" si="19"/>
        <v>0</v>
      </c>
      <c r="AJ10" s="81"/>
      <c r="AK10" s="7">
        <f t="shared" si="20"/>
        <v>0</v>
      </c>
      <c r="AL10" s="82"/>
      <c r="AM10" s="7">
        <f t="shared" si="21"/>
        <v>6.666666666666643E-2</v>
      </c>
      <c r="AN10" s="81"/>
      <c r="AO10" s="7">
        <f t="shared" si="22"/>
        <v>0</v>
      </c>
      <c r="AP10" s="30">
        <f t="shared" si="23"/>
        <v>2</v>
      </c>
      <c r="AQ10" s="81"/>
      <c r="AR10" s="81"/>
      <c r="AS10" s="81"/>
      <c r="AT10" s="64">
        <f t="shared" si="24"/>
        <v>13.766666666666667</v>
      </c>
      <c r="AU10" s="81" t="s">
        <v>1124</v>
      </c>
      <c r="AV10" s="5"/>
      <c r="AW10" s="5"/>
      <c r="AX10" s="5"/>
      <c r="AY10" s="5"/>
      <c r="AZ10" s="24">
        <f>VLOOKUP(C10,Employees!D:H,5,FALSE)</f>
        <v>10367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7.4333333333333336</v>
      </c>
      <c r="BL10" s="5">
        <f t="shared" si="36"/>
        <v>0.5</v>
      </c>
      <c r="BM10" s="5">
        <f t="shared" si="37"/>
        <v>6.8666666666666671</v>
      </c>
      <c r="BN10" s="5">
        <f t="shared" si="38"/>
        <v>6.666666666666643E-2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6.8333333333333339</v>
      </c>
      <c r="CA10" s="5">
        <f t="shared" si="51"/>
        <v>0.5</v>
      </c>
      <c r="CB10" s="5">
        <f t="shared" si="52"/>
        <v>6.3333333333333339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2</v>
      </c>
    </row>
    <row r="11" spans="1:89" ht="47" customHeight="1">
      <c r="A11" s="77" t="str">
        <f t="shared" si="0"/>
        <v/>
      </c>
      <c r="B11" s="75"/>
      <c r="C11" s="83"/>
      <c r="D11" s="80"/>
      <c r="E11" s="78"/>
      <c r="F11" s="44">
        <f t="shared" si="9"/>
        <v>0</v>
      </c>
      <c r="G11" s="78"/>
      <c r="H11" s="80"/>
      <c r="I11" s="44">
        <f t="shared" si="10"/>
        <v>0</v>
      </c>
      <c r="J11" s="80"/>
      <c r="K11" s="80"/>
      <c r="L11" s="44">
        <f t="shared" si="11"/>
        <v>0</v>
      </c>
      <c r="M11" s="78"/>
      <c r="N11" s="78"/>
      <c r="O11" s="44">
        <f t="shared" si="12"/>
        <v>0</v>
      </c>
      <c r="P11" s="80"/>
      <c r="Q11" s="80"/>
      <c r="R11" s="44">
        <f t="shared" si="13"/>
        <v>0</v>
      </c>
      <c r="S11" s="80"/>
      <c r="T11" s="80"/>
      <c r="U11" s="44">
        <f t="shared" si="14"/>
        <v>0</v>
      </c>
      <c r="V11" s="78"/>
      <c r="W11" s="80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1"/>
      <c r="AE11" s="7">
        <f t="shared" si="17"/>
        <v>0</v>
      </c>
      <c r="AF11" s="81"/>
      <c r="AG11" s="7">
        <f t="shared" si="18"/>
        <v>0</v>
      </c>
      <c r="AH11" s="81"/>
      <c r="AI11" s="7">
        <f t="shared" si="19"/>
        <v>0</v>
      </c>
      <c r="AJ11" s="81"/>
      <c r="AK11" s="7">
        <f t="shared" si="20"/>
        <v>0</v>
      </c>
      <c r="AL11" s="82"/>
      <c r="AM11" s="7">
        <f t="shared" si="21"/>
        <v>0</v>
      </c>
      <c r="AN11" s="81"/>
      <c r="AO11" s="7">
        <f t="shared" si="22"/>
        <v>0</v>
      </c>
      <c r="AP11" s="30">
        <f t="shared" si="23"/>
        <v>0</v>
      </c>
      <c r="AQ11" s="81"/>
      <c r="AR11" s="81"/>
      <c r="AS11" s="81"/>
      <c r="AT11" s="64">
        <f t="shared" si="24"/>
        <v>0</v>
      </c>
      <c r="AU11" s="81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7" t="str">
        <f t="shared" si="0"/>
        <v/>
      </c>
      <c r="B12" s="75"/>
      <c r="C12" s="73"/>
      <c r="D12" s="80"/>
      <c r="E12" s="78"/>
      <c r="F12" s="44">
        <f t="shared" si="9"/>
        <v>0</v>
      </c>
      <c r="G12" s="78"/>
      <c r="H12" s="80"/>
      <c r="I12" s="44">
        <f t="shared" si="10"/>
        <v>0</v>
      </c>
      <c r="J12" s="80"/>
      <c r="K12" s="80"/>
      <c r="L12" s="44">
        <f t="shared" si="11"/>
        <v>0</v>
      </c>
      <c r="M12" s="78"/>
      <c r="N12" s="78"/>
      <c r="O12" s="44">
        <f t="shared" si="12"/>
        <v>0</v>
      </c>
      <c r="P12" s="80"/>
      <c r="Q12" s="80"/>
      <c r="R12" s="44">
        <f t="shared" si="13"/>
        <v>0</v>
      </c>
      <c r="S12" s="80"/>
      <c r="T12" s="80"/>
      <c r="U12" s="44">
        <f t="shared" si="14"/>
        <v>0</v>
      </c>
      <c r="V12" s="78"/>
      <c r="W12" s="80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1"/>
      <c r="AE12" s="7">
        <f t="shared" si="17"/>
        <v>0</v>
      </c>
      <c r="AF12" s="81"/>
      <c r="AG12" s="7">
        <f t="shared" si="18"/>
        <v>0</v>
      </c>
      <c r="AH12" s="81"/>
      <c r="AI12" s="7">
        <f t="shared" si="19"/>
        <v>0</v>
      </c>
      <c r="AJ12" s="81"/>
      <c r="AK12" s="7">
        <f t="shared" si="20"/>
        <v>0</v>
      </c>
      <c r="AL12" s="82"/>
      <c r="AM12" s="7">
        <f t="shared" si="21"/>
        <v>0</v>
      </c>
      <c r="AN12" s="81"/>
      <c r="AO12" s="7">
        <f t="shared" si="22"/>
        <v>0</v>
      </c>
      <c r="AP12" s="30">
        <f t="shared" si="23"/>
        <v>0</v>
      </c>
      <c r="AQ12" s="81"/>
      <c r="AR12" s="81"/>
      <c r="AS12" s="81"/>
      <c r="AT12" s="64">
        <f t="shared" si="24"/>
        <v>0</v>
      </c>
      <c r="AU12" s="81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7" t="str">
        <f t="shared" si="0"/>
        <v/>
      </c>
      <c r="B13" s="75"/>
      <c r="C13" s="73"/>
      <c r="D13" s="80"/>
      <c r="E13" s="78"/>
      <c r="F13" s="44">
        <f t="shared" si="9"/>
        <v>0</v>
      </c>
      <c r="G13" s="78"/>
      <c r="H13" s="80"/>
      <c r="I13" s="44">
        <f t="shared" si="10"/>
        <v>0</v>
      </c>
      <c r="J13" s="80"/>
      <c r="K13" s="80"/>
      <c r="L13" s="44">
        <f t="shared" si="11"/>
        <v>0</v>
      </c>
      <c r="M13" s="78"/>
      <c r="N13" s="78"/>
      <c r="O13" s="44">
        <f t="shared" si="12"/>
        <v>0</v>
      </c>
      <c r="P13" s="80"/>
      <c r="Q13" s="80"/>
      <c r="R13" s="44">
        <f t="shared" si="13"/>
        <v>0</v>
      </c>
      <c r="S13" s="80"/>
      <c r="T13" s="80"/>
      <c r="U13" s="44">
        <f t="shared" si="14"/>
        <v>0</v>
      </c>
      <c r="V13" s="78"/>
      <c r="W13" s="80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1"/>
      <c r="AE13" s="7">
        <f t="shared" si="17"/>
        <v>0</v>
      </c>
      <c r="AF13" s="81"/>
      <c r="AG13" s="7">
        <f t="shared" si="18"/>
        <v>0</v>
      </c>
      <c r="AH13" s="81"/>
      <c r="AI13" s="7">
        <f t="shared" si="19"/>
        <v>0</v>
      </c>
      <c r="AJ13" s="81"/>
      <c r="AK13" s="7">
        <f t="shared" si="20"/>
        <v>0</v>
      </c>
      <c r="AL13" s="82"/>
      <c r="AM13" s="7">
        <f t="shared" si="21"/>
        <v>0</v>
      </c>
      <c r="AN13" s="81"/>
      <c r="AO13" s="7">
        <f t="shared" si="22"/>
        <v>0</v>
      </c>
      <c r="AP13" s="30">
        <f t="shared" si="23"/>
        <v>0</v>
      </c>
      <c r="AQ13" s="81"/>
      <c r="AR13" s="81"/>
      <c r="AS13" s="81"/>
      <c r="AT13" s="64">
        <f t="shared" si="24"/>
        <v>0</v>
      </c>
      <c r="AU13" s="81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7" t="str">
        <f t="shared" si="0"/>
        <v/>
      </c>
      <c r="B14" s="75"/>
      <c r="C14" s="73"/>
      <c r="D14" s="80"/>
      <c r="E14" s="78"/>
      <c r="F14" s="44">
        <f t="shared" si="9"/>
        <v>0</v>
      </c>
      <c r="G14" s="78"/>
      <c r="H14" s="80"/>
      <c r="I14" s="44">
        <f t="shared" si="10"/>
        <v>0</v>
      </c>
      <c r="J14" s="80"/>
      <c r="K14" s="80"/>
      <c r="L14" s="44">
        <f t="shared" si="11"/>
        <v>0</v>
      </c>
      <c r="M14" s="78"/>
      <c r="N14" s="78"/>
      <c r="O14" s="44">
        <f t="shared" si="12"/>
        <v>0</v>
      </c>
      <c r="P14" s="80"/>
      <c r="Q14" s="80"/>
      <c r="R14" s="44">
        <f t="shared" si="13"/>
        <v>0</v>
      </c>
      <c r="S14" s="80"/>
      <c r="T14" s="80"/>
      <c r="U14" s="44">
        <f t="shared" si="14"/>
        <v>0</v>
      </c>
      <c r="V14" s="78"/>
      <c r="W14" s="80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1"/>
      <c r="AE14" s="7">
        <f t="shared" si="17"/>
        <v>0</v>
      </c>
      <c r="AF14" s="81"/>
      <c r="AG14" s="7">
        <f t="shared" si="18"/>
        <v>0</v>
      </c>
      <c r="AH14" s="81"/>
      <c r="AI14" s="7">
        <f t="shared" si="19"/>
        <v>0</v>
      </c>
      <c r="AJ14" s="81"/>
      <c r="AK14" s="7">
        <f t="shared" si="20"/>
        <v>0</v>
      </c>
      <c r="AL14" s="82"/>
      <c r="AM14" s="7">
        <f t="shared" si="21"/>
        <v>0</v>
      </c>
      <c r="AN14" s="81"/>
      <c r="AO14" s="7">
        <f t="shared" si="22"/>
        <v>0</v>
      </c>
      <c r="AP14" s="30">
        <f t="shared" si="23"/>
        <v>0</v>
      </c>
      <c r="AQ14" s="81"/>
      <c r="AR14" s="81"/>
      <c r="AS14" s="81"/>
      <c r="AT14" s="64">
        <f t="shared" si="24"/>
        <v>0</v>
      </c>
      <c r="AU14" s="81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7" t="str">
        <f t="shared" si="0"/>
        <v/>
      </c>
      <c r="B15" s="75"/>
      <c r="C15" s="73"/>
      <c r="D15" s="80"/>
      <c r="E15" s="78"/>
      <c r="F15" s="44">
        <f t="shared" si="9"/>
        <v>0</v>
      </c>
      <c r="G15" s="78"/>
      <c r="H15" s="80"/>
      <c r="I15" s="44">
        <f t="shared" si="10"/>
        <v>0</v>
      </c>
      <c r="J15" s="80"/>
      <c r="K15" s="80"/>
      <c r="L15" s="44">
        <f t="shared" si="11"/>
        <v>0</v>
      </c>
      <c r="M15" s="78"/>
      <c r="N15" s="78"/>
      <c r="O15" s="44">
        <f t="shared" si="12"/>
        <v>0</v>
      </c>
      <c r="P15" s="80"/>
      <c r="Q15" s="80"/>
      <c r="R15" s="44">
        <f t="shared" si="13"/>
        <v>0</v>
      </c>
      <c r="S15" s="80"/>
      <c r="T15" s="80"/>
      <c r="U15" s="44">
        <f t="shared" si="14"/>
        <v>0</v>
      </c>
      <c r="V15" s="78"/>
      <c r="W15" s="80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1"/>
      <c r="AE15" s="7">
        <f t="shared" si="17"/>
        <v>0</v>
      </c>
      <c r="AF15" s="81"/>
      <c r="AG15" s="7">
        <f t="shared" si="18"/>
        <v>0</v>
      </c>
      <c r="AH15" s="81"/>
      <c r="AI15" s="7">
        <f t="shared" si="19"/>
        <v>0</v>
      </c>
      <c r="AJ15" s="81"/>
      <c r="AK15" s="7">
        <f t="shared" si="20"/>
        <v>0</v>
      </c>
      <c r="AL15" s="82"/>
      <c r="AM15" s="7">
        <f t="shared" si="21"/>
        <v>0</v>
      </c>
      <c r="AN15" s="81"/>
      <c r="AO15" s="7">
        <f t="shared" si="22"/>
        <v>0</v>
      </c>
      <c r="AP15" s="30">
        <f t="shared" si="23"/>
        <v>0</v>
      </c>
      <c r="AQ15" s="81"/>
      <c r="AR15" s="81"/>
      <c r="AS15" s="81"/>
      <c r="AT15" s="64">
        <f t="shared" si="24"/>
        <v>0</v>
      </c>
      <c r="AU15" s="81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7" t="str">
        <f t="shared" si="0"/>
        <v/>
      </c>
      <c r="B16" s="75"/>
      <c r="C16" s="74"/>
      <c r="D16" s="80"/>
      <c r="E16" s="78"/>
      <c r="F16" s="44">
        <f t="shared" si="9"/>
        <v>0</v>
      </c>
      <c r="G16" s="78"/>
      <c r="H16" s="80"/>
      <c r="I16" s="44">
        <f>BF16-BG16</f>
        <v>0</v>
      </c>
      <c r="J16" s="80"/>
      <c r="K16" s="80"/>
      <c r="L16" s="44">
        <f t="shared" si="11"/>
        <v>0</v>
      </c>
      <c r="M16" s="78"/>
      <c r="N16" s="78"/>
      <c r="O16" s="44">
        <f t="shared" si="12"/>
        <v>0</v>
      </c>
      <c r="P16" s="80"/>
      <c r="Q16" s="80"/>
      <c r="R16" s="44">
        <f t="shared" si="13"/>
        <v>0</v>
      </c>
      <c r="S16" s="80"/>
      <c r="T16" s="80"/>
      <c r="U16" s="44">
        <f t="shared" si="14"/>
        <v>0</v>
      </c>
      <c r="V16" s="78"/>
      <c r="W16" s="80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1"/>
      <c r="AE16" s="7">
        <f t="shared" si="17"/>
        <v>0</v>
      </c>
      <c r="AF16" s="81"/>
      <c r="AG16" s="7">
        <f t="shared" si="18"/>
        <v>0</v>
      </c>
      <c r="AH16" s="81"/>
      <c r="AI16" s="7">
        <f t="shared" si="19"/>
        <v>0</v>
      </c>
      <c r="AJ16" s="81"/>
      <c r="AK16" s="7">
        <f t="shared" si="20"/>
        <v>0</v>
      </c>
      <c r="AL16" s="82"/>
      <c r="AM16" s="7">
        <f t="shared" si="21"/>
        <v>0</v>
      </c>
      <c r="AN16" s="81"/>
      <c r="AO16" s="7">
        <f t="shared" si="22"/>
        <v>0</v>
      </c>
      <c r="AP16" s="30">
        <f t="shared" si="23"/>
        <v>0</v>
      </c>
      <c r="AQ16" s="81"/>
      <c r="AR16" s="81"/>
      <c r="AS16" s="81"/>
      <c r="AT16" s="6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7" t="str">
        <f t="shared" si="0"/>
        <v/>
      </c>
      <c r="B17" s="75"/>
      <c r="C17" s="74"/>
      <c r="D17" s="80"/>
      <c r="E17" s="78"/>
      <c r="F17" s="44">
        <f t="shared" si="9"/>
        <v>0</v>
      </c>
      <c r="G17" s="78"/>
      <c r="H17" s="80"/>
      <c r="I17" s="44">
        <f t="shared" si="10"/>
        <v>0</v>
      </c>
      <c r="J17" s="80"/>
      <c r="K17" s="80"/>
      <c r="L17" s="44">
        <f t="shared" si="11"/>
        <v>0</v>
      </c>
      <c r="M17" s="78"/>
      <c r="N17" s="78"/>
      <c r="O17" s="44">
        <f t="shared" si="12"/>
        <v>0</v>
      </c>
      <c r="P17" s="80"/>
      <c r="Q17" s="80"/>
      <c r="R17" s="44">
        <f t="shared" si="13"/>
        <v>0</v>
      </c>
      <c r="S17" s="80"/>
      <c r="T17" s="80"/>
      <c r="U17" s="44">
        <f t="shared" si="14"/>
        <v>0</v>
      </c>
      <c r="V17" s="78"/>
      <c r="W17" s="80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1"/>
      <c r="AE17" s="7">
        <f t="shared" si="17"/>
        <v>0</v>
      </c>
      <c r="AF17" s="81"/>
      <c r="AG17" s="7">
        <f t="shared" si="18"/>
        <v>0</v>
      </c>
      <c r="AH17" s="81"/>
      <c r="AI17" s="7">
        <f t="shared" si="19"/>
        <v>0</v>
      </c>
      <c r="AJ17" s="81"/>
      <c r="AK17" s="7">
        <f t="shared" si="20"/>
        <v>0</v>
      </c>
      <c r="AL17" s="82"/>
      <c r="AM17" s="7">
        <f t="shared" si="21"/>
        <v>0</v>
      </c>
      <c r="AN17" s="81"/>
      <c r="AO17" s="7">
        <f t="shared" si="22"/>
        <v>0</v>
      </c>
      <c r="AP17" s="30">
        <f t="shared" si="23"/>
        <v>0</v>
      </c>
      <c r="AQ17" s="81"/>
      <c r="AR17" s="81"/>
      <c r="AS17" s="81"/>
      <c r="AT17" s="6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7" t="str">
        <f t="shared" si="0"/>
        <v/>
      </c>
      <c r="B18" s="75"/>
      <c r="C18" s="74"/>
      <c r="D18" s="80"/>
      <c r="E18" s="78"/>
      <c r="F18" s="44">
        <f t="shared" si="9"/>
        <v>0</v>
      </c>
      <c r="G18" s="78"/>
      <c r="H18" s="80"/>
      <c r="I18" s="44">
        <f t="shared" si="10"/>
        <v>0</v>
      </c>
      <c r="J18" s="80"/>
      <c r="K18" s="80"/>
      <c r="L18" s="44">
        <f t="shared" si="11"/>
        <v>0</v>
      </c>
      <c r="M18" s="78"/>
      <c r="N18" s="78"/>
      <c r="O18" s="44">
        <f t="shared" si="12"/>
        <v>0</v>
      </c>
      <c r="P18" s="80"/>
      <c r="Q18" s="80"/>
      <c r="R18" s="44">
        <f t="shared" si="13"/>
        <v>0</v>
      </c>
      <c r="S18" s="80"/>
      <c r="T18" s="80"/>
      <c r="U18" s="44">
        <f t="shared" si="14"/>
        <v>0</v>
      </c>
      <c r="V18" s="78"/>
      <c r="W18" s="80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1"/>
      <c r="AE18" s="7">
        <f t="shared" si="17"/>
        <v>0</v>
      </c>
      <c r="AF18" s="81"/>
      <c r="AG18" s="7">
        <f t="shared" si="18"/>
        <v>0</v>
      </c>
      <c r="AH18" s="81"/>
      <c r="AI18" s="7">
        <f t="shared" si="19"/>
        <v>0</v>
      </c>
      <c r="AJ18" s="81"/>
      <c r="AK18" s="7">
        <f t="shared" si="20"/>
        <v>0</v>
      </c>
      <c r="AL18" s="82"/>
      <c r="AM18" s="7">
        <f t="shared" si="21"/>
        <v>0</v>
      </c>
      <c r="AN18" s="81"/>
      <c r="AO18" s="7">
        <f t="shared" si="22"/>
        <v>0</v>
      </c>
      <c r="AP18" s="30">
        <f t="shared" si="23"/>
        <v>0</v>
      </c>
      <c r="AQ18" s="81"/>
      <c r="AR18" s="81"/>
      <c r="AS18" s="81"/>
      <c r="AT18" s="64">
        <f t="shared" si="24"/>
        <v>0</v>
      </c>
      <c r="AU18" s="81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7" t="str">
        <f t="shared" si="0"/>
        <v/>
      </c>
      <c r="B19" s="75"/>
      <c r="C19" s="74"/>
      <c r="D19" s="80"/>
      <c r="E19" s="78"/>
      <c r="F19" s="44">
        <f t="shared" si="9"/>
        <v>0</v>
      </c>
      <c r="G19" s="78"/>
      <c r="H19" s="80"/>
      <c r="I19" s="44">
        <f t="shared" si="10"/>
        <v>0</v>
      </c>
      <c r="J19" s="80"/>
      <c r="K19" s="80"/>
      <c r="L19" s="44">
        <f t="shared" si="11"/>
        <v>0</v>
      </c>
      <c r="M19" s="78"/>
      <c r="N19" s="78"/>
      <c r="O19" s="44">
        <f t="shared" si="12"/>
        <v>0</v>
      </c>
      <c r="P19" s="80"/>
      <c r="Q19" s="80"/>
      <c r="R19" s="44">
        <f t="shared" si="13"/>
        <v>0</v>
      </c>
      <c r="S19" s="80"/>
      <c r="T19" s="80"/>
      <c r="U19" s="44">
        <f t="shared" si="14"/>
        <v>0</v>
      </c>
      <c r="V19" s="78"/>
      <c r="W19" s="80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1"/>
      <c r="AE19" s="7">
        <f t="shared" si="17"/>
        <v>0</v>
      </c>
      <c r="AF19" s="81"/>
      <c r="AG19" s="7">
        <f t="shared" si="18"/>
        <v>0</v>
      </c>
      <c r="AH19" s="81"/>
      <c r="AI19" s="7">
        <f t="shared" si="19"/>
        <v>0</v>
      </c>
      <c r="AJ19" s="81"/>
      <c r="AK19" s="7">
        <f t="shared" si="20"/>
        <v>0</v>
      </c>
      <c r="AL19" s="82"/>
      <c r="AM19" s="7">
        <f t="shared" si="21"/>
        <v>0</v>
      </c>
      <c r="AN19" s="81"/>
      <c r="AO19" s="7">
        <f t="shared" si="22"/>
        <v>0</v>
      </c>
      <c r="AP19" s="30">
        <f t="shared" si="23"/>
        <v>0</v>
      </c>
      <c r="AQ19" s="81"/>
      <c r="AR19" s="81"/>
      <c r="AS19" s="81"/>
      <c r="AT19" s="64">
        <f t="shared" si="24"/>
        <v>0</v>
      </c>
      <c r="AU19" s="81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7" t="str">
        <f t="shared" si="0"/>
        <v/>
      </c>
      <c r="B20" s="75"/>
      <c r="C20" s="74"/>
      <c r="D20" s="80"/>
      <c r="E20" s="78"/>
      <c r="F20" s="44">
        <f t="shared" si="9"/>
        <v>0</v>
      </c>
      <c r="G20" s="78"/>
      <c r="H20" s="80"/>
      <c r="I20" s="44">
        <f t="shared" si="10"/>
        <v>0</v>
      </c>
      <c r="J20" s="80"/>
      <c r="K20" s="80"/>
      <c r="L20" s="44">
        <f t="shared" si="11"/>
        <v>0</v>
      </c>
      <c r="M20" s="78"/>
      <c r="N20" s="78"/>
      <c r="O20" s="44">
        <f t="shared" si="12"/>
        <v>0</v>
      </c>
      <c r="P20" s="80"/>
      <c r="Q20" s="80"/>
      <c r="R20" s="44">
        <f t="shared" si="13"/>
        <v>0</v>
      </c>
      <c r="S20" s="80"/>
      <c r="T20" s="80"/>
      <c r="U20" s="44">
        <f t="shared" si="14"/>
        <v>0</v>
      </c>
      <c r="V20" s="78"/>
      <c r="W20" s="80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1"/>
      <c r="AE20" s="7">
        <f t="shared" si="17"/>
        <v>0</v>
      </c>
      <c r="AF20" s="81"/>
      <c r="AG20" s="7">
        <f t="shared" si="18"/>
        <v>0</v>
      </c>
      <c r="AH20" s="81"/>
      <c r="AI20" s="7">
        <f t="shared" si="19"/>
        <v>0</v>
      </c>
      <c r="AJ20" s="81"/>
      <c r="AK20" s="7">
        <f t="shared" si="20"/>
        <v>0</v>
      </c>
      <c r="AL20" s="82"/>
      <c r="AM20" s="7">
        <f t="shared" si="21"/>
        <v>0</v>
      </c>
      <c r="AN20" s="81"/>
      <c r="AO20" s="7">
        <f t="shared" si="22"/>
        <v>0</v>
      </c>
      <c r="AP20" s="30">
        <f t="shared" si="23"/>
        <v>0</v>
      </c>
      <c r="AQ20" s="81"/>
      <c r="AR20" s="81"/>
      <c r="AS20" s="81"/>
      <c r="AT20" s="64">
        <f t="shared" si="24"/>
        <v>0</v>
      </c>
      <c r="AU20" s="81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7" t="str">
        <f t="shared" si="0"/>
        <v/>
      </c>
      <c r="B21" s="75"/>
      <c r="C21" s="74"/>
      <c r="D21" s="80"/>
      <c r="E21" s="78"/>
      <c r="F21" s="44">
        <f t="shared" ref="F21:F29" si="60">BA21-BB21</f>
        <v>0</v>
      </c>
      <c r="G21" s="78"/>
      <c r="H21" s="80"/>
      <c r="I21" s="44">
        <f t="shared" ref="I21:I29" si="61">BF21-BG21</f>
        <v>0</v>
      </c>
      <c r="J21" s="80"/>
      <c r="K21" s="80"/>
      <c r="L21" s="44">
        <f t="shared" ref="L21:L29" si="62">BK21-BL21</f>
        <v>0</v>
      </c>
      <c r="M21" s="78"/>
      <c r="N21" s="78"/>
      <c r="O21" s="44">
        <f t="shared" ref="O21:O29" si="63">BP21-BQ21</f>
        <v>0</v>
      </c>
      <c r="P21" s="80"/>
      <c r="Q21" s="80"/>
      <c r="R21" s="44">
        <f t="shared" ref="R21:R29" si="64">BU21-BV21</f>
        <v>0</v>
      </c>
      <c r="S21" s="80"/>
      <c r="T21" s="80"/>
      <c r="U21" s="44">
        <f t="shared" ref="U21:U29" si="65">BZ21-CA21</f>
        <v>0</v>
      </c>
      <c r="V21" s="78"/>
      <c r="W21" s="80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1"/>
      <c r="AE21" s="7">
        <f t="shared" ref="AE21:AE29" si="68">SUMIF($BC$1:$CI$1,AE$1,$BC21:$CI21)+AD21</f>
        <v>0</v>
      </c>
      <c r="AF21" s="81"/>
      <c r="AG21" s="7">
        <f t="shared" ref="AG21:AG29" si="69">SUMIF($BC$1:$CI$1,AG$1,$BC21:$CI21)+AF21</f>
        <v>0</v>
      </c>
      <c r="AH21" s="81"/>
      <c r="AI21" s="7">
        <f t="shared" ref="AI21:AI29" si="70">SUMIF($BC$1:$CI$1,AI$1,$BC21:$CI21)+AH21</f>
        <v>0</v>
      </c>
      <c r="AJ21" s="81"/>
      <c r="AK21" s="7">
        <f t="shared" ref="AK21:AK29" si="71">SUMIF($BC$1:$CI$1,AK$1,$BC21:$CI21)+AJ21</f>
        <v>0</v>
      </c>
      <c r="AL21" s="82"/>
      <c r="AM21" s="7">
        <f t="shared" ref="AM21:AM29" si="72">SUMIF($BC$1:$CI$1,AM$1,$BC21:$CI21)+AL21</f>
        <v>0</v>
      </c>
      <c r="AN21" s="81"/>
      <c r="AO21" s="7">
        <f t="shared" ref="AO21:AO29" si="73">SUMIF($BC$1:$CI$1,AO$1,$BC21:$CI21)+AN21</f>
        <v>0</v>
      </c>
      <c r="AP21" s="30">
        <f t="shared" ref="AP21:AP29" si="74">CK21</f>
        <v>0</v>
      </c>
      <c r="AQ21" s="81"/>
      <c r="AR21" s="81"/>
      <c r="AS21" s="81"/>
      <c r="AT21" s="64">
        <f t="shared" ref="AT21:AT29" si="75">AE21+AG21+AI21+AK21+AM21+AO21+SUM(AQ21:AS21)</f>
        <v>0</v>
      </c>
      <c r="AU21" s="81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7" t="str">
        <f t="shared" si="0"/>
        <v/>
      </c>
      <c r="B22" s="75"/>
      <c r="C22" s="74"/>
      <c r="D22" s="80"/>
      <c r="E22" s="78"/>
      <c r="F22" s="44">
        <f t="shared" si="60"/>
        <v>0</v>
      </c>
      <c r="G22" s="78"/>
      <c r="H22" s="80"/>
      <c r="I22" s="44">
        <f t="shared" si="61"/>
        <v>0</v>
      </c>
      <c r="J22" s="80"/>
      <c r="K22" s="80"/>
      <c r="L22" s="44">
        <f t="shared" si="62"/>
        <v>0</v>
      </c>
      <c r="M22" s="78"/>
      <c r="N22" s="78"/>
      <c r="O22" s="44">
        <f t="shared" si="63"/>
        <v>0</v>
      </c>
      <c r="P22" s="80"/>
      <c r="Q22" s="80"/>
      <c r="R22" s="44">
        <f t="shared" si="64"/>
        <v>0</v>
      </c>
      <c r="S22" s="80"/>
      <c r="T22" s="80"/>
      <c r="U22" s="44">
        <f t="shared" si="65"/>
        <v>0</v>
      </c>
      <c r="V22" s="78"/>
      <c r="W22" s="80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1"/>
      <c r="AE22" s="7">
        <f t="shared" si="68"/>
        <v>0</v>
      </c>
      <c r="AF22" s="81"/>
      <c r="AG22" s="7">
        <f t="shared" si="69"/>
        <v>0</v>
      </c>
      <c r="AH22" s="81"/>
      <c r="AI22" s="7">
        <f t="shared" si="70"/>
        <v>0</v>
      </c>
      <c r="AJ22" s="81"/>
      <c r="AK22" s="7">
        <f t="shared" si="71"/>
        <v>0</v>
      </c>
      <c r="AL22" s="82"/>
      <c r="AM22" s="7">
        <f t="shared" si="72"/>
        <v>0</v>
      </c>
      <c r="AN22" s="81"/>
      <c r="AO22" s="7">
        <f t="shared" si="73"/>
        <v>0</v>
      </c>
      <c r="AP22" s="30">
        <f t="shared" si="74"/>
        <v>0</v>
      </c>
      <c r="AQ22" s="81"/>
      <c r="AR22" s="81"/>
      <c r="AS22" s="81"/>
      <c r="AT22" s="64">
        <f t="shared" si="75"/>
        <v>0</v>
      </c>
      <c r="AU22" s="81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7" t="str">
        <f t="shared" si="0"/>
        <v/>
      </c>
      <c r="B23" s="75"/>
      <c r="C23" s="74"/>
      <c r="D23" s="80"/>
      <c r="E23" s="78"/>
      <c r="F23" s="44">
        <f t="shared" si="60"/>
        <v>0</v>
      </c>
      <c r="G23" s="78"/>
      <c r="H23" s="80"/>
      <c r="I23" s="44">
        <f t="shared" si="61"/>
        <v>0</v>
      </c>
      <c r="J23" s="80"/>
      <c r="K23" s="80"/>
      <c r="L23" s="44">
        <f t="shared" si="62"/>
        <v>0</v>
      </c>
      <c r="M23" s="78"/>
      <c r="N23" s="78"/>
      <c r="O23" s="44">
        <f t="shared" si="63"/>
        <v>0</v>
      </c>
      <c r="P23" s="80"/>
      <c r="Q23" s="80"/>
      <c r="R23" s="44">
        <f t="shared" si="64"/>
        <v>0</v>
      </c>
      <c r="S23" s="80"/>
      <c r="T23" s="80"/>
      <c r="U23" s="44">
        <f t="shared" si="65"/>
        <v>0</v>
      </c>
      <c r="V23" s="78"/>
      <c r="W23" s="80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1"/>
      <c r="AE23" s="7">
        <f t="shared" si="68"/>
        <v>0</v>
      </c>
      <c r="AF23" s="81"/>
      <c r="AG23" s="7">
        <f t="shared" si="69"/>
        <v>0</v>
      </c>
      <c r="AH23" s="81"/>
      <c r="AI23" s="7">
        <f t="shared" si="70"/>
        <v>0</v>
      </c>
      <c r="AJ23" s="81"/>
      <c r="AK23" s="7">
        <f t="shared" si="71"/>
        <v>0</v>
      </c>
      <c r="AL23" s="82"/>
      <c r="AM23" s="7">
        <f t="shared" si="72"/>
        <v>0</v>
      </c>
      <c r="AN23" s="81"/>
      <c r="AO23" s="7">
        <f t="shared" si="73"/>
        <v>0</v>
      </c>
      <c r="AP23" s="30">
        <f t="shared" si="74"/>
        <v>0</v>
      </c>
      <c r="AQ23" s="81"/>
      <c r="AR23" s="81"/>
      <c r="AS23" s="81"/>
      <c r="AT23" s="64">
        <f t="shared" si="75"/>
        <v>0</v>
      </c>
      <c r="AU23" s="81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7" t="str">
        <f t="shared" si="0"/>
        <v/>
      </c>
      <c r="B24" s="75"/>
      <c r="C24" s="74"/>
      <c r="D24" s="80"/>
      <c r="E24" s="78"/>
      <c r="F24" s="44">
        <f t="shared" si="60"/>
        <v>0</v>
      </c>
      <c r="G24" s="78"/>
      <c r="H24" s="80"/>
      <c r="I24" s="44">
        <f t="shared" si="61"/>
        <v>0</v>
      </c>
      <c r="J24" s="80"/>
      <c r="K24" s="80"/>
      <c r="L24" s="44">
        <f t="shared" si="62"/>
        <v>0</v>
      </c>
      <c r="M24" s="78"/>
      <c r="N24" s="78"/>
      <c r="O24" s="44">
        <f t="shared" si="63"/>
        <v>0</v>
      </c>
      <c r="P24" s="80"/>
      <c r="Q24" s="80"/>
      <c r="R24" s="44">
        <f t="shared" si="64"/>
        <v>0</v>
      </c>
      <c r="S24" s="80"/>
      <c r="T24" s="80"/>
      <c r="U24" s="44">
        <f t="shared" si="65"/>
        <v>0</v>
      </c>
      <c r="V24" s="78"/>
      <c r="W24" s="80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1"/>
      <c r="AE24" s="7">
        <f t="shared" si="68"/>
        <v>0</v>
      </c>
      <c r="AF24" s="81"/>
      <c r="AG24" s="7">
        <f t="shared" si="69"/>
        <v>0</v>
      </c>
      <c r="AH24" s="81"/>
      <c r="AI24" s="7">
        <f t="shared" si="70"/>
        <v>0</v>
      </c>
      <c r="AJ24" s="81"/>
      <c r="AK24" s="7">
        <f t="shared" si="71"/>
        <v>0</v>
      </c>
      <c r="AL24" s="82"/>
      <c r="AM24" s="7">
        <f t="shared" si="72"/>
        <v>0</v>
      </c>
      <c r="AN24" s="81"/>
      <c r="AO24" s="7">
        <f t="shared" si="73"/>
        <v>0</v>
      </c>
      <c r="AP24" s="30">
        <f t="shared" si="74"/>
        <v>0</v>
      </c>
      <c r="AQ24" s="81"/>
      <c r="AR24" s="81"/>
      <c r="AS24" s="81"/>
      <c r="AT24" s="64">
        <f t="shared" si="75"/>
        <v>0</v>
      </c>
      <c r="AU24" s="81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7" t="str">
        <f t="shared" si="0"/>
        <v/>
      </c>
      <c r="B25" s="75"/>
      <c r="C25" s="74"/>
      <c r="D25" s="80"/>
      <c r="E25" s="78"/>
      <c r="F25" s="44">
        <f t="shared" si="60"/>
        <v>0</v>
      </c>
      <c r="G25" s="78"/>
      <c r="H25" s="80"/>
      <c r="I25" s="44">
        <f t="shared" si="61"/>
        <v>0</v>
      </c>
      <c r="J25" s="80"/>
      <c r="K25" s="80"/>
      <c r="L25" s="44">
        <f t="shared" si="62"/>
        <v>0</v>
      </c>
      <c r="M25" s="78"/>
      <c r="N25" s="78"/>
      <c r="O25" s="44">
        <f t="shared" si="63"/>
        <v>0</v>
      </c>
      <c r="P25" s="80"/>
      <c r="Q25" s="80"/>
      <c r="R25" s="44">
        <f t="shared" si="64"/>
        <v>0</v>
      </c>
      <c r="S25" s="80"/>
      <c r="T25" s="80"/>
      <c r="U25" s="44">
        <f t="shared" si="65"/>
        <v>0</v>
      </c>
      <c r="V25" s="78"/>
      <c r="W25" s="80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1"/>
      <c r="AE25" s="7">
        <f t="shared" si="68"/>
        <v>0</v>
      </c>
      <c r="AF25" s="81"/>
      <c r="AG25" s="7">
        <f t="shared" si="69"/>
        <v>0</v>
      </c>
      <c r="AH25" s="81"/>
      <c r="AI25" s="7">
        <f t="shared" si="70"/>
        <v>0</v>
      </c>
      <c r="AJ25" s="81"/>
      <c r="AK25" s="7">
        <f t="shared" si="71"/>
        <v>0</v>
      </c>
      <c r="AL25" s="82"/>
      <c r="AM25" s="7">
        <f t="shared" si="72"/>
        <v>0</v>
      </c>
      <c r="AN25" s="81"/>
      <c r="AO25" s="7">
        <f t="shared" si="73"/>
        <v>0</v>
      </c>
      <c r="AP25" s="30">
        <f t="shared" si="74"/>
        <v>0</v>
      </c>
      <c r="AQ25" s="81"/>
      <c r="AR25" s="81"/>
      <c r="AS25" s="81"/>
      <c r="AT25" s="64">
        <f t="shared" si="75"/>
        <v>0</v>
      </c>
      <c r="AU25" s="81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88" zoomScaleNormal="120" workbookViewId="0">
      <selection activeCell="U3" sqref="U3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10028</v>
      </c>
      <c r="B2" s="28">
        <f ca="1">IF(A2=0,"",_xlfn.NUMBERVALUE(A2))</f>
        <v>10028</v>
      </c>
      <c r="C2" s="28" t="str">
        <f ca="1">IF($A2=0,"",VLOOKUP($B2,Employees!$A:$G,2,FALSE))</f>
        <v>Onnida</v>
      </c>
      <c r="D2" s="28" t="str">
        <f ca="1">IF($A2=0,"",VLOOKUP($B2,Employees!$A:$G,3,FALSE))</f>
        <v>Tantinijkun</v>
      </c>
      <c r="E2" s="26">
        <f ca="1">IF($A2=0,"",VLOOKUP($B2,Employees!$A:$G,5,FALSE))</f>
        <v>36036</v>
      </c>
      <c r="F2" s="13">
        <f ca="1">IF($E2="","",ROUNDDOWN(YEARFRAC($E2, 'Week 1 Roster'!$D$1-1, 1), 0))</f>
        <v>25</v>
      </c>
      <c r="G2" s="13">
        <f ca="1">IF($E2="","",ROUNDDOWN(YEARFRAC($E2, 'Week 1 Roster'!$D$1+14, 1), 0))</f>
        <v>26</v>
      </c>
      <c r="H2" s="13" t="b">
        <f ca="1">IF($E2="","",IF(AND(F2&lt;21,F2&lt;&gt;G2),TRUE,FALSE))</f>
        <v>0</v>
      </c>
      <c r="I2" s="13">
        <f ca="1">IF($A2=0,"",VLOOKUP($B2,Employees!$A:$G,6,FALSE))</f>
        <v>76</v>
      </c>
      <c r="J2" s="13" t="str">
        <f ca="1">IF($A2=0,"",VLOOKUP($B2,Employees!$A:$G,7,FALSE))</f>
        <v>GCM</v>
      </c>
      <c r="K2" s="14">
        <f t="shared" ref="K2" ca="1" si="0">W2+AI2</f>
        <v>52.7</v>
      </c>
      <c r="L2" s="14">
        <f t="shared" ref="L2" ca="1" si="1">X2+AJ2</f>
        <v>7.7666666666666639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0.5333333333333341</v>
      </c>
      <c r="P2" s="14">
        <f t="shared" ref="P2:Q2" ca="1" si="5">AB2+AN2</f>
        <v>0</v>
      </c>
      <c r="Q2" s="28">
        <f t="shared" ca="1" si="5"/>
        <v>8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61</v>
      </c>
      <c r="W2" s="17">
        <f ca="1">IF($A2=0,0,SUMIF('Week 1 Roster'!$AZ:$AZ,$B2,'Week 1 Roster'!$AE:$AE))</f>
        <v>26.700000000000003</v>
      </c>
      <c r="X2" s="17">
        <f ca="1">IF($A2=0,0,SUMIF('Week 1 Roster'!$AZ:$AZ,$B2,'Week 1 Roster'!$AG:$AG))</f>
        <v>0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0.14999999999999947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4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26.85</v>
      </c>
      <c r="AI2" s="17">
        <f ca="1">IF($A2=0,0,SUMIF('Week 2 Roster'!$AZ:$AZ,$B2,'Week 2 Roster'!$AE:$AE))</f>
        <v>25.999999999999996</v>
      </c>
      <c r="AJ2" s="17">
        <f ca="1">IF($A2=0,0,SUMIF('Week 2 Roster'!$AZ:$AZ,$B2,'Week 2 Roster'!$AG:$AG))</f>
        <v>7.7666666666666639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0.38333333333333464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4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34.149999999999991</v>
      </c>
      <c r="AT2" s="17"/>
      <c r="AU2" s="25">
        <f>'Week 1 Roster'!A2</f>
        <v>10028</v>
      </c>
      <c r="AV2" s="25">
        <f>'Week 2 Roster'!A2</f>
        <v>10028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10004</v>
      </c>
      <c r="B3" s="28">
        <f t="shared" ref="B3:B66" ca="1" si="9">IF(A3=0,"",_xlfn.NUMBERVALUE(A3))</f>
        <v>10004</v>
      </c>
      <c r="C3" s="28" t="str">
        <f ca="1">IF($A3=0,"",VLOOKUP($B3,Employees!$A:$G,2,FALSE))</f>
        <v>Dan</v>
      </c>
      <c r="D3" s="28" t="str">
        <f ca="1">IF($A3=0,"",VLOOKUP($B3,Employees!$A:$G,3,FALSE))</f>
        <v>Yi</v>
      </c>
      <c r="E3" s="26">
        <f ca="1">IF($A3=0,"",VLOOKUP($B3,Employees!$A:$G,5,FALSE))</f>
        <v>37038</v>
      </c>
      <c r="F3" s="13">
        <f ca="1">IF($E3="","",ROUNDDOWN(YEARFRAC($E3, 'Week 1 Roster'!$D$1-1, 1), 0))</f>
        <v>23</v>
      </c>
      <c r="G3" s="13">
        <f ca="1">IF($E3="","",ROUNDDOWN(YEARFRAC($E3, 'Week 1 Roster'!$D$1+14, 1), 0))</f>
        <v>23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</v>
      </c>
      <c r="J3" s="13" t="str">
        <f ca="1">IF($A3=0,"",VLOOKUP($B3,Employees!$A:$G,7,FALSE))</f>
        <v>GCM</v>
      </c>
      <c r="K3" s="14">
        <f t="shared" ref="K3:K66" ca="1" si="11">W3+AI3</f>
        <v>19</v>
      </c>
      <c r="L3" s="14">
        <f t="shared" ref="L3:L66" ca="1" si="12">X3+AJ3</f>
        <v>0</v>
      </c>
      <c r="M3" s="14">
        <f t="shared" ref="M3:M66" ca="1" si="13">Y3+AK3</f>
        <v>11.666666666666668</v>
      </c>
      <c r="N3" s="14">
        <f t="shared" ref="N3:N66" ca="1" si="14">Z3+AL3</f>
        <v>0</v>
      </c>
      <c r="O3" s="14">
        <f t="shared" ref="O3:O66" ca="1" si="15">AA3+AM3</f>
        <v>0.65333333333333499</v>
      </c>
      <c r="P3" s="14">
        <f t="shared" ref="P3:P66" ca="1" si="16">AB3+AN3</f>
        <v>0</v>
      </c>
      <c r="Q3" s="28">
        <f t="shared" ref="Q3:Q66" ca="1" si="17">AC3+AO3</f>
        <v>2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31.320000000000004</v>
      </c>
      <c r="W3" s="17">
        <f ca="1">IF($A3=0,0,SUMIF('Week 1 Roster'!$AZ:$AZ,$B3,'Week 1 Roster'!$AE:$AE))</f>
        <v>19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11.666666666666668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0.65333333333333499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2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31.320000000000004</v>
      </c>
      <c r="AI3" s="17">
        <f ca="1">IF($A3=0,0,SUMIF('Week 2 Roster'!$AZ:$AZ,$B3,'Week 2 Roster'!$AE:$AE))</f>
        <v>0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0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0</v>
      </c>
      <c r="AT3" s="17"/>
      <c r="AU3" s="25">
        <f>'Week 1 Roster'!A3</f>
        <v>10004</v>
      </c>
      <c r="AV3" s="25">
        <f>'Week 2 Roster'!A3</f>
        <v>10004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10210</v>
      </c>
      <c r="B4" s="28">
        <f t="shared" ca="1" si="9"/>
        <v>10210</v>
      </c>
      <c r="C4" s="28" t="str">
        <f ca="1">IF($A4=0,"",VLOOKUP($B4,Employees!$A:$G,2,FALSE))</f>
        <v>Yuping</v>
      </c>
      <c r="D4" s="28" t="str">
        <f ca="1">IF($A4=0,"",VLOOKUP($B4,Employees!$A:$G,3,FALSE))</f>
        <v>Gu</v>
      </c>
      <c r="E4" s="26">
        <f ca="1">IF($A4=0,"",VLOOKUP($B4,Employees!$A:$G,5,FALSE))</f>
        <v>35935</v>
      </c>
      <c r="F4" s="13">
        <f ca="1">IF($E4="","",ROUNDDOWN(YEARFRAC($E4, 'Week 1 Roster'!$D$1-1, 1), 0))</f>
        <v>26</v>
      </c>
      <c r="G4" s="13">
        <f ca="1">IF($E4="","",ROUNDDOWN(YEARFRAC($E4, 'Week 1 Roster'!$D$1+14, 1), 0))</f>
        <v>26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11"/>
        <v>51.266666666666666</v>
      </c>
      <c r="L4" s="14">
        <f t="shared" ca="1" si="12"/>
        <v>0</v>
      </c>
      <c r="M4" s="14">
        <f t="shared" ca="1" si="13"/>
        <v>13.183333333333334</v>
      </c>
      <c r="N4" s="14">
        <f t="shared" ca="1" si="14"/>
        <v>0</v>
      </c>
      <c r="O4" s="14">
        <f t="shared" ca="1" si="15"/>
        <v>0.58333333333333393</v>
      </c>
      <c r="P4" s="14">
        <f t="shared" ca="1" si="16"/>
        <v>0</v>
      </c>
      <c r="Q4" s="28">
        <f t="shared" ca="1" si="17"/>
        <v>10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65.033333333333331</v>
      </c>
      <c r="W4" s="17">
        <f ca="1">IF($A4=0,0,SUMIF('Week 1 Roster'!$AZ:$AZ,$B4,'Week 1 Roster'!$AE:$AE))</f>
        <v>27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6.6833333333333345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0.41666666666666519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5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34.1</v>
      </c>
      <c r="AI4" s="17">
        <f ca="1">IF($A4=0,0,SUMIF('Week 2 Roster'!$AZ:$AZ,$B4,'Week 2 Roster'!$AE:$AE))</f>
        <v>24.266666666666666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6.4999999999999991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0.16666666666666874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5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30.933333333333334</v>
      </c>
      <c r="AT4" s="17"/>
      <c r="AU4" s="25">
        <f>'Week 1 Roster'!A4</f>
        <v>10210</v>
      </c>
      <c r="AV4" s="25">
        <f>'Week 2 Roster'!A4</f>
        <v>10210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10319</v>
      </c>
      <c r="B5" s="28">
        <f t="shared" ca="1" si="9"/>
        <v>10319</v>
      </c>
      <c r="C5" s="28" t="str">
        <f ca="1">IF($A5=0,"",VLOOKUP($B5,Employees!$A:$G,2,FALSE))</f>
        <v>Hoang Bach</v>
      </c>
      <c r="D5" s="28" t="str">
        <f ca="1">IF($A5=0,"",VLOOKUP($B5,Employees!$A:$G,3,FALSE))</f>
        <v>Nguyen</v>
      </c>
      <c r="E5" s="26">
        <f ca="1">IF($A5=0,"",VLOOKUP($B5,Employees!$A:$G,5,FALSE))</f>
        <v>38585</v>
      </c>
      <c r="F5" s="13">
        <f ca="1">IF($E5="","",ROUNDDOWN(YEARFRAC($E5, 'Week 1 Roster'!$D$1-1, 1), 0))</f>
        <v>18</v>
      </c>
      <c r="G5" s="13">
        <f ca="1">IF($E5="","",ROUNDDOWN(YEARFRAC($E5, 'Week 1 Roster'!$D$1+14, 1), 0))</f>
        <v>19</v>
      </c>
      <c r="H5" s="13" t="b">
        <f t="shared" ca="1" si="10"/>
        <v>1</v>
      </c>
      <c r="I5" s="13">
        <f ca="1">IF($A5=0,"",VLOOKUP($B5,Employees!$A:$G,6,FALSE))</f>
        <v>48</v>
      </c>
      <c r="J5" s="13" t="str">
        <f ca="1">IF($A5=0,"",VLOOKUP($B5,Employees!$A:$G,7,FALSE))</f>
        <v>SS</v>
      </c>
      <c r="K5" s="14">
        <f t="shared" ca="1" si="11"/>
        <v>22.5</v>
      </c>
      <c r="L5" s="14">
        <f t="shared" ca="1" si="12"/>
        <v>4.5666666666666664</v>
      </c>
      <c r="M5" s="14">
        <f t="shared" ca="1" si="13"/>
        <v>0</v>
      </c>
      <c r="N5" s="14">
        <f t="shared" ca="1" si="14"/>
        <v>0</v>
      </c>
      <c r="O5" s="14">
        <f t="shared" ca="1" si="15"/>
        <v>0.33333333333334014</v>
      </c>
      <c r="P5" s="14">
        <f t="shared" ca="1" si="16"/>
        <v>0</v>
      </c>
      <c r="Q5" s="28">
        <f t="shared" ca="1" si="17"/>
        <v>5</v>
      </c>
      <c r="R5" s="14">
        <f t="shared" ca="1" si="18"/>
        <v>9.25</v>
      </c>
      <c r="S5" s="14">
        <f t="shared" ca="1" si="19"/>
        <v>0</v>
      </c>
      <c r="T5" s="14">
        <f t="shared" ca="1" si="20"/>
        <v>0</v>
      </c>
      <c r="U5" s="14">
        <f t="shared" ca="1" si="21"/>
        <v>36.650000000000006</v>
      </c>
      <c r="W5" s="17">
        <f ca="1">IF($A5=0,0,SUMIF('Week 1 Roster'!$AZ:$AZ,$B5,'Week 1 Roster'!$AE:$AE))</f>
        <v>5.5</v>
      </c>
      <c r="X5" s="17">
        <f ca="1">IF($A5=0,0,SUMIF('Week 1 Roster'!$AZ:$AZ,$B5,'Week 1 Roster'!$AG:$AG))</f>
        <v>4.5666666666666664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5.0000000000002487E-2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2</v>
      </c>
      <c r="AD5" s="17">
        <f ca="1">IF($A5=0,0,SUMIF('Week 1 Roster'!$AZ:$AZ,$B5,'Week 1 Roster'!$AQ:$AQ))</f>
        <v>9.25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19.366666666666667</v>
      </c>
      <c r="AI5" s="17">
        <f ca="1">IF($A5=0,0,SUMIF('Week 2 Roster'!$AZ:$AZ,$B5,'Week 2 Roster'!$AE:$AE))</f>
        <v>17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0.28333333333333766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3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17.283333333333339</v>
      </c>
      <c r="AT5" s="17"/>
      <c r="AU5" s="25">
        <f>'Week 1 Roster'!A5</f>
        <v>10319</v>
      </c>
      <c r="AV5" s="25">
        <f>'Week 2 Roster'!A5</f>
        <v>10319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10256</v>
      </c>
      <c r="B6" s="28">
        <f t="shared" ca="1" si="9"/>
        <v>10256</v>
      </c>
      <c r="C6" s="28" t="str">
        <f ca="1">IF($A6=0,"",VLOOKUP($B6,Employees!$A:$G,2,FALSE))</f>
        <v>Quoc Trung</v>
      </c>
      <c r="D6" s="28" t="str">
        <f ca="1">IF($A6=0,"",VLOOKUP($B6,Employees!$A:$G,3,FALSE))</f>
        <v>DANG</v>
      </c>
      <c r="E6" s="26">
        <f ca="1">IF($A6=0,"",VLOOKUP($B6,Employees!$A:$G,5,FALSE))</f>
        <v>37267</v>
      </c>
      <c r="F6" s="13">
        <f ca="1">IF($E6="","",ROUNDDOWN(YEARFRAC($E6, 'Week 1 Roster'!$D$1-1, 1), 0))</f>
        <v>22</v>
      </c>
      <c r="G6" s="13">
        <f ca="1">IF($E6="","",ROUNDDOWN(YEARFRAC($E6, 'Week 1 Roster'!$D$1+14, 1), 0))</f>
        <v>22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GCM</v>
      </c>
      <c r="K6" s="14">
        <f t="shared" ca="1" si="11"/>
        <v>49.93333333333333</v>
      </c>
      <c r="L6" s="14">
        <f t="shared" ca="1" si="12"/>
        <v>7.383333333333332</v>
      </c>
      <c r="M6" s="14">
        <f t="shared" ca="1" si="13"/>
        <v>7.5166666666666657</v>
      </c>
      <c r="N6" s="14">
        <f t="shared" ca="1" si="14"/>
        <v>0</v>
      </c>
      <c r="O6" s="14">
        <f t="shared" ca="1" si="15"/>
        <v>6.6666666666669094E-2</v>
      </c>
      <c r="P6" s="14">
        <f t="shared" ca="1" si="16"/>
        <v>0</v>
      </c>
      <c r="Q6" s="28">
        <f t="shared" ca="1" si="17"/>
        <v>8</v>
      </c>
      <c r="R6" s="14">
        <f t="shared" ca="1" si="18"/>
        <v>0</v>
      </c>
      <c r="S6" s="14">
        <f t="shared" ca="1" si="19"/>
        <v>11</v>
      </c>
      <c r="T6" s="14">
        <f t="shared" ca="1" si="20"/>
        <v>0</v>
      </c>
      <c r="U6" s="14">
        <f t="shared" ca="1" si="21"/>
        <v>75.899999999999991</v>
      </c>
      <c r="W6" s="17">
        <f ca="1">IF($A6=0,0,SUMIF('Week 1 Roster'!$AZ:$AZ,$B6,'Week 1 Roster'!$AE:$AE))</f>
        <v>25</v>
      </c>
      <c r="X6" s="17">
        <f ca="1">IF($A6=0,0,SUMIF('Week 1 Roster'!$AZ:$AZ,$B6,'Week 1 Roster'!$AG:$AG))</f>
        <v>7.383333333333332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5.0000000000002487E-2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4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32.433333333333337</v>
      </c>
      <c r="AI6" s="17">
        <f ca="1">IF($A6=0,0,SUMIF('Week 2 Roster'!$AZ:$AZ,$B6,'Week 2 Roster'!$AE:$AE))</f>
        <v>24.93333333333333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7.5166666666666657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1.6666666666666607E-2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4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11</v>
      </c>
      <c r="AR6" s="17">
        <f ca="1">IF($A6=0,0,SUMIF('Week 2 Roster'!$AZ:$AZ,$B6,'Week 2 Roster'!$AS:$AS))</f>
        <v>0</v>
      </c>
      <c r="AS6" s="17">
        <f t="shared" ca="1" si="23"/>
        <v>43.466666666666661</v>
      </c>
      <c r="AT6" s="17"/>
      <c r="AU6" s="25">
        <f>'Week 1 Roster'!A6</f>
        <v>10256</v>
      </c>
      <c r="AV6" s="25">
        <f>'Week 2 Roster'!A6</f>
        <v>10256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10235</v>
      </c>
      <c r="B7" s="28">
        <f t="shared" ca="1" si="9"/>
        <v>10235</v>
      </c>
      <c r="C7" s="28" t="str">
        <f ca="1">IF($A7=0,"",VLOOKUP($B7,Employees!$A:$G,2,FALSE))</f>
        <v>Dinh</v>
      </c>
      <c r="D7" s="28" t="str">
        <f ca="1">IF($A7=0,"",VLOOKUP($B7,Employees!$A:$G,3,FALSE))</f>
        <v>To</v>
      </c>
      <c r="E7" s="26">
        <f ca="1">IF($A7=0,"",VLOOKUP($B7,Employees!$A:$G,5,FALSE))</f>
        <v>38068</v>
      </c>
      <c r="F7" s="13">
        <f ca="1">IF($E7="","",ROUNDDOWN(YEARFRAC($E7, 'Week 1 Roster'!$D$1-1, 1), 0))</f>
        <v>20</v>
      </c>
      <c r="G7" s="13">
        <f ca="1">IF($E7="","",ROUNDDOWN(YEARFRAC($E7, 'Week 1 Roster'!$D$1+14, 1), 0))</f>
        <v>20</v>
      </c>
      <c r="H7" s="13" t="b">
        <f t="shared" ca="1" si="10"/>
        <v>0</v>
      </c>
      <c r="I7" s="13">
        <f ca="1">IF($A7=0,"",VLOOKUP($B7,Employees!$A:$G,6,FALSE))</f>
        <v>48</v>
      </c>
      <c r="J7" s="13" t="str">
        <f ca="1">IF($A7=0,"",VLOOKUP($B7,Employees!$A:$G,7,FALSE))</f>
        <v>GCM</v>
      </c>
      <c r="K7" s="14">
        <f t="shared" ca="1" si="11"/>
        <v>0</v>
      </c>
      <c r="L7" s="14">
        <f t="shared" ca="1" si="12"/>
        <v>0</v>
      </c>
      <c r="M7" s="14">
        <f t="shared" ca="1" si="13"/>
        <v>9.9666666666666668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2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9.9666666666666668</v>
      </c>
      <c r="W7" s="17">
        <f ca="1">IF($A7=0,0,SUMIF('Week 1 Roster'!$AZ:$AZ,$B7,'Week 1 Roster'!$AE:$AE))</f>
        <v>0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4.9666666666666668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1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4.9666666666666668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5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1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5</v>
      </c>
      <c r="AT7" s="17"/>
      <c r="AU7" s="25">
        <f>'Week 1 Roster'!A7</f>
        <v>10235</v>
      </c>
      <c r="AV7" s="25">
        <f>'Week 2 Roster'!A7</f>
        <v>10235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10269</v>
      </c>
      <c r="B8" s="28">
        <f t="shared" ca="1" si="9"/>
        <v>10269</v>
      </c>
      <c r="C8" s="28" t="str">
        <f ca="1">IF($A8=0,"",VLOOKUP($B8,Employees!$A:$G,2,FALSE))</f>
        <v>Mai Phuong</v>
      </c>
      <c r="D8" s="28" t="str">
        <f ca="1">IF($A8=0,"",VLOOKUP($B8,Employees!$A:$G,3,FALSE))</f>
        <v>Phan</v>
      </c>
      <c r="E8" s="26">
        <f ca="1">IF($A8=0,"",VLOOKUP($B8,Employees!$A:$G,5,FALSE))</f>
        <v>38054</v>
      </c>
      <c r="F8" s="13">
        <f ca="1">IF($E8="","",ROUNDDOWN(YEARFRAC($E8, 'Week 1 Roster'!$D$1-1, 1), 0))</f>
        <v>20</v>
      </c>
      <c r="G8" s="13">
        <f ca="1">IF($E8="","",ROUNDDOWN(YEARFRAC($E8, 'Week 1 Roster'!$D$1+14, 1), 0))</f>
        <v>20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GCM</v>
      </c>
      <c r="K8" s="14">
        <f t="shared" ca="1" si="11"/>
        <v>27.999999999999996</v>
      </c>
      <c r="L8" s="14">
        <f t="shared" ca="1" si="12"/>
        <v>13.283333333333331</v>
      </c>
      <c r="M8" s="14">
        <f t="shared" ca="1" si="13"/>
        <v>0</v>
      </c>
      <c r="N8" s="14">
        <f t="shared" ca="1" si="14"/>
        <v>0</v>
      </c>
      <c r="O8" s="14">
        <f t="shared" ca="1" si="15"/>
        <v>0.466666666666673</v>
      </c>
      <c r="P8" s="14">
        <f t="shared" ca="1" si="16"/>
        <v>0</v>
      </c>
      <c r="Q8" s="28">
        <f t="shared" ca="1" si="17"/>
        <v>6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41.750000000000007</v>
      </c>
      <c r="W8" s="17">
        <f ca="1">IF($A8=0,0,SUMIF('Week 1 Roster'!$AZ:$AZ,$B8,'Week 1 Roster'!$AE:$AE))</f>
        <v>13.999999999999998</v>
      </c>
      <c r="X8" s="17">
        <f ca="1">IF($A8=0,0,SUMIF('Week 1 Roster'!$AZ:$AZ,$B8,'Week 1 Roster'!$AG:$AG))</f>
        <v>6.5166666666666657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0.1500000000000048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3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20.666666666666671</v>
      </c>
      <c r="AI8" s="17">
        <f ca="1">IF($A8=0,0,SUMIF('Week 2 Roster'!$AZ:$AZ,$B8,'Week 2 Roster'!$AE:$AE))</f>
        <v>13.999999999999998</v>
      </c>
      <c r="AJ8" s="17">
        <f ca="1">IF($A8=0,0,SUMIF('Week 2 Roster'!$AZ:$AZ,$B8,'Week 2 Roster'!$AG:$AG))</f>
        <v>6.7666666666666648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0.31666666666666821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3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21.083333333333329</v>
      </c>
      <c r="AT8" s="17"/>
      <c r="AU8" s="25">
        <f>'Week 1 Roster'!A8</f>
        <v>10269</v>
      </c>
      <c r="AV8" s="25">
        <f>'Week 2 Roster'!A8</f>
        <v>10269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10038</v>
      </c>
      <c r="B9" s="28">
        <f t="shared" ca="1" si="9"/>
        <v>10038</v>
      </c>
      <c r="C9" s="28" t="str">
        <f ca="1">IF($A9=0,"",VLOOKUP($B9,Employees!$A:$G,2,FALSE))</f>
        <v>Su Myat Than Cin</v>
      </c>
      <c r="D9" s="28" t="str">
        <f ca="1">IF($A9=0,"",VLOOKUP($B9,Employees!$A:$G,3,FALSE))</f>
        <v>Cin</v>
      </c>
      <c r="E9" s="26">
        <f ca="1">IF($A9=0,"",VLOOKUP($B9,Employees!$A:$G,5,FALSE))</f>
        <v>37403</v>
      </c>
      <c r="F9" s="13">
        <f ca="1">IF($E9="","",ROUNDDOWN(YEARFRAC($E9, 'Week 1 Roster'!$D$1-1, 1), 0))</f>
        <v>22</v>
      </c>
      <c r="G9" s="13">
        <f ca="1">IF($E9="","",ROUNDDOWN(YEARFRAC($E9, 'Week 1 Roster'!$D$1+14, 1), 0))</f>
        <v>22</v>
      </c>
      <c r="H9" s="13" t="b">
        <f t="shared" ca="1" si="10"/>
        <v>0</v>
      </c>
      <c r="I9" s="13">
        <f ca="1">IF($A9=0,"",VLOOKUP($B9,Employees!$A:$G,6,FALSE))</f>
        <v>76</v>
      </c>
      <c r="J9" s="13" t="str">
        <f ca="1">IF($A9=0,"",VLOOKUP($B9,Employees!$A:$G,7,FALSE))</f>
        <v>GCM</v>
      </c>
      <c r="K9" s="14">
        <f t="shared" ca="1" si="11"/>
        <v>24.499999999999996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3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24.499999999999996</v>
      </c>
      <c r="W9" s="17">
        <f ca="1">IF($A9=0,0,SUMIF('Week 1 Roster'!$AZ:$AZ,$B9,'Week 1 Roster'!$AE:$AE))</f>
        <v>8.4999999999999982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1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8.4999999999999982</v>
      </c>
      <c r="AI9" s="17">
        <f ca="1">IF($A9=0,0,SUMIF('Week 2 Roster'!$AZ:$AZ,$B9,'Week 2 Roster'!$AE:$AE))</f>
        <v>15.999999999999998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2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15.999999999999998</v>
      </c>
      <c r="AT9" s="17"/>
      <c r="AU9" s="25">
        <f>'Week 1 Roster'!A9</f>
        <v>10038</v>
      </c>
      <c r="AV9" s="25">
        <f>'Week 2 Roster'!A9</f>
        <v>10038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10367</v>
      </c>
      <c r="B10" s="28">
        <f t="shared" ca="1" si="9"/>
        <v>10367</v>
      </c>
      <c r="C10" s="28" t="str">
        <f ca="1">IF($A10=0,"",VLOOKUP($B10,Employees!$A:$G,2,FALSE))</f>
        <v>Lam</v>
      </c>
      <c r="D10" s="28" t="str">
        <f ca="1">IF($A10=0,"",VLOOKUP($B10,Employees!$A:$G,3,FALSE))</f>
        <v>Dong</v>
      </c>
      <c r="E10" s="26">
        <f ca="1">IF($A10=0,"",VLOOKUP($B10,Employees!$A:$G,5,FALSE))</f>
        <v>38591</v>
      </c>
      <c r="F10" s="13">
        <f ca="1">IF($E10="","",ROUNDDOWN(YEARFRAC($E10, 'Week 1 Roster'!$D$1-1, 1), 0))</f>
        <v>18</v>
      </c>
      <c r="G10" s="13">
        <f ca="1">IF($E10="","",ROUNDDOWN(YEARFRAC($E10, 'Week 1 Roster'!$D$1+14, 1), 0))</f>
        <v>19</v>
      </c>
      <c r="H10" s="13" t="b">
        <f t="shared" ca="1" si="10"/>
        <v>1</v>
      </c>
      <c r="I10" s="13">
        <f ca="1">IF($A10=0,"",VLOOKUP($B10,Employees!$A:$G,6,FALSE))</f>
        <v>48</v>
      </c>
      <c r="J10" s="13" t="str">
        <f ca="1">IF($A10=0,"",VLOOKUP($B10,Employees!$A:$G,7,FALSE))</f>
        <v>SS</v>
      </c>
      <c r="K10" s="14">
        <f t="shared" ca="1" si="11"/>
        <v>21.166666666666664</v>
      </c>
      <c r="L10" s="14">
        <f t="shared" ca="1" si="12"/>
        <v>6.8333333333333339</v>
      </c>
      <c r="M10" s="14">
        <f t="shared" ca="1" si="13"/>
        <v>0</v>
      </c>
      <c r="N10" s="14">
        <f t="shared" ca="1" si="14"/>
        <v>0</v>
      </c>
      <c r="O10" s="14">
        <f t="shared" ca="1" si="15"/>
        <v>0.50000000000000355</v>
      </c>
      <c r="P10" s="14">
        <f t="shared" ca="1" si="16"/>
        <v>0</v>
      </c>
      <c r="Q10" s="28">
        <f t="shared" ca="1" si="17"/>
        <v>5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28.500000000000004</v>
      </c>
      <c r="W10" s="17">
        <f ca="1">IF($A10=0,0,SUMIF('Week 1 Roster'!$AZ:$AZ,$B10,'Week 1 Roster'!$AE:$AE))</f>
        <v>14.299999999999997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0.43333333333333712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3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14.733333333333334</v>
      </c>
      <c r="AI10" s="17">
        <f ca="1">IF($A10=0,0,SUMIF('Week 2 Roster'!$AZ:$AZ,$B10,'Week 2 Roster'!$AE:$AE))</f>
        <v>6.8666666666666671</v>
      </c>
      <c r="AJ10" s="17">
        <f ca="1">IF($A10=0,0,SUMIF('Week 2 Roster'!$AZ:$AZ,$B10,'Week 2 Roster'!$AG:$AG))</f>
        <v>6.8333333333333339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6.666666666666643E-2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2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13.766666666666667</v>
      </c>
      <c r="AT10" s="17"/>
      <c r="AU10" s="25">
        <f>'Week 1 Roster'!A10</f>
        <v>10367</v>
      </c>
      <c r="AV10" s="25">
        <f>'Week 2 Roster'!A10</f>
        <v>10367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269.06666666666666</v>
      </c>
      <c r="C3" s="14">
        <f t="shared" ref="C3:C66" si="2">O3+AA3</f>
        <v>39.833333333333329</v>
      </c>
      <c r="D3" s="14">
        <f t="shared" ref="D3:D66" si="3">P3+AB3</f>
        <v>42.333333333333336</v>
      </c>
      <c r="E3" s="14">
        <f t="shared" ref="E3:E66" si="4">Q3+AC3</f>
        <v>0</v>
      </c>
      <c r="F3" s="14">
        <f t="shared" ref="F3:F66" si="5">R3+AD3</f>
        <v>3.1366666666666889</v>
      </c>
      <c r="G3" s="14">
        <f t="shared" ref="G3:G66" si="6">S3+AE3</f>
        <v>0</v>
      </c>
      <c r="H3" s="28">
        <f t="shared" ref="H3:H66" si="7">T3+AF3</f>
        <v>49</v>
      </c>
      <c r="I3" s="14">
        <f t="shared" ref="I3:I66" si="8">U3+AG3</f>
        <v>9.25</v>
      </c>
      <c r="J3" s="14">
        <f t="shared" ref="J3:J66" si="9">V3+AH3</f>
        <v>11</v>
      </c>
      <c r="K3" s="14">
        <f t="shared" ref="K3:K66" si="10">W3+AI3</f>
        <v>0</v>
      </c>
      <c r="L3" s="14">
        <f t="shared" ref="L3:L66" si="11">SUM(B3:G3,I3:K3)</f>
        <v>374.62</v>
      </c>
      <c r="N3" s="17">
        <f>IF(ISBLANK($A3),0,SUMIF('Week 1 Roster'!$B:$B,$A3,'Week 1 Roster'!$AE:$AE))</f>
        <v>140</v>
      </c>
      <c r="O3" s="17">
        <f>IF(ISBLANK($A3),0,SUMIF('Week 1 Roster'!$B:$B,$A3,'Week 1 Roster'!$AG:$AG))</f>
        <v>18.466666666666665</v>
      </c>
      <c r="P3" s="17">
        <f>IF(ISBLANK($A3),0,SUMIF('Week 1 Roster'!$B:$B,$A3,'Week 1 Roster'!$AI:$AI))</f>
        <v>23.31666666666667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1.9033333333333466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25</v>
      </c>
      <c r="U3" s="17">
        <f>IF(ISBLANK($A3),0,SUMIF('Week 1 Roster'!$B:$B,$A3,'Week 1 Roster'!$AQ:$AQ))</f>
        <v>9.25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192.93666666666667</v>
      </c>
      <c r="Z3" s="17">
        <f>IF(ISBLANK($A3),0,SUMIF('Week 2 Roster'!$B:$B,$A3,'Week 2 Roster'!$AE:$AE))</f>
        <v>129.06666666666666</v>
      </c>
      <c r="AA3" s="17">
        <f>IF(ISBLANK($A3),0,SUMIF('Week 2 Roster'!$B:$B,$A3,'Week 2 Roster'!$AG:$AG))</f>
        <v>21.36666666666666</v>
      </c>
      <c r="AB3" s="17">
        <f>IF(ISBLANK($A3),0,SUMIF('Week 2 Roster'!$B:$B,$A3,'Week 2 Roster'!$AI:$AI))</f>
        <v>19.016666666666666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1.2333333333333423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24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11</v>
      </c>
      <c r="AI3" s="17">
        <f>IF(ISBLANK($A3),0,SUMIF('Week 2 Roster'!$B:$B,$A3,'Week 2 Roster'!$AS:$AS))</f>
        <v>0</v>
      </c>
      <c r="AJ3" s="17">
        <f t="shared" ref="AJ3:AJ66" si="13">SUM(Z3:AE3,AG3:AI3)</f>
        <v>181.68333333333334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298" zoomScale="186" zoomScaleNormal="186" workbookViewId="0">
      <selection activeCell="F31" sqref="F31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76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48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48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A405" s="2">
        <v>10404</v>
      </c>
      <c r="B405" s="68" t="s">
        <v>1112</v>
      </c>
      <c r="C405" s="68" t="s">
        <v>689</v>
      </c>
      <c r="D405" s="68" t="s">
        <v>1113</v>
      </c>
      <c r="E405" s="67">
        <v>36774</v>
      </c>
      <c r="F405" s="32">
        <v>48</v>
      </c>
      <c r="G405" s="39" t="s">
        <v>873</v>
      </c>
      <c r="H405" s="12">
        <f t="shared" si="7"/>
        <v>10404</v>
      </c>
    </row>
    <row r="406" spans="1:8">
      <c r="A406" s="2">
        <v>210405</v>
      </c>
      <c r="B406" s="68" t="s">
        <v>1114</v>
      </c>
      <c r="C406" s="68" t="s">
        <v>1115</v>
      </c>
      <c r="D406" s="68" t="s">
        <v>1116</v>
      </c>
      <c r="E406" s="67">
        <v>37008</v>
      </c>
      <c r="F406" s="32">
        <v>48</v>
      </c>
      <c r="G406" s="39" t="s">
        <v>873</v>
      </c>
      <c r="H406" s="12">
        <f t="shared" si="7"/>
        <v>210405</v>
      </c>
    </row>
    <row r="407" spans="1:8">
      <c r="A407" s="2">
        <v>210406</v>
      </c>
      <c r="B407" s="68" t="s">
        <v>1117</v>
      </c>
      <c r="C407" s="68" t="s">
        <v>287</v>
      </c>
      <c r="D407" s="68" t="s">
        <v>1118</v>
      </c>
      <c r="E407" s="67">
        <v>36582</v>
      </c>
      <c r="F407" s="32">
        <v>48</v>
      </c>
      <c r="G407" s="39" t="s">
        <v>873</v>
      </c>
      <c r="H407" s="12">
        <f t="shared" si="7"/>
        <v>210406</v>
      </c>
    </row>
    <row r="408" spans="1:8">
      <c r="A408" s="2">
        <v>10407</v>
      </c>
      <c r="B408" s="68" t="s">
        <v>1119</v>
      </c>
      <c r="C408" s="68" t="s">
        <v>171</v>
      </c>
      <c r="D408" s="68" t="s">
        <v>1120</v>
      </c>
      <c r="E408" s="67">
        <v>35325</v>
      </c>
      <c r="F408" s="32">
        <v>76</v>
      </c>
      <c r="G408" s="39" t="s">
        <v>873</v>
      </c>
      <c r="H408" s="12">
        <f t="shared" si="7"/>
        <v>10407</v>
      </c>
    </row>
    <row r="409" spans="1:8">
      <c r="A409" s="2">
        <v>10408</v>
      </c>
      <c r="B409" s="68" t="s">
        <v>1121</v>
      </c>
      <c r="C409" s="68" t="s">
        <v>1122</v>
      </c>
      <c r="D409" s="68" t="s">
        <v>1123</v>
      </c>
      <c r="E409" s="67">
        <v>36448</v>
      </c>
      <c r="F409" s="32">
        <v>48</v>
      </c>
      <c r="G409" s="39" t="s">
        <v>873</v>
      </c>
      <c r="H409" s="12">
        <f t="shared" si="7"/>
        <v>10408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2024-09-02T05:34:19Z</dcterms:modified>
</cp:coreProperties>
</file>