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D73D223E-7704-B24C-B11B-906BB3DEC63A}" xr6:coauthVersionLast="47" xr6:coauthVersionMax="47" xr10:uidLastSave="{00000000-0000-0000-0000-000000000000}"/>
  <bookViews>
    <workbookView xWindow="0" yWindow="740" windowWidth="29040" windowHeight="15840" activeTab="4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L99" i="2"/>
  <c r="BM99" i="2" s="1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L91" i="2"/>
  <c r="BM91" i="2" s="1"/>
  <c r="BK91" i="2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L84" i="2"/>
  <c r="BK84" i="2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L77" i="2"/>
  <c r="BM77" i="2" s="1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M74" i="2" s="1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M49" i="2"/>
  <c r="BL49" i="2"/>
  <c r="BK49" i="2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M47" i="2"/>
  <c r="BL47" i="2"/>
  <c r="BK47" i="2"/>
  <c r="BJ47" i="2"/>
  <c r="BI47" i="2"/>
  <c r="BF47" i="2"/>
  <c r="BG47" i="2" s="1"/>
  <c r="BE47" i="2"/>
  <c r="BD47" i="2"/>
  <c r="BC47" i="2"/>
  <c r="BB47" i="2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W45" i="2"/>
  <c r="BV45" i="2"/>
  <c r="BU45" i="2"/>
  <c r="BT45" i="2"/>
  <c r="BS45" i="2"/>
  <c r="BP45" i="2"/>
  <c r="BQ45" i="2" s="1"/>
  <c r="BO45" i="2"/>
  <c r="BN45" i="2"/>
  <c r="BM45" i="2"/>
  <c r="BL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CB44" i="2"/>
  <c r="CA44" i="2"/>
  <c r="BZ44" i="2"/>
  <c r="BY44" i="2"/>
  <c r="BX44" i="2"/>
  <c r="BW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G43" i="2" s="1"/>
  <c r="CF43" i="2"/>
  <c r="CE43" i="2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M43" i="2" s="1"/>
  <c r="BL43" i="2"/>
  <c r="BK43" i="2"/>
  <c r="BJ43" i="2"/>
  <c r="BI43" i="2"/>
  <c r="BF43" i="2"/>
  <c r="BE43" i="2"/>
  <c r="BD43" i="2"/>
  <c r="BC43" i="2" s="1"/>
  <c r="BB43" i="2"/>
  <c r="BA43" i="2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W42" i="2" s="1"/>
  <c r="BT42" i="2"/>
  <c r="BS42" i="2"/>
  <c r="BR42" i="2" s="1"/>
  <c r="BQ42" i="2"/>
  <c r="BP42" i="2"/>
  <c r="BO42" i="2"/>
  <c r="BN42" i="2"/>
  <c r="BL42" i="2"/>
  <c r="BK42" i="2"/>
  <c r="BM42" i="2" s="1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CA41" i="2"/>
  <c r="CB41" i="2" s="1"/>
  <c r="BZ41" i="2"/>
  <c r="BY41" i="2"/>
  <c r="BX41" i="2"/>
  <c r="BW41" i="2" s="1"/>
  <c r="BV41" i="2"/>
  <c r="BU41" i="2"/>
  <c r="BT41" i="2"/>
  <c r="BS41" i="2"/>
  <c r="BP41" i="2"/>
  <c r="BO41" i="2"/>
  <c r="BN41" i="2"/>
  <c r="BM41" i="2" s="1"/>
  <c r="BL41" i="2"/>
  <c r="BK41" i="2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V40" i="2"/>
  <c r="BW40" i="2" s="1"/>
  <c r="BU40" i="2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G39" i="2" s="1"/>
  <c r="CF39" i="2"/>
  <c r="CE39" i="2"/>
  <c r="CD39" i="2"/>
  <c r="CC39" i="2"/>
  <c r="BZ39" i="2"/>
  <c r="CA39" i="2" s="1"/>
  <c r="CB39" i="2" s="1"/>
  <c r="BY39" i="2"/>
  <c r="BX39" i="2"/>
  <c r="BW39" i="2" s="1"/>
  <c r="BV39" i="2"/>
  <c r="BU39" i="2"/>
  <c r="BT39" i="2"/>
  <c r="BS39" i="2"/>
  <c r="BQ39" i="2"/>
  <c r="BP39" i="2"/>
  <c r="BR39" i="2" s="1"/>
  <c r="BO39" i="2"/>
  <c r="BN39" i="2"/>
  <c r="BM39" i="2" s="1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G37" i="2" s="1"/>
  <c r="CF37" i="2"/>
  <c r="CE37" i="2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M37" i="2" s="1"/>
  <c r="BL37" i="2"/>
  <c r="BK37" i="2"/>
  <c r="BJ37" i="2"/>
  <c r="BI37" i="2"/>
  <c r="BG37" i="2"/>
  <c r="BF37" i="2"/>
  <c r="BH37" i="2" s="1"/>
  <c r="BE37" i="2"/>
  <c r="BD37" i="2"/>
  <c r="BC37" i="2" s="1"/>
  <c r="BB37" i="2"/>
  <c r="BA37" i="2"/>
  <c r="CI36" i="2"/>
  <c r="CH36" i="2"/>
  <c r="CE36" i="2"/>
  <c r="CF36" i="2" s="1"/>
  <c r="CG36" i="2" s="1"/>
  <c r="CD36" i="2"/>
  <c r="CC36" i="2"/>
  <c r="CB36" i="2" s="1"/>
  <c r="CA36" i="2"/>
  <c r="BZ36" i="2"/>
  <c r="BY36" i="2"/>
  <c r="BX36" i="2"/>
  <c r="BV36" i="2"/>
  <c r="BU36" i="2"/>
  <c r="BW36" i="2" s="1"/>
  <c r="BT36" i="2"/>
  <c r="BS36" i="2"/>
  <c r="BR36" i="2" s="1"/>
  <c r="BQ36" i="2"/>
  <c r="BP36" i="2"/>
  <c r="BO36" i="2"/>
  <c r="BN36" i="2"/>
  <c r="BK36" i="2"/>
  <c r="BJ36" i="2"/>
  <c r="BI36" i="2"/>
  <c r="BH36" i="2" s="1"/>
  <c r="BG36" i="2"/>
  <c r="BF36" i="2"/>
  <c r="BE36" i="2"/>
  <c r="BD36" i="2"/>
  <c r="BB36" i="2"/>
  <c r="BC36" i="2" s="1"/>
  <c r="BA36" i="2"/>
  <c r="CI35" i="2"/>
  <c r="CH35" i="2"/>
  <c r="CG35" i="2" s="1"/>
  <c r="CF35" i="2"/>
  <c r="CE35" i="2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M35" i="2" s="1"/>
  <c r="BL35" i="2"/>
  <c r="BK35" i="2"/>
  <c r="BJ35" i="2"/>
  <c r="BI35" i="2"/>
  <c r="BF35" i="2"/>
  <c r="BG35" i="2" s="1"/>
  <c r="BH35" i="2" s="1"/>
  <c r="BE35" i="2"/>
  <c r="BD35" i="2"/>
  <c r="BC35" i="2" s="1"/>
  <c r="BB35" i="2"/>
  <c r="BA35" i="2"/>
  <c r="CI34" i="2"/>
  <c r="CH34" i="2"/>
  <c r="CF34" i="2"/>
  <c r="CG34" i="2" s="1"/>
  <c r="CE34" i="2"/>
  <c r="CD34" i="2"/>
  <c r="CC34" i="2"/>
  <c r="CB34" i="2" s="1"/>
  <c r="CA34" i="2"/>
  <c r="BZ34" i="2"/>
  <c r="BY34" i="2"/>
  <c r="BX34" i="2"/>
  <c r="BU34" i="2"/>
  <c r="BT34" i="2"/>
  <c r="BS34" i="2"/>
  <c r="BR34" i="2" s="1"/>
  <c r="BQ34" i="2"/>
  <c r="BP34" i="2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BC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M33" i="2" s="1"/>
  <c r="BL33" i="2"/>
  <c r="BK33" i="2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M31" i="2" s="1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L30" i="2"/>
  <c r="BM30" i="2" s="1"/>
  <c r="BK30" i="2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M29" i="2" s="1"/>
  <c r="BL29" i="2"/>
  <c r="BK29" i="2"/>
  <c r="BJ29" i="2"/>
  <c r="BI29" i="2"/>
  <c r="BG29" i="2"/>
  <c r="BH29" i="2" s="1"/>
  <c r="BF29" i="2"/>
  <c r="BE29" i="2"/>
  <c r="BD29" i="2"/>
  <c r="BC29" i="2" s="1"/>
  <c r="BB29" i="2"/>
  <c r="BA29" i="2"/>
  <c r="CI28" i="2"/>
  <c r="CH28" i="2"/>
  <c r="CE28" i="2"/>
  <c r="CD28" i="2"/>
  <c r="CC28" i="2"/>
  <c r="CB28" i="2" s="1"/>
  <c r="CA28" i="2"/>
  <c r="BZ28" i="2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M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G27" i="2" s="1"/>
  <c r="CF27" i="2"/>
  <c r="CE27" i="2"/>
  <c r="CD27" i="2"/>
  <c r="CC27" i="2"/>
  <c r="BZ27" i="2"/>
  <c r="BY27" i="2"/>
  <c r="BX27" i="2"/>
  <c r="BW27" i="2" s="1"/>
  <c r="BV27" i="2"/>
  <c r="BU27" i="2"/>
  <c r="BT27" i="2"/>
  <c r="BS27" i="2"/>
  <c r="BQ27" i="2"/>
  <c r="BR27" i="2" s="1"/>
  <c r="BP27" i="2"/>
  <c r="BO27" i="2"/>
  <c r="BN27" i="2"/>
  <c r="BM27" i="2" s="1"/>
  <c r="BL27" i="2"/>
  <c r="BK27" i="2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W26" i="2" s="1"/>
  <c r="BT26" i="2"/>
  <c r="BS26" i="2"/>
  <c r="BR26" i="2" s="1"/>
  <c r="BQ26" i="2"/>
  <c r="BP26" i="2"/>
  <c r="BO26" i="2"/>
  <c r="BN26" i="2"/>
  <c r="BL26" i="2"/>
  <c r="BM26" i="2" s="1"/>
  <c r="BK26" i="2"/>
  <c r="BJ26" i="2"/>
  <c r="BI26" i="2"/>
  <c r="BH26" i="2" s="1"/>
  <c r="BG26" i="2"/>
  <c r="BF26" i="2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W25" i="2" s="1"/>
  <c r="BV25" i="2"/>
  <c r="BU25" i="2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C25" i="2" s="1"/>
  <c r="BB25" i="2"/>
  <c r="BA25" i="2"/>
  <c r="CI24" i="2"/>
  <c r="CH24" i="2"/>
  <c r="CE24" i="2"/>
  <c r="CD24" i="2"/>
  <c r="CC24" i="2"/>
  <c r="CB24" i="2" s="1"/>
  <c r="CA24" i="2"/>
  <c r="BZ24" i="2"/>
  <c r="BY24" i="2"/>
  <c r="BX24" i="2"/>
  <c r="BV24" i="2"/>
  <c r="BW24" i="2" s="1"/>
  <c r="BU24" i="2"/>
  <c r="BT24" i="2"/>
  <c r="BS24" i="2"/>
  <c r="BR24" i="2" s="1"/>
  <c r="BQ24" i="2"/>
  <c r="BP24" i="2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W23" i="2" s="1"/>
  <c r="BV23" i="2"/>
  <c r="BU23" i="2"/>
  <c r="BT23" i="2"/>
  <c r="BS23" i="2"/>
  <c r="BQ23" i="2"/>
  <c r="O23" i="2" s="1"/>
  <c r="BP23" i="2"/>
  <c r="BO23" i="2"/>
  <c r="BN23" i="2"/>
  <c r="BM23" i="2" s="1"/>
  <c r="BL23" i="2"/>
  <c r="BK23" i="2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W22" i="2" s="1"/>
  <c r="BT22" i="2"/>
  <c r="BS22" i="2"/>
  <c r="BR22" i="2" s="1"/>
  <c r="BQ22" i="2"/>
  <c r="BP22" i="2"/>
  <c r="BO22" i="2"/>
  <c r="BN22" i="2"/>
  <c r="BL22" i="2"/>
  <c r="L22" i="2" s="1"/>
  <c r="BK22" i="2"/>
  <c r="BM22" i="2" s="1"/>
  <c r="BJ22" i="2"/>
  <c r="BI22" i="2"/>
  <c r="BH22" i="2" s="1"/>
  <c r="BG22" i="2"/>
  <c r="BF22" i="2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M21" i="2" s="1"/>
  <c r="BL21" i="2"/>
  <c r="BK21" i="2"/>
  <c r="BJ21" i="2"/>
  <c r="BI21" i="2"/>
  <c r="BF21" i="2"/>
  <c r="BE21" i="2"/>
  <c r="BD21" i="2"/>
  <c r="BC21" i="2" s="1"/>
  <c r="BB21" i="2"/>
  <c r="BA21" i="2"/>
  <c r="CI20" i="2"/>
  <c r="CH20" i="2"/>
  <c r="CE20" i="2"/>
  <c r="CD20" i="2"/>
  <c r="CC20" i="2"/>
  <c r="CB20" i="2" s="1"/>
  <c r="CA20" i="2"/>
  <c r="BZ20" i="2"/>
  <c r="BY20" i="2"/>
  <c r="BX20" i="2"/>
  <c r="BU20" i="2"/>
  <c r="BT20" i="2"/>
  <c r="BS20" i="2"/>
  <c r="BR20" i="2" s="1"/>
  <c r="BQ20" i="2"/>
  <c r="BP20" i="2"/>
  <c r="BO20" i="2"/>
  <c r="BN20" i="2"/>
  <c r="BK20" i="2"/>
  <c r="BJ20" i="2"/>
  <c r="BI20" i="2"/>
  <c r="BH20" i="2" s="1"/>
  <c r="BG20" i="2"/>
  <c r="BF20" i="2"/>
  <c r="BE20" i="2"/>
  <c r="BD20" i="2"/>
  <c r="BA20" i="2"/>
  <c r="CI19" i="2"/>
  <c r="CH19" i="2"/>
  <c r="CG19" i="2" s="1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M19" i="2" s="1"/>
  <c r="BL19" i="2"/>
  <c r="BK19" i="2"/>
  <c r="BJ19" i="2"/>
  <c r="BI19" i="2"/>
  <c r="BF19" i="2"/>
  <c r="BE19" i="2"/>
  <c r="BD19" i="2"/>
  <c r="BC19" i="2" s="1"/>
  <c r="BB19" i="2"/>
  <c r="BA19" i="2"/>
  <c r="CI18" i="2"/>
  <c r="CH18" i="2"/>
  <c r="CE18" i="2"/>
  <c r="CD18" i="2"/>
  <c r="CC18" i="2"/>
  <c r="CB18" i="2" s="1"/>
  <c r="CA18" i="2"/>
  <c r="BZ18" i="2"/>
  <c r="BY18" i="2"/>
  <c r="BX18" i="2"/>
  <c r="BV18" i="2"/>
  <c r="BU18" i="2"/>
  <c r="BW18" i="2" s="1"/>
  <c r="BT18" i="2"/>
  <c r="BS18" i="2"/>
  <c r="BR18" i="2" s="1"/>
  <c r="BQ18" i="2"/>
  <c r="BP18" i="2"/>
  <c r="BO18" i="2"/>
  <c r="BN18" i="2"/>
  <c r="BK18" i="2"/>
  <c r="BJ18" i="2"/>
  <c r="BI18" i="2"/>
  <c r="BH18" i="2" s="1"/>
  <c r="BG18" i="2"/>
  <c r="BF18" i="2"/>
  <c r="BE18" i="2"/>
  <c r="BD18" i="2"/>
  <c r="BA18" i="2"/>
  <c r="CI17" i="2"/>
  <c r="CH17" i="2"/>
  <c r="CG17" i="2" s="1"/>
  <c r="CF17" i="2"/>
  <c r="CE17" i="2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M17" i="2" s="1"/>
  <c r="BL17" i="2"/>
  <c r="BK17" i="2"/>
  <c r="BJ17" i="2"/>
  <c r="BI17" i="2"/>
  <c r="BF17" i="2"/>
  <c r="BE17" i="2"/>
  <c r="BD17" i="2"/>
  <c r="BC17" i="2" s="1"/>
  <c r="BB17" i="2"/>
  <c r="BA17" i="2"/>
  <c r="CI16" i="2"/>
  <c r="CH16" i="2"/>
  <c r="CE16" i="2"/>
  <c r="CD16" i="2"/>
  <c r="CC16" i="2"/>
  <c r="CB16" i="2" s="1"/>
  <c r="CA16" i="2"/>
  <c r="BZ16" i="2"/>
  <c r="BY16" i="2"/>
  <c r="BX16" i="2"/>
  <c r="BU16" i="2"/>
  <c r="BT16" i="2"/>
  <c r="BS16" i="2"/>
  <c r="BR16" i="2" s="1"/>
  <c r="BQ16" i="2"/>
  <c r="BP16" i="2"/>
  <c r="BO16" i="2"/>
  <c r="BN16" i="2"/>
  <c r="BK16" i="2"/>
  <c r="BJ16" i="2"/>
  <c r="BI16" i="2"/>
  <c r="BH16" i="2" s="1"/>
  <c r="BG16" i="2"/>
  <c r="BF16" i="2"/>
  <c r="BE16" i="2"/>
  <c r="BD16" i="2"/>
  <c r="BA16" i="2"/>
  <c r="CI15" i="2"/>
  <c r="CH15" i="2"/>
  <c r="CG15" i="2" s="1"/>
  <c r="CF15" i="2"/>
  <c r="CE15" i="2"/>
  <c r="CD15" i="2"/>
  <c r="CC15" i="2"/>
  <c r="CA15" i="2"/>
  <c r="BZ15" i="2"/>
  <c r="BY15" i="2"/>
  <c r="BX15" i="2"/>
  <c r="BW15" i="2" s="1"/>
  <c r="BV15" i="2"/>
  <c r="BU15" i="2"/>
  <c r="BT15" i="2"/>
  <c r="BS15" i="2"/>
  <c r="BQ15" i="2"/>
  <c r="BP15" i="2"/>
  <c r="BR15" i="2" s="1"/>
  <c r="BO15" i="2"/>
  <c r="BN15" i="2"/>
  <c r="BM15" i="2" s="1"/>
  <c r="BL15" i="2"/>
  <c r="BK15" i="2"/>
  <c r="BJ15" i="2"/>
  <c r="BI15" i="2"/>
  <c r="BG15" i="2"/>
  <c r="BF15" i="2"/>
  <c r="BH15" i="2" s="1"/>
  <c r="BE15" i="2"/>
  <c r="BD15" i="2"/>
  <c r="BC15" i="2" s="1"/>
  <c r="BB15" i="2"/>
  <c r="BA15" i="2"/>
  <c r="CI14" i="2"/>
  <c r="CH14" i="2"/>
  <c r="CF14" i="2"/>
  <c r="CE14" i="2"/>
  <c r="CD14" i="2"/>
  <c r="CC14" i="2"/>
  <c r="CB14" i="2" s="1"/>
  <c r="CA14" i="2"/>
  <c r="BZ14" i="2"/>
  <c r="BY14" i="2"/>
  <c r="BX14" i="2"/>
  <c r="BV14" i="2"/>
  <c r="BU14" i="2"/>
  <c r="BT14" i="2"/>
  <c r="BS14" i="2"/>
  <c r="BP14" i="2"/>
  <c r="BQ14" i="2" s="1"/>
  <c r="BO14" i="2"/>
  <c r="BN14" i="2"/>
  <c r="BL14" i="2"/>
  <c r="BK14" i="2"/>
  <c r="BJ14" i="2"/>
  <c r="BI14" i="2"/>
  <c r="BH14" i="2" s="1"/>
  <c r="BG14" i="2"/>
  <c r="BF14" i="2"/>
  <c r="BE14" i="2"/>
  <c r="BD14" i="2"/>
  <c r="BB14" i="2"/>
  <c r="BA14" i="2"/>
  <c r="BC14" i="2" s="1"/>
  <c r="CI13" i="2"/>
  <c r="CH13" i="2"/>
  <c r="CG13" i="2" s="1"/>
  <c r="CF13" i="2"/>
  <c r="CE13" i="2"/>
  <c r="CD13" i="2"/>
  <c r="CC13" i="2"/>
  <c r="CA13" i="2"/>
  <c r="BZ13" i="2"/>
  <c r="CB13" i="2" s="1"/>
  <c r="BY13" i="2"/>
  <c r="BX13" i="2"/>
  <c r="BW13" i="2" s="1"/>
  <c r="BV13" i="2"/>
  <c r="BU13" i="2"/>
  <c r="BT13" i="2"/>
  <c r="BS13" i="2"/>
  <c r="BQ13" i="2"/>
  <c r="BP13" i="2"/>
  <c r="BO13" i="2"/>
  <c r="BN13" i="2"/>
  <c r="BM13" i="2" s="1"/>
  <c r="BL13" i="2"/>
  <c r="BK13" i="2"/>
  <c r="BJ13" i="2"/>
  <c r="BI13" i="2"/>
  <c r="BG13" i="2"/>
  <c r="BF13" i="2"/>
  <c r="BE13" i="2"/>
  <c r="BD13" i="2"/>
  <c r="BC13" i="2" s="1"/>
  <c r="BB13" i="2"/>
  <c r="BA13" i="2"/>
  <c r="CI12" i="2"/>
  <c r="CH12" i="2"/>
  <c r="CF12" i="2"/>
  <c r="CE12" i="2"/>
  <c r="CD12" i="2"/>
  <c r="CC12" i="2"/>
  <c r="CB12" i="2" s="1"/>
  <c r="CA12" i="2"/>
  <c r="BZ12" i="2"/>
  <c r="BY12" i="2"/>
  <c r="BX12" i="2"/>
  <c r="BU12" i="2"/>
  <c r="BT12" i="2"/>
  <c r="BS12" i="2"/>
  <c r="BR12" i="2" s="1"/>
  <c r="BQ12" i="2"/>
  <c r="BP12" i="2"/>
  <c r="BO12" i="2"/>
  <c r="BN12" i="2"/>
  <c r="BL12" i="2"/>
  <c r="BK12" i="2"/>
  <c r="BM12" i="2" s="1"/>
  <c r="BJ12" i="2"/>
  <c r="BI12" i="2"/>
  <c r="BH12" i="2" s="1"/>
  <c r="BG12" i="2"/>
  <c r="BF12" i="2"/>
  <c r="BE12" i="2"/>
  <c r="BD12" i="2"/>
  <c r="BB12" i="2"/>
  <c r="BA12" i="2"/>
  <c r="BC12" i="2" s="1"/>
  <c r="CI11" i="2"/>
  <c r="CH11" i="2"/>
  <c r="CG11" i="2" s="1"/>
  <c r="CF11" i="2"/>
  <c r="CE11" i="2"/>
  <c r="CD11" i="2"/>
  <c r="CC11" i="2"/>
  <c r="BZ11" i="2"/>
  <c r="CA11" i="2" s="1"/>
  <c r="BY11" i="2"/>
  <c r="BX11" i="2"/>
  <c r="BW11" i="2" s="1"/>
  <c r="BV11" i="2"/>
  <c r="BU11" i="2"/>
  <c r="BT11" i="2"/>
  <c r="BS11" i="2"/>
  <c r="BP11" i="2"/>
  <c r="BO11" i="2"/>
  <c r="BN11" i="2"/>
  <c r="BK11" i="2"/>
  <c r="BL11" i="2" s="1"/>
  <c r="BJ11" i="2"/>
  <c r="BI11" i="2"/>
  <c r="BG11" i="2"/>
  <c r="BF11" i="2"/>
  <c r="BH11" i="2" s="1"/>
  <c r="BE11" i="2"/>
  <c r="BD11" i="2"/>
  <c r="BC11" i="2" s="1"/>
  <c r="BB11" i="2"/>
  <c r="BA11" i="2"/>
  <c r="CI10" i="2"/>
  <c r="CH10" i="2"/>
  <c r="CF10" i="2"/>
  <c r="CE10" i="2"/>
  <c r="CD10" i="2"/>
  <c r="CC10" i="2"/>
  <c r="BZ10" i="2"/>
  <c r="CA10" i="2" s="1"/>
  <c r="U10" i="2" s="1"/>
  <c r="BY10" i="2"/>
  <c r="BX10" i="2"/>
  <c r="BV10" i="2"/>
  <c r="BU10" i="2"/>
  <c r="BT10" i="2"/>
  <c r="BS10" i="2"/>
  <c r="BR10" i="2" s="1"/>
  <c r="BQ10" i="2"/>
  <c r="BP10" i="2"/>
  <c r="BO10" i="2"/>
  <c r="BN10" i="2"/>
  <c r="BK10" i="2"/>
  <c r="BJ10" i="2"/>
  <c r="BI10" i="2"/>
  <c r="BH10" i="2" s="1"/>
  <c r="BG10" i="2"/>
  <c r="BF10" i="2"/>
  <c r="BE10" i="2"/>
  <c r="BD10" i="2"/>
  <c r="BB10" i="2"/>
  <c r="BA10" i="2"/>
  <c r="BC10" i="2" s="1"/>
  <c r="CI9" i="2"/>
  <c r="CH9" i="2"/>
  <c r="CF9" i="2"/>
  <c r="X9" i="2" s="1"/>
  <c r="CE9" i="2"/>
  <c r="CD9" i="2"/>
  <c r="CC9" i="2"/>
  <c r="CA9" i="2"/>
  <c r="BZ9" i="2"/>
  <c r="CB9" i="2" s="1"/>
  <c r="BY9" i="2"/>
  <c r="BX9" i="2"/>
  <c r="BU9" i="2"/>
  <c r="BV9" i="2" s="1"/>
  <c r="R9" i="2" s="1"/>
  <c r="BT9" i="2"/>
  <c r="BS9" i="2"/>
  <c r="BP9" i="2"/>
  <c r="BQ9" i="2" s="1"/>
  <c r="BO9" i="2"/>
  <c r="BN9" i="2"/>
  <c r="BK9" i="2"/>
  <c r="BL9" i="2" s="1"/>
  <c r="BJ9" i="2"/>
  <c r="BI9" i="2"/>
  <c r="BF9" i="2"/>
  <c r="BG9" i="2" s="1"/>
  <c r="BE9" i="2"/>
  <c r="BD9" i="2"/>
  <c r="BA9" i="2"/>
  <c r="BB9" i="2" s="1"/>
  <c r="CI8" i="2"/>
  <c r="CH8" i="2"/>
  <c r="CE8" i="2"/>
  <c r="CF8" i="2" s="1"/>
  <c r="CD8" i="2"/>
  <c r="CC8" i="2"/>
  <c r="CB8" i="2" s="1"/>
  <c r="CA8" i="2"/>
  <c r="BZ8" i="2"/>
  <c r="BY8" i="2"/>
  <c r="BX8" i="2"/>
  <c r="BV8" i="2"/>
  <c r="BU8" i="2"/>
  <c r="BW8" i="2" s="1"/>
  <c r="BT8" i="2"/>
  <c r="BS8" i="2"/>
  <c r="BP8" i="2"/>
  <c r="BQ8" i="2" s="1"/>
  <c r="BO8" i="2"/>
  <c r="BN8" i="2"/>
  <c r="BL8" i="2"/>
  <c r="BK8" i="2"/>
  <c r="BJ8" i="2"/>
  <c r="BI8" i="2"/>
  <c r="BF8" i="2"/>
  <c r="BG8" i="2" s="1"/>
  <c r="BE8" i="2"/>
  <c r="BD8" i="2"/>
  <c r="BA8" i="2"/>
  <c r="BB8" i="2" s="1"/>
  <c r="F8" i="2" s="1"/>
  <c r="CI7" i="2"/>
  <c r="CH7" i="2"/>
  <c r="CG7" i="2" s="1"/>
  <c r="CF7" i="2"/>
  <c r="CE7" i="2"/>
  <c r="CD7" i="2"/>
  <c r="CC7" i="2"/>
  <c r="BZ7" i="2"/>
  <c r="CA7" i="2" s="1"/>
  <c r="BY7" i="2"/>
  <c r="BX7" i="2"/>
  <c r="BW7" i="2" s="1"/>
  <c r="BV7" i="2"/>
  <c r="BU7" i="2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E5" i="2"/>
  <c r="CF5" i="2" s="1"/>
  <c r="CD5" i="2"/>
  <c r="CC5" i="2"/>
  <c r="BZ5" i="2"/>
  <c r="CA5" i="2" s="1"/>
  <c r="U5" i="2" s="1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F4" i="2"/>
  <c r="CE4" i="2"/>
  <c r="CD4" i="2"/>
  <c r="CC4" i="2"/>
  <c r="BZ4" i="2"/>
  <c r="CA4" i="2" s="1"/>
  <c r="BY4" i="2"/>
  <c r="BX4" i="2"/>
  <c r="BV4" i="2"/>
  <c r="BU4" i="2"/>
  <c r="BT4" i="2"/>
  <c r="BS4" i="2"/>
  <c r="BR4" i="2" s="1"/>
  <c r="BQ4" i="2"/>
  <c r="BP4" i="2"/>
  <c r="BO4" i="2"/>
  <c r="BN4" i="2"/>
  <c r="BL4" i="2"/>
  <c r="BK4" i="2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CA3" i="2"/>
  <c r="BZ3" i="2"/>
  <c r="BY3" i="2"/>
  <c r="BX3" i="2"/>
  <c r="BW3" i="2" s="1"/>
  <c r="BV3" i="2"/>
  <c r="BU3" i="2"/>
  <c r="BT3" i="2"/>
  <c r="BS3" i="2"/>
  <c r="BQ3" i="2"/>
  <c r="BP3" i="2"/>
  <c r="BO3" i="2"/>
  <c r="BN3" i="2"/>
  <c r="BM3" i="2" s="1"/>
  <c r="BL3" i="2"/>
  <c r="BK3" i="2"/>
  <c r="BJ3" i="2"/>
  <c r="BI3" i="2"/>
  <c r="BG3" i="2"/>
  <c r="BF3" i="2"/>
  <c r="BE3" i="2"/>
  <c r="BD3" i="2"/>
  <c r="BB3" i="2"/>
  <c r="BA3" i="2"/>
  <c r="F3" i="2" s="1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R2" i="2" s="1"/>
  <c r="BO2" i="2"/>
  <c r="BN2" i="2"/>
  <c r="BK2" i="2"/>
  <c r="BJ2" i="2"/>
  <c r="BI2" i="2"/>
  <c r="BF2" i="2"/>
  <c r="BG2" i="2" s="1"/>
  <c r="BH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CB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H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L41" i="18"/>
  <c r="BM41" i="18" s="1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R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CB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M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F28" i="18"/>
  <c r="CE28" i="18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BC24" i="18" s="1"/>
  <c r="CI23" i="18"/>
  <c r="CH23" i="18"/>
  <c r="CE23" i="18"/>
  <c r="CD23" i="18"/>
  <c r="CC23" i="18"/>
  <c r="BZ23" i="18"/>
  <c r="CA23" i="18" s="1"/>
  <c r="CB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W16" i="18"/>
  <c r="BV16" i="18"/>
  <c r="BU16" i="18"/>
  <c r="BT16" i="18"/>
  <c r="BS16" i="18"/>
  <c r="BR16" i="18"/>
  <c r="BP16" i="18"/>
  <c r="BQ16" i="18" s="1"/>
  <c r="BO16" i="18"/>
  <c r="BN16" i="18"/>
  <c r="BM16" i="18"/>
  <c r="BL16" i="18"/>
  <c r="BK16" i="18"/>
  <c r="BJ16" i="18"/>
  <c r="BI16" i="18"/>
  <c r="BF16" i="18"/>
  <c r="BG16" i="18" s="1"/>
  <c r="BE16" i="18"/>
  <c r="BD16" i="18"/>
  <c r="BC16" i="18"/>
  <c r="BB16" i="18"/>
  <c r="BA16" i="18"/>
  <c r="CI15" i="18"/>
  <c r="CH15" i="18"/>
  <c r="CE15" i="18"/>
  <c r="CF15" i="18" s="1"/>
  <c r="CD15" i="18"/>
  <c r="CC15" i="18"/>
  <c r="CB15" i="18"/>
  <c r="CA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G14" i="18"/>
  <c r="CF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M10" i="18"/>
  <c r="BL10" i="18"/>
  <c r="BK10" i="18"/>
  <c r="BJ10" i="18"/>
  <c r="BI10" i="18"/>
  <c r="BF10" i="18"/>
  <c r="BE10" i="18"/>
  <c r="BD10" i="18"/>
  <c r="BC10" i="18"/>
  <c r="BB10" i="18"/>
  <c r="BA10" i="18"/>
  <c r="CI9" i="18"/>
  <c r="CH9" i="18"/>
  <c r="CE9" i="18"/>
  <c r="CD9" i="18"/>
  <c r="CC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E8" i="18"/>
  <c r="CF8" i="18" s="1"/>
  <c r="CD8" i="18"/>
  <c r="CC8" i="18"/>
  <c r="BZ8" i="18"/>
  <c r="BY8" i="18"/>
  <c r="BX8" i="18"/>
  <c r="BU8" i="18"/>
  <c r="BV8" i="18" s="1"/>
  <c r="BT8" i="18"/>
  <c r="BS8" i="18"/>
  <c r="BP8" i="18"/>
  <c r="BO8" i="18"/>
  <c r="BN8" i="18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CB7" i="18"/>
  <c r="CA7" i="18"/>
  <c r="BZ7" i="18"/>
  <c r="BY7" i="18"/>
  <c r="BX7" i="18"/>
  <c r="BU7" i="18"/>
  <c r="BT7" i="18"/>
  <c r="BS7" i="18"/>
  <c r="BR7" i="18"/>
  <c r="BQ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E6" i="18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M6" i="18"/>
  <c r="BL6" i="18"/>
  <c r="BK6" i="18"/>
  <c r="BJ6" i="18"/>
  <c r="BI6" i="18"/>
  <c r="BF6" i="18"/>
  <c r="BE6" i="18"/>
  <c r="BD6" i="18"/>
  <c r="BA6" i="18"/>
  <c r="CI5" i="18"/>
  <c r="CH5" i="18"/>
  <c r="CE5" i="18"/>
  <c r="CD5" i="18"/>
  <c r="CC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H5" i="18" s="1"/>
  <c r="BE5" i="18"/>
  <c r="BD5" i="18"/>
  <c r="BA5" i="18"/>
  <c r="CI4" i="18"/>
  <c r="CH4" i="18"/>
  <c r="CG4" i="18"/>
  <c r="CF4" i="18"/>
  <c r="CE4" i="18"/>
  <c r="CD4" i="18"/>
  <c r="CC4" i="18"/>
  <c r="BZ4" i="18"/>
  <c r="BY4" i="18"/>
  <c r="BX4" i="18"/>
  <c r="BW4" i="18"/>
  <c r="BV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R3" i="18"/>
  <c r="BQ3" i="18"/>
  <c r="BP3" i="18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R8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 s="1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K30" i="19" s="1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I124" i="19" s="1"/>
  <c r="U140" i="19"/>
  <c r="U142" i="19"/>
  <c r="I142" i="19" s="1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V20" i="19"/>
  <c r="V22" i="19"/>
  <c r="V26" i="19"/>
  <c r="V28" i="19"/>
  <c r="V30" i="19"/>
  <c r="V32" i="19"/>
  <c r="J32" i="19" s="1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J130" i="19" s="1"/>
  <c r="V132" i="19"/>
  <c r="V134" i="19"/>
  <c r="V136" i="19"/>
  <c r="V138" i="19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J146" i="19" s="1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L6" i="18"/>
  <c r="I29" i="2"/>
  <c r="L26" i="2"/>
  <c r="U94" i="2"/>
  <c r="X51" i="2"/>
  <c r="R50" i="2"/>
  <c r="O49" i="2"/>
  <c r="R13" i="2"/>
  <c r="G1" i="2"/>
  <c r="J1" i="2" s="1"/>
  <c r="M1" i="2" s="1"/>
  <c r="O1" i="2" s="1"/>
  <c r="BR1" i="2" s="1"/>
  <c r="I96" i="2"/>
  <c r="F97" i="2"/>
  <c r="L27" i="2"/>
  <c r="I14" i="2"/>
  <c r="F37" i="2"/>
  <c r="L97" i="2"/>
  <c r="L31" i="2"/>
  <c r="I98" i="2"/>
  <c r="O36" i="2"/>
  <c r="I34" i="2"/>
  <c r="L39" i="2"/>
  <c r="L99" i="2"/>
  <c r="F17" i="2"/>
  <c r="O39" i="2"/>
  <c r="O32" i="2"/>
  <c r="F33" i="2"/>
  <c r="O15" i="2"/>
  <c r="I38" i="2"/>
  <c r="O98" i="2"/>
  <c r="L35" i="2"/>
  <c r="F13" i="2"/>
  <c r="I33" i="2"/>
  <c r="O20" i="2"/>
  <c r="F40" i="2"/>
  <c r="O40" i="2"/>
  <c r="O3" i="2"/>
  <c r="F95" i="2"/>
  <c r="F11" i="2"/>
  <c r="L15" i="2"/>
  <c r="F32" i="2"/>
  <c r="U79" i="18"/>
  <c r="R24" i="18"/>
  <c r="F78" i="18"/>
  <c r="O7" i="18"/>
  <c r="O15" i="18"/>
  <c r="R78" i="18"/>
  <c r="L81" i="18"/>
  <c r="U78" i="2"/>
  <c r="F62" i="2"/>
  <c r="U70" i="2"/>
  <c r="I78" i="2"/>
  <c r="R7" i="2"/>
  <c r="O73" i="2"/>
  <c r="X19" i="2"/>
  <c r="U34" i="2"/>
  <c r="R66" i="2"/>
  <c r="U90" i="2"/>
  <c r="I26" i="2"/>
  <c r="R21" i="2"/>
  <c r="U22" i="2"/>
  <c r="O81" i="18"/>
  <c r="I29" i="18"/>
  <c r="U25" i="18"/>
  <c r="X10" i="18"/>
  <c r="L14" i="18"/>
  <c r="O39" i="18"/>
  <c r="I65" i="18"/>
  <c r="X2" i="18"/>
  <c r="U68" i="18"/>
  <c r="I70" i="18"/>
  <c r="U99" i="18"/>
  <c r="O72" i="18"/>
  <c r="I13" i="18"/>
  <c r="I68" i="18"/>
  <c r="I53" i="18"/>
  <c r="U57" i="18"/>
  <c r="I61" i="18"/>
  <c r="O62" i="18"/>
  <c r="U15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F12" i="18"/>
  <c r="R12" i="18"/>
  <c r="R14" i="18"/>
  <c r="R16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R4" i="2"/>
  <c r="X11" i="2"/>
  <c r="X15" i="2"/>
  <c r="X30" i="2"/>
  <c r="R33" i="2"/>
  <c r="X34" i="2"/>
  <c r="R37" i="2"/>
  <c r="X38" i="2"/>
  <c r="X98" i="2"/>
  <c r="R99" i="2"/>
  <c r="O65" i="2"/>
  <c r="U18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U8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C3" i="19"/>
  <c r="AA3" i="19"/>
  <c r="AB3" i="19"/>
  <c r="Z3" i="19"/>
  <c r="AD3" i="19"/>
  <c r="AE3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R8" i="18" l="1"/>
  <c r="BW8" i="18"/>
  <c r="BL8" i="18"/>
  <c r="BM8" i="18" s="1"/>
  <c r="CF6" i="18"/>
  <c r="X6" i="18" s="1"/>
  <c r="BB6" i="18"/>
  <c r="BC6" i="18" s="1"/>
  <c r="CA9" i="18"/>
  <c r="U9" i="18" s="1"/>
  <c r="CA5" i="18"/>
  <c r="CB5" i="18" s="1"/>
  <c r="CG5" i="2"/>
  <c r="CB5" i="2"/>
  <c r="BR8" i="2"/>
  <c r="CB10" i="2"/>
  <c r="BG7" i="18"/>
  <c r="BH7" i="18" s="1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BR11" i="2"/>
  <c r="BR21" i="2"/>
  <c r="CG28" i="2"/>
  <c r="BR37" i="2"/>
  <c r="CB27" i="2"/>
  <c r="BM18" i="2"/>
  <c r="BM20" i="2"/>
  <c r="CB29" i="2"/>
  <c r="BM38" i="2"/>
  <c r="CB3" i="2"/>
  <c r="BH5" i="2"/>
  <c r="BW6" i="2"/>
  <c r="BC8" i="2"/>
  <c r="BR9" i="2"/>
  <c r="CG10" i="2"/>
  <c r="BR13" i="2"/>
  <c r="CG14" i="2"/>
  <c r="BH17" i="2"/>
  <c r="BH19" i="2"/>
  <c r="BH23" i="2"/>
  <c r="BW30" i="2"/>
  <c r="BC18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CB17" i="2"/>
  <c r="BR35" i="2"/>
  <c r="BG23" i="2"/>
  <c r="BR23" i="2"/>
  <c r="BB26" i="2"/>
  <c r="BC26" i="2" s="1"/>
  <c r="CF28" i="2"/>
  <c r="CA31" i="2"/>
  <c r="CB31" i="2" s="1"/>
  <c r="BV34" i="2"/>
  <c r="BW34" i="2" s="1"/>
  <c r="BQ37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M52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Q17" i="2"/>
  <c r="BR17" i="2" s="1"/>
  <c r="CA17" i="2"/>
  <c r="U17" i="2" s="1"/>
  <c r="BB18" i="2"/>
  <c r="BL18" i="2"/>
  <c r="L18" i="2" s="1"/>
  <c r="CF18" i="2"/>
  <c r="X18" i="2" s="1"/>
  <c r="BG19" i="2"/>
  <c r="BQ19" i="2"/>
  <c r="BR19" i="2" s="1"/>
  <c r="CA19" i="2"/>
  <c r="CB19" i="2" s="1"/>
  <c r="BB20" i="2"/>
  <c r="F20" i="2" s="1"/>
  <c r="BL20" i="2"/>
  <c r="BV20" i="2"/>
  <c r="BW20" i="2" s="1"/>
  <c r="CF20" i="2"/>
  <c r="CG20" i="2" s="1"/>
  <c r="BG21" i="2"/>
  <c r="I21" i="2" s="1"/>
  <c r="BQ21" i="2"/>
  <c r="BL24" i="2"/>
  <c r="BM24" i="2" s="1"/>
  <c r="BG27" i="2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BM71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M65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M92" i="2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M5" i="18"/>
  <c r="CG7" i="18"/>
  <c r="BH12" i="18"/>
  <c r="BR38" i="18"/>
  <c r="CB42" i="18"/>
  <c r="BM13" i="18"/>
  <c r="BC29" i="18"/>
  <c r="BM7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2" i="18"/>
  <c r="BR28" i="18"/>
  <c r="BQ28" i="18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BW43" i="18"/>
  <c r="BG46" i="18"/>
  <c r="BH46" i="18" s="1"/>
  <c r="BV55" i="18"/>
  <c r="R55" i="18" s="1"/>
  <c r="BM15" i="18"/>
  <c r="CB18" i="18"/>
  <c r="BH20" i="18"/>
  <c r="BW23" i="18"/>
  <c r="BQ38" i="18"/>
  <c r="O38" i="18" s="1"/>
  <c r="CG41" i="18"/>
  <c r="CB54" i="18"/>
  <c r="BW64" i="18"/>
  <c r="BB65" i="18"/>
  <c r="BC65" i="18" s="1"/>
  <c r="BC15" i="18"/>
  <c r="BC21" i="18"/>
  <c r="BH28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V13" i="18"/>
  <c r="BW13" i="18" s="1"/>
  <c r="CF13" i="18"/>
  <c r="CG13" i="18" s="1"/>
  <c r="BG14" i="18"/>
  <c r="BH14" i="18" s="1"/>
  <c r="BQ14" i="18"/>
  <c r="BR14" i="18" s="1"/>
  <c r="CB14" i="18"/>
  <c r="BR18" i="18"/>
  <c r="BM25" i="18"/>
  <c r="BQ42" i="18"/>
  <c r="BR42" i="18" s="1"/>
  <c r="BG44" i="18"/>
  <c r="BH44" i="18" s="1"/>
  <c r="BQ58" i="18"/>
  <c r="BR58" i="18" s="1"/>
  <c r="BB29" i="18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W19" i="18"/>
  <c r="BH24" i="18"/>
  <c r="CB28" i="18"/>
  <c r="BV57" i="18"/>
  <c r="BW57" i="18" s="1"/>
  <c r="CB71" i="18"/>
  <c r="CA28" i="18"/>
  <c r="U28" i="18" s="1"/>
  <c r="BH30" i="18"/>
  <c r="BC35" i="18"/>
  <c r="BB35" i="18"/>
  <c r="BQ36" i="18"/>
  <c r="BR36" i="18" s="1"/>
  <c r="CG37" i="18"/>
  <c r="CF37" i="18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BG18" i="18"/>
  <c r="BH18" i="18" s="1"/>
  <c r="BQ18" i="18"/>
  <c r="O18" i="18" s="1"/>
  <c r="CA18" i="18"/>
  <c r="BB19" i="18"/>
  <c r="F19" i="18" s="1"/>
  <c r="BL19" i="18"/>
  <c r="BM19" i="18" s="1"/>
  <c r="BV19" i="18"/>
  <c r="CF19" i="18"/>
  <c r="CG19" i="18" s="1"/>
  <c r="BG20" i="18"/>
  <c r="BQ20" i="18"/>
  <c r="CA20" i="18"/>
  <c r="U20" i="18" s="1"/>
  <c r="BB21" i="18"/>
  <c r="BL21" i="18"/>
  <c r="BV21" i="18"/>
  <c r="BW21" i="18" s="1"/>
  <c r="CF21" i="18"/>
  <c r="CG21" i="18" s="1"/>
  <c r="BG22" i="18"/>
  <c r="BH22" i="18" s="1"/>
  <c r="BQ22" i="18"/>
  <c r="O22" i="18" s="1"/>
  <c r="CA22" i="18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D2" i="19"/>
  <c r="C15" i="19"/>
  <c r="E15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B3" i="19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J27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D15" i="19"/>
  <c r="B7" i="19"/>
  <c r="X22" i="2"/>
  <c r="R40" i="2"/>
  <c r="L51" i="2"/>
  <c r="O28" i="2"/>
  <c r="O19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F2" i="2"/>
  <c r="L2" i="2"/>
  <c r="I2" i="2"/>
  <c r="R2" i="2"/>
  <c r="N1" i="2"/>
  <c r="P1" i="2"/>
  <c r="AJ3" i="19"/>
  <c r="AJ17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R3" i="18"/>
  <c r="U4" i="18"/>
  <c r="F7" i="18"/>
  <c r="I8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I4" i="18"/>
  <c r="L5" i="18"/>
  <c r="O6" i="18"/>
  <c r="R7" i="18"/>
  <c r="U8" i="18"/>
  <c r="X9" i="18"/>
  <c r="F11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L4" i="18"/>
  <c r="X4" i="18"/>
  <c r="R6" i="18"/>
  <c r="I7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C23" i="19"/>
  <c r="G10" i="19"/>
  <c r="G20" i="19"/>
  <c r="B14" i="19"/>
  <c r="D14" i="19"/>
  <c r="B13" i="19"/>
  <c r="E18" i="19"/>
  <c r="B15" i="19"/>
  <c r="G7" i="19"/>
  <c r="E7" i="19"/>
  <c r="B23" i="19"/>
  <c r="D23" i="19"/>
  <c r="C3" i="19"/>
  <c r="F10" i="19"/>
  <c r="G14" i="19"/>
  <c r="C18" i="19"/>
  <c r="B18" i="19"/>
  <c r="F15" i="19"/>
  <c r="F7" i="19"/>
  <c r="X2" i="2"/>
  <c r="F18" i="19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B2" i="19"/>
  <c r="G18" i="19"/>
  <c r="F23" i="19"/>
  <c r="D10" i="19"/>
  <c r="F2" i="19"/>
  <c r="D7" i="19"/>
  <c r="F13" i="19"/>
  <c r="X2" i="19"/>
  <c r="X3" i="19"/>
  <c r="X10" i="19"/>
  <c r="X14" i="19"/>
  <c r="X13" i="19"/>
  <c r="X18" i="19"/>
  <c r="X15" i="19"/>
  <c r="X7" i="19"/>
  <c r="X20" i="19"/>
  <c r="C14" i="19"/>
  <c r="G23" i="19"/>
  <c r="F3" i="19"/>
  <c r="G13" i="19"/>
  <c r="G15" i="19"/>
  <c r="E10" i="19"/>
  <c r="E14" i="19"/>
  <c r="C7" i="19"/>
  <c r="C2" i="19"/>
  <c r="E3" i="19"/>
  <c r="AJ5" i="19"/>
  <c r="AJ7" i="19"/>
  <c r="G2" i="19"/>
  <c r="AJ2" i="19"/>
  <c r="AJ19" i="19"/>
  <c r="AJ8" i="19"/>
  <c r="AJ6" i="19"/>
  <c r="AJ15" i="19"/>
  <c r="E20" i="19"/>
  <c r="AJ20" i="19"/>
  <c r="BS1" i="2"/>
  <c r="BO1" i="2"/>
  <c r="BD1" i="2"/>
  <c r="A2" i="12" a="1"/>
  <c r="CB9" i="18" l="1"/>
  <c r="X5" i="18"/>
  <c r="U5" i="18"/>
  <c r="F6" i="18"/>
  <c r="CG6" i="18"/>
  <c r="O5" i="18"/>
  <c r="BM5" i="2"/>
  <c r="I27" i="19"/>
  <c r="K27" i="19"/>
  <c r="BN1" i="2"/>
  <c r="BI1" i="2"/>
  <c r="I24" i="19"/>
  <c r="R16" i="2"/>
  <c r="X23" i="19"/>
  <c r="F4" i="2"/>
  <c r="I23" i="19"/>
  <c r="J24" i="19"/>
  <c r="J23" i="19"/>
  <c r="AJ23" i="19"/>
  <c r="BR6" i="2"/>
  <c r="X6" i="2"/>
  <c r="CK6" i="2" s="1"/>
  <c r="AP6" i="2" s="1"/>
  <c r="T7" i="19" s="1"/>
  <c r="H7" i="19" s="1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L15" i="19"/>
  <c r="L20" i="19"/>
  <c r="BC2" i="18"/>
  <c r="AB79" i="18"/>
  <c r="CK78" i="18"/>
  <c r="AP78" i="18" s="1"/>
  <c r="L18" i="19"/>
  <c r="AB2" i="2"/>
  <c r="L7" i="19"/>
  <c r="R17" i="2"/>
  <c r="CK17" i="2" s="1"/>
  <c r="AP17" i="2" s="1"/>
  <c r="T21" i="19" s="1"/>
  <c r="H21" i="19" s="1"/>
  <c r="CK2" i="2"/>
  <c r="AP2" i="2" s="1"/>
  <c r="T22" i="19" s="1"/>
  <c r="X47" i="2"/>
  <c r="AB78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AB18" i="18"/>
  <c r="CK18" i="18"/>
  <c r="AP18" i="18" s="1"/>
  <c r="AB11" i="18"/>
  <c r="CK11" i="18"/>
  <c r="AP11" i="18" s="1"/>
  <c r="AB4" i="18"/>
  <c r="CK4" i="18"/>
  <c r="AP4" i="18" s="1"/>
  <c r="CK9" i="18"/>
  <c r="AP9" i="18" s="1"/>
  <c r="AB9" i="18"/>
  <c r="AB7" i="18"/>
  <c r="CK7" i="18"/>
  <c r="AP7" i="18" s="1"/>
  <c r="AB69" i="18"/>
  <c r="BW2" i="18"/>
  <c r="CK2" i="18"/>
  <c r="AP2" i="18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AB9" i="2"/>
  <c r="CK9" i="2"/>
  <c r="AP9" i="2" s="1"/>
  <c r="T10" i="19" s="1"/>
  <c r="H10" i="19" s="1"/>
  <c r="AB7" i="2"/>
  <c r="CK7" i="2"/>
  <c r="AP7" i="2" s="1"/>
  <c r="T8" i="19" s="1"/>
  <c r="H8" i="19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CK25" i="2"/>
  <c r="AP25" i="2" s="1"/>
  <c r="AB25" i="2"/>
  <c r="AB23" i="2"/>
  <c r="CK23" i="2"/>
  <c r="AP23" i="2" s="1"/>
  <c r="AB16" i="2"/>
  <c r="CK16" i="2"/>
  <c r="AP16" i="2" s="1"/>
  <c r="T19" i="19" s="1"/>
  <c r="H19" i="19" s="1"/>
  <c r="AB4" i="2"/>
  <c r="CK4" i="2"/>
  <c r="AP4" i="2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T12" i="19" s="1"/>
  <c r="H12" i="19" s="1"/>
  <c r="CK70" i="2"/>
  <c r="AP70" i="2" s="1"/>
  <c r="L14" i="19"/>
  <c r="L2" i="19"/>
  <c r="CK5" i="18" l="1"/>
  <c r="AP5" i="18" s="1"/>
  <c r="AB5" i="18"/>
  <c r="AF22" i="19"/>
  <c r="H22" i="19" s="1"/>
  <c r="AF9" i="19"/>
  <c r="AB6" i="2"/>
  <c r="T9" i="19"/>
  <c r="L23" i="19"/>
  <c r="T11" i="19"/>
  <c r="H11" i="19" s="1"/>
  <c r="T6" i="19"/>
  <c r="H6" i="19" s="1"/>
  <c r="T4" i="19"/>
  <c r="H4" i="19" s="1"/>
  <c r="T5" i="19"/>
  <c r="H5" i="19" s="1"/>
  <c r="AB17" i="2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H142" i="19" s="1"/>
  <c r="T153" i="19"/>
  <c r="T158" i="19"/>
  <c r="T68" i="19"/>
  <c r="T73" i="19"/>
  <c r="T190" i="19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 s="1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H58" i="19" s="1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T195" i="19"/>
  <c r="T38" i="19"/>
  <c r="T188" i="19"/>
  <c r="T105" i="19"/>
  <c r="T146" i="19"/>
  <c r="T67" i="19"/>
  <c r="T82" i="19"/>
  <c r="T119" i="19"/>
  <c r="T94" i="19"/>
  <c r="T59" i="19"/>
  <c r="T78" i="19"/>
  <c r="T184" i="19"/>
  <c r="T181" i="19"/>
  <c r="T74" i="19"/>
  <c r="T200" i="19"/>
  <c r="T199" i="19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T132" i="19"/>
  <c r="T72" i="19"/>
  <c r="T144" i="19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144" i="19" l="1"/>
  <c r="H92" i="19"/>
  <c r="H43" i="19"/>
  <c r="H102" i="19"/>
  <c r="H188" i="19"/>
  <c r="H174" i="19"/>
  <c r="H64" i="19"/>
  <c r="H68" i="19"/>
  <c r="H199" i="19"/>
  <c r="H74" i="19"/>
  <c r="H145" i="19"/>
  <c r="H9" i="19"/>
  <c r="H49" i="19"/>
  <c r="H136" i="19"/>
  <c r="H57" i="19"/>
  <c r="H190" i="19"/>
  <c r="H98" i="19"/>
  <c r="H146" i="19"/>
  <c r="H132" i="19"/>
  <c r="H171" i="19"/>
  <c r="H78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N8" i="19" s="1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AE66" i="2"/>
  <c r="AG35" i="2"/>
  <c r="AI2" i="2"/>
  <c r="AM30" i="2"/>
  <c r="AO26" i="2"/>
  <c r="AG79" i="2"/>
  <c r="AG70" i="2"/>
  <c r="AK63" i="2"/>
  <c r="AE75" i="2"/>
  <c r="AE88" i="2"/>
  <c r="AI16" i="2"/>
  <c r="P19" i="19" s="1"/>
  <c r="D19" i="19" s="1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Y3" i="12" s="1"/>
  <c r="AG9" i="2"/>
  <c r="AM89" i="2"/>
  <c r="AG96" i="2"/>
  <c r="AG16" i="2"/>
  <c r="O19" i="19" s="1"/>
  <c r="C19" i="19" s="1"/>
  <c r="AG33" i="2"/>
  <c r="AM31" i="2"/>
  <c r="AI20" i="2"/>
  <c r="AK25" i="2"/>
  <c r="AM3" i="2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 s="1"/>
  <c r="G19" i="19" s="1"/>
  <c r="AI76" i="2"/>
  <c r="AI12" i="2"/>
  <c r="AO37" i="2"/>
  <c r="AE56" i="2"/>
  <c r="AI67" i="2"/>
  <c r="AK16" i="2"/>
  <c r="Q19" i="19" s="1"/>
  <c r="E19" i="19" s="1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 s="1"/>
  <c r="E8" i="19" s="1"/>
  <c r="AK31" i="2"/>
  <c r="AK26" i="2"/>
  <c r="AI56" i="2"/>
  <c r="AG53" i="2"/>
  <c r="AK90" i="2"/>
  <c r="AO8" i="2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S8" i="19" s="1"/>
  <c r="G8" i="19" s="1"/>
  <c r="AK98" i="2"/>
  <c r="AO70" i="2"/>
  <c r="AG7" i="2"/>
  <c r="O8" i="19" s="1"/>
  <c r="C8" i="19" s="1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 s="1"/>
  <c r="F19" i="19" s="1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P8" i="19" s="1"/>
  <c r="D8" i="19" s="1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R8" i="19" s="1"/>
  <c r="F8" i="19" s="1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AO41" i="2"/>
  <c r="W3" i="12"/>
  <c r="AN3" i="12"/>
  <c r="AI3" i="12"/>
  <c r="AC3" i="12"/>
  <c r="AA3" i="12"/>
  <c r="D3" i="12"/>
  <c r="AR3" i="12"/>
  <c r="Z3" i="12"/>
  <c r="AF3" i="12"/>
  <c r="AJ3" i="12"/>
  <c r="E3" i="12"/>
  <c r="J3" i="12"/>
  <c r="AL3" i="12"/>
  <c r="AK3" i="12"/>
  <c r="AM3" i="12"/>
  <c r="I3" i="12"/>
  <c r="AB3" i="12"/>
  <c r="AP3" i="12"/>
  <c r="AQ3" i="12"/>
  <c r="AD3" i="12"/>
  <c r="C3" i="12"/>
  <c r="AO3" i="12"/>
  <c r="AE3" i="12"/>
  <c r="A4" i="12" a="1"/>
  <c r="Q9" i="19" l="1"/>
  <c r="O9" i="19"/>
  <c r="N9" i="19"/>
  <c r="R9" i="19"/>
  <c r="S9" i="19"/>
  <c r="P9" i="19"/>
  <c r="X21" i="19"/>
  <c r="B21" i="19"/>
  <c r="L21" i="19" s="1"/>
  <c r="B19" i="19"/>
  <c r="L19" i="19" s="1"/>
  <c r="X19" i="19"/>
  <c r="X17" i="19"/>
  <c r="B17" i="19"/>
  <c r="L17" i="19" s="1"/>
  <c r="X16" i="19"/>
  <c r="B16" i="19"/>
  <c r="L16" i="19" s="1"/>
  <c r="B12" i="19"/>
  <c r="L12" i="19" s="1"/>
  <c r="X12" i="19"/>
  <c r="B8" i="19"/>
  <c r="L8" i="19" s="1"/>
  <c r="X8" i="19"/>
  <c r="Q11" i="19"/>
  <c r="E11" i="19" s="1"/>
  <c r="Q6" i="19"/>
  <c r="E6" i="19" s="1"/>
  <c r="O11" i="19"/>
  <c r="C11" i="19" s="1"/>
  <c r="O6" i="19"/>
  <c r="C6" i="19" s="1"/>
  <c r="N11" i="19"/>
  <c r="B11" i="19" s="1"/>
  <c r="N6" i="19"/>
  <c r="P11" i="19"/>
  <c r="D11" i="19" s="1"/>
  <c r="P6" i="19"/>
  <c r="D6" i="19" s="1"/>
  <c r="S11" i="19"/>
  <c r="G11" i="19" s="1"/>
  <c r="S6" i="19"/>
  <c r="G6" i="19" s="1"/>
  <c r="R11" i="19"/>
  <c r="F11" i="19" s="1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L3" i="12" s="1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P3" i="12"/>
  <c r="M3" i="12"/>
  <c r="R3" i="12"/>
  <c r="A4" i="12"/>
  <c r="F3" i="12"/>
  <c r="G3" i="12"/>
  <c r="AS3" i="12"/>
  <c r="T3" i="12"/>
  <c r="O3" i="12"/>
  <c r="S3" i="12"/>
  <c r="N3" i="12"/>
  <c r="Q3" i="12"/>
  <c r="K3" i="12"/>
  <c r="X9" i="19" l="1"/>
  <c r="L11" i="19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U3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J4" i="12" s="1"/>
  <c r="L4" i="12" s="1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I4" i="12" s="1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A9" i="19" l="1"/>
  <c r="C9" i="19" s="1"/>
  <c r="AL5" i="12"/>
  <c r="N5" i="12" s="1"/>
  <c r="Z9" i="19"/>
  <c r="AM5" i="12"/>
  <c r="O5" i="12" s="1"/>
  <c r="AB9" i="19"/>
  <c r="D9" i="19" s="1"/>
  <c r="AD9" i="19"/>
  <c r="F9" i="19" s="1"/>
  <c r="AE9" i="19"/>
  <c r="G9" i="19" s="1"/>
  <c r="AC9" i="19"/>
  <c r="E9" i="19" s="1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K4" i="12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AJ9" i="19" l="1"/>
  <c r="B9" i="19"/>
  <c r="L9" i="19" s="1"/>
  <c r="U5" i="12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AJ9" i="12" l="1"/>
  <c r="AB9" i="12"/>
  <c r="AD9" i="12"/>
  <c r="AI9" i="12"/>
  <c r="AN9" i="12"/>
  <c r="Z9" i="12"/>
  <c r="AL9" i="12"/>
  <c r="AP9" i="12"/>
  <c r="AQ9" i="12"/>
  <c r="S9" i="12" s="1"/>
  <c r="AR9" i="12"/>
  <c r="AK9" i="12"/>
  <c r="Y9" i="12"/>
  <c r="X9" i="12"/>
  <c r="D9" i="12"/>
  <c r="AA9" i="12"/>
  <c r="J9" i="12"/>
  <c r="AF9" i="12"/>
  <c r="W9" i="12"/>
  <c r="C9" i="12"/>
  <c r="AC9" i="12"/>
  <c r="AM9" i="12"/>
  <c r="I9" i="12"/>
  <c r="AO9" i="12"/>
  <c r="E9" i="12"/>
  <c r="F9" i="12" s="1"/>
  <c r="U8" i="12"/>
  <c r="A10" i="12"/>
  <c r="L9" i="12" l="1"/>
  <c r="P9" i="12"/>
  <c r="R9" i="12"/>
  <c r="N9" i="12"/>
  <c r="K9" i="12"/>
  <c r="T9" i="12"/>
  <c r="M9" i="12"/>
  <c r="Q9" i="12"/>
  <c r="O9" i="12"/>
  <c r="AG9" i="12"/>
  <c r="AS9" i="12"/>
  <c r="G9" i="12"/>
  <c r="H9" i="12" s="1"/>
  <c r="D10" i="12"/>
  <c r="AL10" i="12"/>
  <c r="J10" i="12"/>
  <c r="W10" i="12"/>
  <c r="AI10" i="12"/>
  <c r="AJ10" i="12"/>
  <c r="AN10" i="12"/>
  <c r="Z10" i="12"/>
  <c r="AQ10" i="12"/>
  <c r="AO10" i="12"/>
  <c r="AE10" i="12"/>
  <c r="X10" i="12"/>
  <c r="AB10" i="12"/>
  <c r="AK10" i="12"/>
  <c r="Y10" i="12"/>
  <c r="AC10" i="12"/>
  <c r="B10" i="12"/>
  <c r="E10" i="12"/>
  <c r="AP10" i="12"/>
  <c r="I10" i="12"/>
  <c r="C10" i="12"/>
  <c r="AR10" i="12"/>
  <c r="AD10" i="12"/>
  <c r="AM10" i="12"/>
  <c r="AF10" i="12"/>
  <c r="AA10" i="12"/>
  <c r="A11" i="12" a="1"/>
  <c r="U9" i="12" l="1"/>
  <c r="R10" i="12"/>
  <c r="M10" i="12"/>
  <c r="S10" i="12"/>
  <c r="Q10" i="12"/>
  <c r="T10" i="12"/>
  <c r="L10" i="12"/>
  <c r="N10" i="12"/>
  <c r="A11" i="12"/>
  <c r="K10" i="12"/>
  <c r="AG10" i="12"/>
  <c r="O10" i="12"/>
  <c r="F10" i="12"/>
  <c r="H10" i="12"/>
  <c r="G10" i="12"/>
  <c r="P10" i="12"/>
  <c r="AS10" i="12"/>
  <c r="U10" i="12" l="1"/>
  <c r="AK11" i="12"/>
  <c r="AJ11" i="12"/>
  <c r="I11" i="12"/>
  <c r="AC11" i="12"/>
  <c r="AA11" i="12"/>
  <c r="AB11" i="12"/>
  <c r="AM11" i="12"/>
  <c r="AQ11" i="12"/>
  <c r="AO11" i="12"/>
  <c r="E11" i="12"/>
  <c r="W11" i="12"/>
  <c r="AI11" i="12"/>
  <c r="Y11" i="12"/>
  <c r="D11" i="12"/>
  <c r="Z11" i="12"/>
  <c r="AF11" i="12"/>
  <c r="AD11" i="12"/>
  <c r="X11" i="12"/>
  <c r="C11" i="12"/>
  <c r="AP11" i="12"/>
  <c r="B11" i="12"/>
  <c r="AN11" i="12"/>
  <c r="AR11" i="12"/>
  <c r="J11" i="12"/>
  <c r="AL11" i="12"/>
  <c r="AE11" i="12"/>
  <c r="A12" i="12" a="1"/>
  <c r="L11" i="12" l="1"/>
  <c r="M11" i="12"/>
  <c r="S11" i="12"/>
  <c r="N11" i="12"/>
  <c r="R11" i="12"/>
  <c r="A12" i="12"/>
  <c r="K11" i="12"/>
  <c r="AG11" i="12"/>
  <c r="F11" i="12"/>
  <c r="G11" i="12"/>
  <c r="H11" i="12"/>
  <c r="P11" i="12"/>
  <c r="O11" i="12"/>
  <c r="T11" i="12"/>
  <c r="AS11" i="12"/>
  <c r="Q11" i="12"/>
  <c r="U11" i="12" l="1"/>
  <c r="D12" i="12"/>
  <c r="W12" i="12"/>
  <c r="AE12" i="12"/>
  <c r="AC12" i="12"/>
  <c r="AR12" i="12"/>
  <c r="J12" i="12"/>
  <c r="AB12" i="12"/>
  <c r="C12" i="12"/>
  <c r="E12" i="12"/>
  <c r="Y12" i="12"/>
  <c r="AJ12" i="12"/>
  <c r="AQ12" i="12"/>
  <c r="AN12" i="12"/>
  <c r="I12" i="12"/>
  <c r="B12" i="12"/>
  <c r="AA12" i="12"/>
  <c r="AI12" i="12"/>
  <c r="AP12" i="12"/>
  <c r="X12" i="12"/>
  <c r="AM12" i="12"/>
  <c r="AF12" i="12"/>
  <c r="AK12" i="12"/>
  <c r="Z12" i="12"/>
  <c r="AL12" i="12"/>
  <c r="AO12" i="12"/>
  <c r="AD12" i="12"/>
  <c r="A13" i="12" a="1"/>
  <c r="L12" i="12" l="1"/>
  <c r="T12" i="12"/>
  <c r="N12" i="12"/>
  <c r="R12" i="12"/>
  <c r="P12" i="12"/>
  <c r="S12" i="12"/>
  <c r="A13" i="12"/>
  <c r="M12" i="12"/>
  <c r="K12" i="12"/>
  <c r="AG12" i="12"/>
  <c r="AS12" i="12"/>
  <c r="G12" i="12"/>
  <c r="F12" i="12"/>
  <c r="H12" i="12"/>
  <c r="O12" i="12"/>
  <c r="Q12" i="12"/>
  <c r="U12" i="12" l="1"/>
  <c r="W13" i="12"/>
  <c r="AF13" i="12"/>
  <c r="AD13" i="12"/>
  <c r="AO13" i="12"/>
  <c r="AQ13" i="12"/>
  <c r="AJ13" i="12"/>
  <c r="D13" i="12"/>
  <c r="AA13" i="12"/>
  <c r="AE13" i="12"/>
  <c r="AK13" i="12"/>
  <c r="AN13" i="12"/>
  <c r="AC13" i="12"/>
  <c r="AM13" i="12"/>
  <c r="C13" i="12"/>
  <c r="X13" i="12"/>
  <c r="Z13" i="12"/>
  <c r="E13" i="12"/>
  <c r="AL13" i="12"/>
  <c r="I13" i="12"/>
  <c r="AR13" i="12"/>
  <c r="AB13" i="12"/>
  <c r="AP13" i="12"/>
  <c r="AI13" i="12"/>
  <c r="J13" i="12"/>
  <c r="B13" i="12"/>
  <c r="Y13" i="12"/>
  <c r="A14" i="12" a="1"/>
  <c r="M13" i="12" l="1"/>
  <c r="S13" i="12"/>
  <c r="Q13" i="12"/>
  <c r="AS13" i="12"/>
  <c r="L13" i="12"/>
  <c r="R13" i="12"/>
  <c r="T13" i="12"/>
  <c r="A14" i="12"/>
  <c r="P13" i="12"/>
  <c r="H13" i="12"/>
  <c r="F13" i="12"/>
  <c r="G13" i="12"/>
  <c r="K13" i="12"/>
  <c r="AG13" i="12"/>
  <c r="N13" i="12"/>
  <c r="O13" i="12"/>
  <c r="U13" i="12" l="1"/>
  <c r="D14" i="12"/>
  <c r="AF14" i="12"/>
  <c r="Z14" i="12"/>
  <c r="AA14" i="12"/>
  <c r="AB14" i="12"/>
  <c r="AR14" i="12"/>
  <c r="AE14" i="12"/>
  <c r="C14" i="12"/>
  <c r="AK14" i="12"/>
  <c r="AI14" i="12"/>
  <c r="AJ14" i="12"/>
  <c r="Y14" i="12"/>
  <c r="AD14" i="12"/>
  <c r="AO14" i="12"/>
  <c r="AM14" i="12"/>
  <c r="W14" i="12"/>
  <c r="AN14" i="12"/>
  <c r="X14" i="12"/>
  <c r="AC14" i="12"/>
  <c r="B14" i="12"/>
  <c r="I14" i="12"/>
  <c r="J14" i="12"/>
  <c r="E14" i="12"/>
  <c r="AL14" i="12"/>
  <c r="AQ14" i="12"/>
  <c r="AP14" i="12"/>
  <c r="A15" i="12" a="1"/>
  <c r="R14" i="12" l="1"/>
  <c r="Q14" i="12"/>
  <c r="O14" i="12"/>
  <c r="A15" i="12"/>
  <c r="H14" i="12"/>
  <c r="F14" i="12"/>
  <c r="G14" i="12"/>
  <c r="S14" i="12"/>
  <c r="N14" i="12"/>
  <c r="AG14" i="12"/>
  <c r="K14" i="12"/>
  <c r="M14" i="12"/>
  <c r="L14" i="12"/>
  <c r="AS14" i="12"/>
  <c r="T14" i="12"/>
  <c r="P14" i="12"/>
  <c r="U14" i="12" l="1"/>
  <c r="D15" i="12"/>
  <c r="AD15" i="12"/>
  <c r="E15" i="12"/>
  <c r="W15" i="12"/>
  <c r="AL15" i="12"/>
  <c r="AA15" i="12"/>
  <c r="AR15" i="12"/>
  <c r="B15" i="12"/>
  <c r="C15" i="12"/>
  <c r="AM15" i="12"/>
  <c r="AC15" i="12"/>
  <c r="J15" i="12"/>
  <c r="X15" i="12"/>
  <c r="AF15" i="12"/>
  <c r="I15" i="12"/>
  <c r="Y15" i="12"/>
  <c r="AN15" i="12"/>
  <c r="AK15" i="12"/>
  <c r="AI15" i="12"/>
  <c r="AP15" i="12"/>
  <c r="AO15" i="12"/>
  <c r="AQ15" i="12"/>
  <c r="AJ15" i="12"/>
  <c r="Z15" i="12"/>
  <c r="AE15" i="12"/>
  <c r="AB15" i="12"/>
  <c r="A16" i="12" a="1"/>
  <c r="N15" i="12" l="1"/>
  <c r="Q15" i="12"/>
  <c r="AS15" i="12"/>
  <c r="P15" i="12"/>
  <c r="M15" i="12"/>
  <c r="A16" i="12"/>
  <c r="G15" i="12"/>
  <c r="F15" i="12"/>
  <c r="H15" i="12"/>
  <c r="R15" i="12"/>
  <c r="T15" i="12"/>
  <c r="O15" i="12"/>
  <c r="S15" i="12"/>
  <c r="L15" i="12"/>
  <c r="AG15" i="12"/>
  <c r="K15" i="12"/>
  <c r="U15" i="12" l="1"/>
  <c r="D16" i="12"/>
  <c r="E16" i="12"/>
  <c r="W16" i="12"/>
  <c r="J16" i="12"/>
  <c r="Z16" i="12"/>
  <c r="AL16" i="12"/>
  <c r="X16" i="12"/>
  <c r="B16" i="12"/>
  <c r="C16" i="12"/>
  <c r="AE16" i="12"/>
  <c r="AN16" i="12"/>
  <c r="AC16" i="12"/>
  <c r="AR16" i="12"/>
  <c r="AD16" i="12"/>
  <c r="Y16" i="12"/>
  <c r="AQ16" i="12"/>
  <c r="AM16" i="12"/>
  <c r="AA16" i="12"/>
  <c r="AP16" i="12"/>
  <c r="I16" i="12"/>
  <c r="AF16" i="12"/>
  <c r="AJ16" i="12"/>
  <c r="AB16" i="12"/>
  <c r="AO16" i="12"/>
  <c r="AK16" i="12"/>
  <c r="AI16" i="12"/>
  <c r="A17" i="12" a="1"/>
  <c r="T16" i="12" l="1"/>
  <c r="P16" i="12"/>
  <c r="M16" i="12"/>
  <c r="L16" i="12"/>
  <c r="O16" i="12"/>
  <c r="A17" i="12"/>
  <c r="AG16" i="12"/>
  <c r="K16" i="12"/>
  <c r="Q16" i="12"/>
  <c r="R16" i="12"/>
  <c r="S16" i="12"/>
  <c r="H16" i="12"/>
  <c r="G16" i="12"/>
  <c r="F16" i="12"/>
  <c r="AS16" i="12"/>
  <c r="N16" i="12"/>
  <c r="U16" i="12" l="1"/>
  <c r="D17" i="12"/>
  <c r="I17" i="12"/>
  <c r="J17" i="12"/>
  <c r="AN17" i="12"/>
  <c r="AJ17" i="12"/>
  <c r="AP17" i="12"/>
  <c r="AQ17" i="12"/>
  <c r="B17" i="12"/>
  <c r="C17" i="12"/>
  <c r="AF17" i="12"/>
  <c r="AA17" i="12"/>
  <c r="AO17" i="12"/>
  <c r="E17" i="12"/>
  <c r="AE17" i="12"/>
  <c r="Y17" i="12"/>
  <c r="X17" i="12"/>
  <c r="AL17" i="12"/>
  <c r="W17" i="12"/>
  <c r="AB17" i="12"/>
  <c r="AR17" i="12"/>
  <c r="AK17" i="12"/>
  <c r="AD17" i="12"/>
  <c r="Z17" i="12"/>
  <c r="AC17" i="12"/>
  <c r="AM17" i="12"/>
  <c r="AI17" i="12"/>
  <c r="A18" i="12" a="1"/>
  <c r="Q17" i="12" l="1"/>
  <c r="R17" i="12"/>
  <c r="P17" i="12"/>
  <c r="N17" i="12"/>
  <c r="M17" i="12"/>
  <c r="O17" i="12"/>
  <c r="L17" i="12"/>
  <c r="A18" i="12"/>
  <c r="AS17" i="12"/>
  <c r="AG17" i="12"/>
  <c r="K17" i="12"/>
  <c r="S17" i="12"/>
  <c r="T17" i="12"/>
  <c r="H17" i="12"/>
  <c r="G17" i="12"/>
  <c r="F17" i="12"/>
  <c r="U17" i="12" l="1"/>
  <c r="D18" i="12"/>
  <c r="AJ18" i="12"/>
  <c r="AC18" i="12"/>
  <c r="AN18" i="12"/>
  <c r="X18" i="12"/>
  <c r="AQ18" i="12"/>
  <c r="C18" i="12"/>
  <c r="AO18" i="12"/>
  <c r="AR18" i="12"/>
  <c r="AE18" i="12"/>
  <c r="AM18" i="12"/>
  <c r="AI18" i="12"/>
  <c r="AF18" i="12"/>
  <c r="AD18" i="12"/>
  <c r="AB18" i="12"/>
  <c r="B18" i="12"/>
  <c r="AK18" i="12"/>
  <c r="Y18" i="12"/>
  <c r="AP18" i="12"/>
  <c r="J18" i="12"/>
  <c r="AA18" i="12"/>
  <c r="Z18" i="12"/>
  <c r="E18" i="12"/>
  <c r="I18" i="12"/>
  <c r="W18" i="12"/>
  <c r="AL18" i="12"/>
  <c r="A19" i="12" a="1"/>
  <c r="T18" i="12" l="1"/>
  <c r="S18" i="12"/>
  <c r="M18" i="12"/>
  <c r="AS18" i="12"/>
  <c r="A19" i="12"/>
  <c r="G18" i="12"/>
  <c r="F18" i="12"/>
  <c r="H18" i="12"/>
  <c r="P18" i="12"/>
  <c r="Q18" i="12"/>
  <c r="N18" i="12"/>
  <c r="R18" i="12"/>
  <c r="AG18" i="12"/>
  <c r="K18" i="12"/>
  <c r="O18" i="12"/>
  <c r="L18" i="12"/>
  <c r="U18" i="12" l="1"/>
  <c r="D19" i="12"/>
  <c r="AF19" i="12"/>
  <c r="AC19" i="12"/>
  <c r="J19" i="12"/>
  <c r="X19" i="12"/>
  <c r="B19" i="12"/>
  <c r="C19" i="12"/>
  <c r="AR19" i="12"/>
  <c r="AK19" i="12"/>
  <c r="Y19" i="12"/>
  <c r="AQ19" i="12"/>
  <c r="AN19" i="12"/>
  <c r="AJ19" i="12"/>
  <c r="I19" i="12"/>
  <c r="Z19" i="12"/>
  <c r="AE19" i="12"/>
  <c r="AB19" i="12"/>
  <c r="AD19" i="12"/>
  <c r="AI19" i="12"/>
  <c r="AP19" i="12"/>
  <c r="AM19" i="12"/>
  <c r="AA19" i="12"/>
  <c r="E19" i="12"/>
  <c r="W19" i="12"/>
  <c r="AO19" i="12"/>
  <c r="AL19" i="12"/>
  <c r="A20" i="12" a="1"/>
  <c r="O19" i="12" l="1"/>
  <c r="R19" i="12"/>
  <c r="P19" i="12"/>
  <c r="M19" i="12"/>
  <c r="AS19" i="12"/>
  <c r="N19" i="12"/>
  <c r="T19" i="12"/>
  <c r="Q19" i="12"/>
  <c r="A20" i="12"/>
  <c r="F19" i="12"/>
  <c r="G19" i="12"/>
  <c r="H19" i="12"/>
  <c r="L19" i="12"/>
  <c r="K19" i="12"/>
  <c r="AG19" i="12"/>
  <c r="S19" i="12"/>
  <c r="U19" i="12" l="1"/>
  <c r="D20" i="12"/>
  <c r="AK20" i="12"/>
  <c r="AD20" i="12"/>
  <c r="W20" i="12"/>
  <c r="AO20" i="12"/>
  <c r="AI20" i="12"/>
  <c r="J20" i="12"/>
  <c r="B20" i="12"/>
  <c r="C20" i="12"/>
  <c r="AA20" i="12"/>
  <c r="AQ20" i="12"/>
  <c r="Z20" i="12"/>
  <c r="E20" i="12"/>
  <c r="I20" i="12"/>
  <c r="AN20" i="12"/>
  <c r="AJ20" i="12"/>
  <c r="AP20" i="12"/>
  <c r="AE20" i="12"/>
  <c r="Y20" i="12"/>
  <c r="X20" i="12"/>
  <c r="AB20" i="12"/>
  <c r="AM20" i="12"/>
  <c r="AF20" i="12"/>
  <c r="AL20" i="12"/>
  <c r="AR20" i="12"/>
  <c r="AC20" i="12"/>
  <c r="A21" i="12" a="1"/>
  <c r="L20" i="12" l="1"/>
  <c r="Q20" i="12"/>
  <c r="S20" i="12"/>
  <c r="M20" i="12"/>
  <c r="P20" i="12"/>
  <c r="A21" i="12"/>
  <c r="N20" i="12"/>
  <c r="T20" i="12"/>
  <c r="R20" i="12"/>
  <c r="O20" i="12"/>
  <c r="AS20" i="12"/>
  <c r="G20" i="12"/>
  <c r="F20" i="12"/>
  <c r="H20" i="12"/>
  <c r="AG20" i="12"/>
  <c r="K20" i="12"/>
  <c r="U20" i="12" l="1"/>
  <c r="D21" i="12"/>
  <c r="AI21" i="12"/>
  <c r="AN21" i="12"/>
  <c r="E21" i="12"/>
  <c r="AO21" i="12"/>
  <c r="J21" i="12"/>
  <c r="AC21" i="12"/>
  <c r="C21" i="12"/>
  <c r="AB21" i="12"/>
  <c r="AQ21" i="12"/>
  <c r="Z21" i="12"/>
  <c r="B21" i="12"/>
  <c r="AL21" i="12"/>
  <c r="I21" i="12"/>
  <c r="AP21" i="12"/>
  <c r="AA21" i="12"/>
  <c r="W21" i="12"/>
  <c r="AF21" i="12"/>
  <c r="Y21" i="12"/>
  <c r="AJ21" i="12"/>
  <c r="AE21" i="12"/>
  <c r="AR21" i="12"/>
  <c r="AK21" i="12"/>
  <c r="AD21" i="12"/>
  <c r="X21" i="12"/>
  <c r="AM21" i="12"/>
  <c r="A22" i="12" a="1"/>
  <c r="AS21" i="12" l="1"/>
  <c r="N21" i="12"/>
  <c r="Q21" i="12"/>
  <c r="R21" i="12"/>
  <c r="O21" i="12"/>
  <c r="A22" i="12"/>
  <c r="M21" i="12"/>
  <c r="T21" i="12"/>
  <c r="L21" i="12"/>
  <c r="S21" i="12"/>
  <c r="AG21" i="12"/>
  <c r="K21" i="12"/>
  <c r="P21" i="12"/>
  <c r="F21" i="12"/>
  <c r="H21" i="12"/>
  <c r="G21" i="12"/>
  <c r="U21" i="12" l="1"/>
  <c r="D22" i="12"/>
  <c r="AA22" i="12"/>
  <c r="AR22" i="12"/>
  <c r="AL22" i="12"/>
  <c r="X22" i="12"/>
  <c r="AF22" i="12"/>
  <c r="C22" i="12"/>
  <c r="AJ22" i="12"/>
  <c r="AP22" i="12"/>
  <c r="AN22" i="12"/>
  <c r="AB22" i="12"/>
  <c r="Y22" i="12"/>
  <c r="AC22" i="12"/>
  <c r="Z22" i="12"/>
  <c r="J22" i="12"/>
  <c r="B22" i="12"/>
  <c r="E22" i="12"/>
  <c r="AM22" i="12"/>
  <c r="AD22" i="12"/>
  <c r="AI22" i="12"/>
  <c r="I22" i="12"/>
  <c r="W22" i="12"/>
  <c r="AQ22" i="12"/>
  <c r="AO22" i="12"/>
  <c r="AE22" i="12"/>
  <c r="AK22" i="12"/>
  <c r="A23" i="12" a="1"/>
  <c r="R22" i="12" l="1"/>
  <c r="P22" i="12"/>
  <c r="N22" i="12"/>
  <c r="L22" i="12"/>
  <c r="O22" i="12"/>
  <c r="AS22" i="12"/>
  <c r="A23" i="12"/>
  <c r="AG22" i="12"/>
  <c r="K22" i="12"/>
  <c r="T22" i="12"/>
  <c r="S22" i="12"/>
  <c r="G22" i="12"/>
  <c r="F22" i="12"/>
  <c r="H22" i="12"/>
  <c r="Q22" i="12"/>
  <c r="M22" i="12"/>
  <c r="U22" i="12" l="1"/>
  <c r="D23" i="12"/>
  <c r="AK23" i="12"/>
  <c r="Z23" i="12"/>
  <c r="AN23" i="12"/>
  <c r="E23" i="12"/>
  <c r="AQ23" i="12"/>
  <c r="AA23" i="12"/>
  <c r="AD23" i="12"/>
  <c r="AC23" i="12"/>
  <c r="I23" i="12"/>
  <c r="AE23" i="12"/>
  <c r="AR23" i="12"/>
  <c r="AF23" i="12"/>
  <c r="AM23" i="12"/>
  <c r="AJ23" i="12"/>
  <c r="AI23" i="12"/>
  <c r="AP23" i="12"/>
  <c r="B23" i="12"/>
  <c r="AO23" i="12"/>
  <c r="Y23" i="12"/>
  <c r="W23" i="12"/>
  <c r="C23" i="12"/>
  <c r="AL23" i="12"/>
  <c r="J23" i="12"/>
  <c r="AB23" i="12"/>
  <c r="X23" i="12"/>
  <c r="A24" i="12" a="1"/>
  <c r="P23" i="12" l="1"/>
  <c r="S23" i="12"/>
  <c r="O23" i="12"/>
  <c r="T23" i="12"/>
  <c r="A24" i="12"/>
  <c r="N23" i="12"/>
  <c r="L23" i="12"/>
  <c r="AG23" i="12"/>
  <c r="K23" i="12"/>
  <c r="Q23" i="12"/>
  <c r="G23" i="12"/>
  <c r="F23" i="12"/>
  <c r="H23" i="12"/>
  <c r="M23" i="12"/>
  <c r="AS23" i="12"/>
  <c r="R23" i="12"/>
  <c r="U23" i="12" l="1"/>
  <c r="C24" i="12"/>
  <c r="AE24" i="12"/>
  <c r="Y24" i="12"/>
  <c r="AJ24" i="12"/>
  <c r="AQ24" i="12"/>
  <c r="AB24" i="12"/>
  <c r="E24" i="12"/>
  <c r="W24" i="12"/>
  <c r="Z24" i="12"/>
  <c r="AL24" i="12"/>
  <c r="X24" i="12"/>
  <c r="AM24" i="12"/>
  <c r="B24" i="12"/>
  <c r="J24" i="12"/>
  <c r="AC24" i="12"/>
  <c r="AD24" i="12"/>
  <c r="AO24" i="12"/>
  <c r="AI24" i="12"/>
  <c r="I24" i="12"/>
  <c r="AA24" i="12"/>
  <c r="D24" i="12"/>
  <c r="AR24" i="12"/>
  <c r="AK24" i="12"/>
  <c r="AP24" i="12"/>
  <c r="AN24" i="12"/>
  <c r="AF24" i="12"/>
  <c r="A25" i="12" a="1"/>
  <c r="O24" i="12" l="1"/>
  <c r="T24" i="12"/>
  <c r="Q24" i="12"/>
  <c r="L24" i="12"/>
  <c r="P24" i="12"/>
  <c r="S24" i="12"/>
  <c r="M24" i="12"/>
  <c r="A25" i="12"/>
  <c r="F24" i="12"/>
  <c r="G24" i="12"/>
  <c r="H24" i="12"/>
  <c r="AS24" i="12"/>
  <c r="N24" i="12"/>
  <c r="R24" i="12"/>
  <c r="K24" i="12"/>
  <c r="AG24" i="12"/>
  <c r="U24" i="12" l="1"/>
  <c r="AP25" i="12"/>
  <c r="AR25" i="12"/>
  <c r="AN25" i="12"/>
  <c r="AO25" i="12"/>
  <c r="AA25" i="12"/>
  <c r="D25" i="12"/>
  <c r="Z25" i="12"/>
  <c r="Y25" i="12"/>
  <c r="E25" i="12"/>
  <c r="C25" i="12"/>
  <c r="AK25" i="12"/>
  <c r="AJ25" i="12"/>
  <c r="AQ25" i="12"/>
  <c r="AC25" i="12"/>
  <c r="W25" i="12"/>
  <c r="AF25" i="12"/>
  <c r="X25" i="12"/>
  <c r="I25" i="12"/>
  <c r="AE25" i="12"/>
  <c r="J25" i="12"/>
  <c r="B25" i="12"/>
  <c r="AM25" i="12"/>
  <c r="AI25" i="12"/>
  <c r="AD25" i="12"/>
  <c r="AB25" i="12"/>
  <c r="AL25" i="12"/>
  <c r="A26" i="12" a="1"/>
  <c r="S25" i="12" l="1"/>
  <c r="Q25" i="12"/>
  <c r="P25" i="12"/>
  <c r="R25" i="12"/>
  <c r="T25" i="12"/>
  <c r="M25" i="12"/>
  <c r="A26" i="12"/>
  <c r="AS25" i="12"/>
  <c r="K25" i="12"/>
  <c r="AG25" i="12"/>
  <c r="N25" i="12"/>
  <c r="L25" i="12"/>
  <c r="G25" i="12"/>
  <c r="F25" i="12"/>
  <c r="H25" i="12"/>
  <c r="O25" i="12"/>
  <c r="U25" i="12" l="1"/>
  <c r="B26" i="12"/>
  <c r="AO26" i="12"/>
  <c r="Z26" i="12"/>
  <c r="I26" i="12"/>
  <c r="AB26" i="12"/>
  <c r="Y26" i="12"/>
  <c r="AM26" i="12"/>
  <c r="AR26" i="12"/>
  <c r="C26" i="12"/>
  <c r="X26" i="12"/>
  <c r="AJ26" i="12"/>
  <c r="AL26" i="12"/>
  <c r="AP26" i="12"/>
  <c r="AK26" i="12"/>
  <c r="AE26" i="12"/>
  <c r="D26" i="12"/>
  <c r="J26" i="12"/>
  <c r="AI26" i="12"/>
  <c r="AQ26" i="12"/>
  <c r="W26" i="12"/>
  <c r="AC26" i="12"/>
  <c r="AA26" i="12"/>
  <c r="AF26" i="12"/>
  <c r="AD26" i="12"/>
  <c r="E26" i="12"/>
  <c r="AN26" i="12"/>
  <c r="A27" i="12" a="1"/>
  <c r="Q26" i="12" l="1"/>
  <c r="P26" i="12"/>
  <c r="A27" i="12"/>
  <c r="N26" i="12"/>
  <c r="G26" i="12"/>
  <c r="H26" i="12"/>
  <c r="F26" i="12"/>
  <c r="R26" i="12"/>
  <c r="K26" i="12"/>
  <c r="AG26" i="12"/>
  <c r="T26" i="12"/>
  <c r="S26" i="12"/>
  <c r="O26" i="12"/>
  <c r="AS26" i="12"/>
  <c r="L26" i="12"/>
  <c r="M26" i="12"/>
  <c r="U26" i="12" l="1"/>
  <c r="B27" i="12"/>
  <c r="AR27" i="12"/>
  <c r="AD27" i="12"/>
  <c r="AA27" i="12"/>
  <c r="AC27" i="12"/>
  <c r="AE27" i="12"/>
  <c r="W27" i="12"/>
  <c r="I27" i="12"/>
  <c r="AO27" i="12"/>
  <c r="D27" i="12"/>
  <c r="AM27" i="12"/>
  <c r="AB27" i="12"/>
  <c r="AL27" i="12"/>
  <c r="C27" i="12"/>
  <c r="E27" i="12"/>
  <c r="Z27" i="12"/>
  <c r="AF27" i="12"/>
  <c r="AN27" i="12"/>
  <c r="AQ27" i="12"/>
  <c r="Y27" i="12"/>
  <c r="X27" i="12"/>
  <c r="AI27" i="12"/>
  <c r="J27" i="12"/>
  <c r="AP27" i="12"/>
  <c r="AK27" i="12"/>
  <c r="AJ27" i="12"/>
  <c r="A28" i="12" a="1"/>
  <c r="R27" i="12" l="1"/>
  <c r="A28" i="12"/>
  <c r="AS27" i="12"/>
  <c r="F27" i="12"/>
  <c r="H27" i="12"/>
  <c r="G27" i="12"/>
  <c r="AG27" i="12"/>
  <c r="K27" i="12"/>
  <c r="S27" i="12"/>
  <c r="L27" i="12"/>
  <c r="T27" i="12"/>
  <c r="Q27" i="12"/>
  <c r="M27" i="12"/>
  <c r="N27" i="12"/>
  <c r="P27" i="12"/>
  <c r="O27" i="12"/>
  <c r="U27" i="12" l="1"/>
  <c r="B28" i="12"/>
  <c r="AI28" i="12"/>
  <c r="AO28" i="12"/>
  <c r="Z28" i="12"/>
  <c r="AQ28" i="12"/>
  <c r="X28" i="12"/>
  <c r="AC28" i="12"/>
  <c r="AB28" i="12"/>
  <c r="AN28" i="12"/>
  <c r="AL28" i="12"/>
  <c r="Y28" i="12"/>
  <c r="AP28" i="12"/>
  <c r="AD28" i="12"/>
  <c r="C28" i="12"/>
  <c r="I28" i="12"/>
  <c r="J28" i="12"/>
  <c r="AJ28" i="12"/>
  <c r="AK28" i="12"/>
  <c r="AE28" i="12"/>
  <c r="D28" i="12"/>
  <c r="AM28" i="12"/>
  <c r="AA28" i="12"/>
  <c r="AF28" i="12"/>
  <c r="W28" i="12"/>
  <c r="AR28" i="12"/>
  <c r="E28" i="12"/>
  <c r="A29" i="12" a="1"/>
  <c r="O28" i="12" l="1"/>
  <c r="Q28" i="12"/>
  <c r="T28" i="12"/>
  <c r="S28" i="12"/>
  <c r="M28" i="12"/>
  <c r="R28" i="12"/>
  <c r="A29" i="12"/>
  <c r="L28" i="12"/>
  <c r="AS28" i="12"/>
  <c r="H28" i="12"/>
  <c r="F28" i="12"/>
  <c r="G28" i="12"/>
  <c r="AG28" i="12"/>
  <c r="K28" i="12"/>
  <c r="P28" i="12"/>
  <c r="N28" i="12"/>
  <c r="U28" i="12" l="1"/>
  <c r="B29" i="12"/>
  <c r="AL29" i="12"/>
  <c r="AE29" i="12"/>
  <c r="AJ29" i="12"/>
  <c r="AR29" i="12"/>
  <c r="W29" i="12"/>
  <c r="AK29" i="12"/>
  <c r="I29" i="12"/>
  <c r="D29" i="12"/>
  <c r="J29" i="12"/>
  <c r="E29" i="12"/>
  <c r="AF29" i="12"/>
  <c r="AN29" i="12"/>
  <c r="AO29" i="12"/>
  <c r="AB29" i="12"/>
  <c r="AD29" i="12"/>
  <c r="AP29" i="12"/>
  <c r="X29" i="12"/>
  <c r="Y29" i="12"/>
  <c r="AI29" i="12"/>
  <c r="AC29" i="12"/>
  <c r="Z29" i="12"/>
  <c r="AA29" i="12"/>
  <c r="AQ29" i="12"/>
  <c r="C29" i="12"/>
  <c r="AM29" i="12"/>
  <c r="A30" i="12" a="1"/>
  <c r="N29" i="12" l="1"/>
  <c r="M29" i="12"/>
  <c r="L29" i="12"/>
  <c r="Q29" i="12"/>
  <c r="A30" i="12"/>
  <c r="AS29" i="12"/>
  <c r="R29" i="12"/>
  <c r="T29" i="12"/>
  <c r="O29" i="12"/>
  <c r="P29" i="12"/>
  <c r="F29" i="12"/>
  <c r="H29" i="12"/>
  <c r="G29" i="12"/>
  <c r="S29" i="12"/>
  <c r="K29" i="12"/>
  <c r="AG29" i="12"/>
  <c r="U29" i="12" l="1"/>
  <c r="B30" i="12"/>
  <c r="AJ30" i="12"/>
  <c r="AD30" i="12"/>
  <c r="AA30" i="12"/>
  <c r="AQ30" i="12"/>
  <c r="AN30" i="12"/>
  <c r="AR30" i="12"/>
  <c r="J30" i="12"/>
  <c r="I30" i="12"/>
  <c r="Z30" i="12"/>
  <c r="X30" i="12"/>
  <c r="D30" i="12"/>
  <c r="AL30" i="12"/>
  <c r="Y30" i="12"/>
  <c r="C30" i="12"/>
  <c r="AK30" i="12"/>
  <c r="W30" i="12"/>
  <c r="AE30" i="12"/>
  <c r="AI30" i="12"/>
  <c r="AF30" i="12"/>
  <c r="AC30" i="12"/>
  <c r="AO30" i="12"/>
  <c r="AM30" i="12"/>
  <c r="AB30" i="12"/>
  <c r="E30" i="12"/>
  <c r="AP30" i="12"/>
  <c r="A31" i="12" a="1"/>
  <c r="AS30" i="12" l="1"/>
  <c r="S30" i="12"/>
  <c r="M30" i="12"/>
  <c r="N30" i="12"/>
  <c r="L30" i="12"/>
  <c r="R30" i="12"/>
  <c r="A31" i="12"/>
  <c r="F30" i="12"/>
  <c r="G30" i="12"/>
  <c r="H30" i="12"/>
  <c r="Q30" i="12"/>
  <c r="K30" i="12"/>
  <c r="AG30" i="12"/>
  <c r="P30" i="12"/>
  <c r="T30" i="12"/>
  <c r="O30" i="12"/>
  <c r="U30" i="12" l="1"/>
  <c r="D31" i="12"/>
  <c r="AE31" i="12"/>
  <c r="AN31" i="12"/>
  <c r="AA31" i="12"/>
  <c r="W31" i="12"/>
  <c r="AL31" i="12"/>
  <c r="E31" i="12"/>
  <c r="AJ31" i="12"/>
  <c r="AF31" i="12"/>
  <c r="AB31" i="12"/>
  <c r="AC31" i="12"/>
  <c r="AP31" i="12"/>
  <c r="X31" i="12"/>
  <c r="Y31" i="12"/>
  <c r="AR31" i="12"/>
  <c r="AM31" i="12"/>
  <c r="B31" i="12"/>
  <c r="AK31" i="12"/>
  <c r="AQ31" i="12"/>
  <c r="J31" i="12"/>
  <c r="AD31" i="12"/>
  <c r="I31" i="12"/>
  <c r="Z31" i="12"/>
  <c r="C31" i="12"/>
  <c r="AO31" i="12"/>
  <c r="AI31" i="12"/>
  <c r="A32" i="12" a="1"/>
  <c r="N31" i="12" l="1"/>
  <c r="Q31" i="12"/>
  <c r="R31" i="12"/>
  <c r="L31" i="12"/>
  <c r="A32" i="12"/>
  <c r="M31" i="12"/>
  <c r="P31" i="12"/>
  <c r="G31" i="12"/>
  <c r="F31" i="12"/>
  <c r="H31" i="12"/>
  <c r="AS31" i="12"/>
  <c r="S31" i="12"/>
  <c r="T31" i="12"/>
  <c r="AG31" i="12"/>
  <c r="K31" i="12"/>
  <c r="O31" i="12"/>
  <c r="U31" i="12" l="1"/>
  <c r="B32" i="12"/>
  <c r="AR32" i="12"/>
  <c r="AP32" i="12"/>
  <c r="AB32" i="12"/>
  <c r="AE32" i="12"/>
  <c r="Z32" i="12"/>
  <c r="AC32" i="12"/>
  <c r="D32" i="12"/>
  <c r="AL32" i="12"/>
  <c r="AI32" i="12"/>
  <c r="I32" i="12"/>
  <c r="W32" i="12"/>
  <c r="AO32" i="12"/>
  <c r="AN32" i="12"/>
  <c r="AD32" i="12"/>
  <c r="J32" i="12"/>
  <c r="Y32" i="12"/>
  <c r="C32" i="12"/>
  <c r="X32" i="12"/>
  <c r="AA32" i="12"/>
  <c r="AQ32" i="12"/>
  <c r="AF32" i="12"/>
  <c r="AK32" i="12"/>
  <c r="AM32" i="12"/>
  <c r="E32" i="12"/>
  <c r="AJ32" i="12"/>
  <c r="A33" i="12" a="1"/>
  <c r="R32" i="12" l="1"/>
  <c r="T32" i="12"/>
  <c r="L32" i="12"/>
  <c r="Q32" i="12"/>
  <c r="N32" i="12"/>
  <c r="A33" i="12"/>
  <c r="AS32" i="12"/>
  <c r="G32" i="12"/>
  <c r="H32" i="12"/>
  <c r="F32" i="12"/>
  <c r="M32" i="12"/>
  <c r="S32" i="12"/>
  <c r="O32" i="12"/>
  <c r="K32" i="12"/>
  <c r="AG32" i="12"/>
  <c r="P32" i="12"/>
  <c r="U32" i="12" l="1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P33" i="12" l="1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<sst xmlns="http://schemas.openxmlformats.org/spreadsheetml/2006/main" count="1670" uniqueCount="992">
  <si>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</si>
  <si>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</si>
  <si>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</si>
  <si>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</si>
  <si>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</si>
  <si>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</si>
  <si>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</si>
  <si>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</si>
  <si>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</si>
  <si>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</si>
  <si>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</si>
  <si>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</si>
  <si>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</si>
  <si>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</si>
  <si>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</si>
  <si>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</si>
  <si>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</si>
  <si>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</si>
  <si>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</si>
  <si>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</si>
  <si>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</si>
  <si>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</si>
  <si>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</si>
  <si>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</si>
  <si>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</si>
  <si>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</si>
  <si>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</si>
  <si>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</si>
  <si>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</si>
  <si>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</si>
  <si>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</si>
  <si>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</si>
  <si>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</si>
  <si>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</si>
  <si>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</si>
  <si>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</si>
  <si>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</si>
  <si>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</si>
  <si>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</si>
  <si>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</si>
  <si>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</si>
  <si>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</si>
  <si>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</si>
  <si>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</si>
  <si>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</si>
  <si>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</si>
  <si>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</si>
  <si>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</si>
  <si>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</si>
  <si>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</si>
  <si>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</si>
  <si>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</si>
  <si>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</si>
  <si>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</si>
  <si>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</si>
  <si>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</si>
  <si>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</si>
  <si>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</si>
  <si>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</si>
  <si>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</si>
  <si>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</si>
  <si>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</si>
  <si>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</si>
  <si>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</si>
  <si>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</si>
  <si>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</si>
  <si>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</si>
  <si>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</si>
  <si>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</si>
  <si>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</si>
  <si>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</si>
  <si>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</si>
  <si>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</si>
  <si>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</si>
  <si>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</si>
  <si>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</si>
  <si>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</si>
  <si>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</si>
  <si>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</si>
  <si>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</si>
  <si>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</si>
  <si>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</si>
  <si>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</si>
  <si>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</si>
  <si>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</si>
  <si>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</si>
  <si>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</si>
  <si>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</si>
  <si>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</si>
  <si>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</si>
  <si>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</si>
  <si>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</si>
  <si>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</si>
  <si>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</si>
  <si>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</si>
  <si>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</si>
  <si>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</si>
  <si>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</si>
  <si>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</si>
  <si>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</si>
  <si>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</si>
  <si>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</si>
  <si>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</si>
  <si>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</si>
  <si>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</si>
  <si>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</si>
  <si>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</si>
  <si>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</si>
  <si>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</si>
  <si>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</si>
  <si>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</si>
  <si>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</si>
  <si>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</si>
  <si>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</si>
  <si>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</si>
  <si>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</si>
  <si>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</si>
  <si>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</si>
  <si>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</si>
  <si>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</si>
  <si>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</si>
  <si>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</si>
  <si>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</si>
  <si>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</si>
  <si>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</si>
  <si>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</si>
  <si>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</si>
  <si>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</si>
  <si>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</si>
  <si>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</si>
  <si>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</si>
  <si>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</si>
  <si>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</si>
  <si>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</si>
  <si>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</si>
  <si>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</si>
  <si>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</si>
  <si>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</si>
  <si>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</si>
  <si>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</si>
  <si>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</si>
  <si>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</si>
  <si>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</si>
  <si>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</si>
  <si>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</si>
  <si>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</si>
  <si>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</si>
  <si>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</si>
  <si>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</si>
  <si>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</si>
  <si>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</si>
  <si>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</si>
  <si>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</si>
  <si>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</si>
  <si>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</si>
  <si>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</si>
  <si>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</si>
  <si>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</si>
  <si>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</si>
  <si>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</si>
  <si>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</si>
  <si>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</si>
  <si>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</si>
  <si>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</si>
  <si>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</si>
  <si>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</si>
  <si>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</si>
  <si>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</si>
  <si>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</si>
  <si>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</si>
  <si>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</si>
  <si>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</si>
  <si>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</si>
  <si>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</si>
  <si>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</si>
  <si>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</si>
  <si>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</si>
  <si>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</si>
  <si>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</si>
  <si>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</si>
  <si>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</si>
  <si>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</si>
  <si>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</si>
  <si>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</si>
  <si>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</si>
  <si>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</si>
  <si>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</si>
  <si>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</si>
  <si>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</si>
  <si>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</si>
  <si>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</si>
  <si>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</si>
  <si>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</si>
  <si>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</si>
  <si>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</si>
  <si>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</si>
  <si>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</si>
  <si>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</si>
  <si>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</si>
  <si>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</si>
  <si>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</si>
  <si>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</si>
  <si>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</si>
  <si>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</si>
  <si>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</si>
  <si>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</si>
  <si>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</si>
  <si>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</si>
  <si>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</si>
  <si>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</si>
  <si>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</si>
  <si>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</si>
  <si>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</si>
  <si>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</si>
  <si>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</si>
  <si>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</si>
  <si>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</si>
  <si>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</si>
  <si>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</si>
  <si>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</si>
  <si>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</si>
  <si>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</si>
  <si>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</si>
  <si>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</si>
  <si>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</si>
  <si>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</si>
  <si>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</si>
  <si>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</si>
  <si>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</si>
  <si>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</si>
  <si>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</si>
  <si>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</si>
  <si>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</si>
  <si>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</si>
  <si>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</si>
  <si>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</si>
  <si>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</si>
  <si>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</si>
  <si>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</si>
  <si>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</si>
  <si>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</si>
  <si>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</si>
  <si>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</si>
  <si>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</si>
  <si>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</si>
  <si>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</si>
  <si>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</si>
  <si>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</si>
  <si>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</si>
  <si>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</si>
  <si>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</si>
  <si>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</si>
  <si>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</si>
  <si>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</si>
  <si>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</si>
  <si>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</si>
  <si>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</si>
  <si>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</si>
  <si>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</si>
  <si>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</si>
  <si>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</si>
  <si>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</si>
  <si>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</si>
  <si>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</si>
  <si>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</si>
  <si>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</si>
  <si>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</si>
  <si>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</si>
  <si>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</si>
  <si>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</si>
  <si>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</si>
  <si>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</si>
  <si>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</si>
  <si>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</si>
  <si>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</si>
  <si>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</si>
  <si>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</si>
  <si>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</si>
  <si>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</si>
  <si>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</si>
  <si>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</si>
  <si>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</si>
  <si>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</si>
  <si>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</si>
  <si>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</si>
  <si>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</si>
  <si>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</si>
  <si>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</si>
  <si>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</si>
  <si>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</si>
  <si>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</si>
  <si>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</si>
  <si>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</si>
  <si>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</si>
  <si>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</si>
  <si>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</si>
  <si>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</si>
  <si>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</si>
  <si>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</si>
  <si>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</si>
  <si>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</si>
  <si>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</si>
  <si>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</si>
  <si>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</si>
  <si>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</si>
  <si>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</si>
  <si>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</si>
  <si>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</si>
  <si>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</si>
  <si>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</si>
  <si>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</si>
  <si>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</si>
  <si>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</si>
  <si>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</si>
  <si>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</si>
  <si>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</si>
  <si>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</si>
  <si>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</si>
  <si>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</si>
  <si>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</si>
  <si>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</si>
  <si>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</si>
  <si>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</si>
  <si>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</si>
  <si>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</si>
  <si>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</si>
  <si>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</si>
  <si>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</si>
  <si>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</si>
  <si>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</si>
  <si>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</si>
  <si>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</si>
  <si>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</si>
  <si>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</si>
  <si>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</si>
  <si>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</si>
  <si>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</si>
  <si>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</si>
  <si>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</si>
  <si>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</si>
  <si>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</si>
  <si>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</si>
  <si>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</si>
  <si>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</si>
  <si>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</si>
  <si>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</si>
  <si>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</si>
  <si>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</si>
  <si>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</si>
  <si>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</si>
  <si>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</si>
  <si>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</si>
  <si>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</si>
  <si>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</si>
  <si>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</si>
  <si>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</si>
  <si>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</si>
  <si>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</si>
  <si>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</si>
  <si>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</si>
  <si>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</si>
  <si>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</si>
  <si>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</si>
  <si>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</si>
  <si>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</si>
  <si>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</si>
  <si>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</si>
  <si>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</si>
  <si>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</si>
  <si>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</si>
  <si>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</si>
  <si>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</si>
  <si>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</si>
  <si>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</si>
  <si>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</si>
  <si>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</si>
  <si>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</si>
  <si>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</si>
  <si>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</si>
  <si>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</si>
  <si>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</si>
  <si>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</si>
  <si>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</si>
  <si>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</si>
  <si>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</si>
  <si>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</si>
  <si>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</si>
  <si>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</si>
  <si>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</si>
  <si>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</si>
  <si>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</si>
  <si>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</si>
  <si>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</si>
  <si>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</si>
  <si>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</si>
  <si>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</si>
  <si>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</si>
  <si>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</si>
  <si>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</si>
  <si>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</si>
  <si>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</si>
  <si>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</si>
  <si>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</si>
  <si>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</si>
  <si>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</si>
  <si>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</si>
  <si>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</si>
  <si>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</si>
  <si>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</si>
  <si>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</si>
  <si>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</si>
  <si>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</si>
  <si>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</si>
  <si>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</si>
  <si>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</si>
  <si>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</si>
  <si>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</si>
  <si>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</si>
  <si>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</si>
  <si>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</si>
  <si>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</si>
  <si>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</si>
  <si>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</si>
  <si>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</si>
  <si>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</si>
  <si>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</si>
  <si>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</si>
  <si>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</si>
  <si>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</si>
  <si>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</si>
  <si>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</si>
  <si>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</si>
  <si>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</si>
  <si>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</si>
  <si>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</si>
  <si>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</si>
  <si>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</si>
  <si>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</si>
  <si>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</si>
  <si>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</si>
  <si>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</si>
  <si>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</si>
  <si>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</si>
  <si>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</si>
  <si>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</si>
  <si>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</si>
  <si>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</si>
  <si>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</si>
  <si>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</si>
  <si>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</si>
  <si>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</si>
  <si>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</si>
  <si>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</si>
  <si>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</si>
  <si>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</si>
  <si>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</si>
  <si>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</si>
  <si>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</si>
  <si>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</si>
  <si>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</si>
  <si>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</si>
  <si>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</si>
  <si>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</si>
  <si>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</si>
  <si>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</si>
  <si>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</si>
  <si>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</si>
  <si>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</si>
  <si>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</si>
  <si>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</si>
  <si>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</si>
  <si>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</si>
  <si>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</si>
  <si>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</si>
  <si>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</si>
  <si>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</si>
  <si>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</si>
  <si>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</si>
  <si>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</si>
  <si>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</si>
  <si>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</si>
  <si>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</si>
  <si>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</si>
  <si>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</si>
  <si>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</si>
  <si>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</si>
  <si>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</si>
  <si>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</si>
  <si>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</si>
  <si>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</si>
  <si>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</si>
  <si>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</si>
  <si>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</si>
  <si>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</si>
  <si>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</si>
  <si>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</si>
  <si>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</si>
  <si>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</si>
  <si>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</si>
  <si>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</si>
  <si>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</si>
  <si>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</si>
  <si>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</si>
  <si>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</si>
  <si>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</si>
  <si>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</si>
  <si>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</si>
  <si>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</si>
  <si>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</si>
  <si>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</si>
  <si>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</si>
  <si>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</si>
  <si>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</si>
  <si>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</si>
  <si>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</si>
  <si>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</si>
  <si>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</si>
  <si>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</si>
  <si>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</si>
  <si>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</si>
  <si>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</si>
  <si>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</si>
  <si>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</si>
  <si>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</si>
  <si>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</si>
  <si>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</si>
  <si>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</si>
  <si>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</si>
  <si>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</si>
  <si>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</si>
  <si>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</si>
  <si>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</si>
  <si>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</si>
  <si>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</si>
  <si>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</si>
  <si>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</si>
  <si>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</si>
  <si>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</si>
  <si>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</si>
  <si>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</si>
  <si>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</si>
  <si>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</si>
  <si>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</si>
  <si>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</si>
  <si>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</si>
  <si>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</si>
  <si>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</si>
  <si>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</si>
  <si>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</si>
  <si>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</si>
  <si>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</si>
  <si>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</si>
  <si>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</si>
  <si>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</si>
  <si>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</si>
  <si>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</si>
  <si>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</si>
  <si>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</si>
  <si>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</si>
  <si>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</si>
  <si>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</si>
  <si>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</si>
  <si>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</si>
  <si>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</si>
  <si>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</si>
  <si>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</si>
  <si>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</si>
  <si>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</si>
  <si>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</si>
  <si>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</si>
  <si>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</si>
  <si>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</si>
  <si>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</si>
  <si>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</si>
  <si>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</si>
  <si>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</si>
  <si>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</si>
  <si>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</si>
  <si>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</si>
  <si>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</si>
  <si>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</si>
  <si>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</si>
  <si>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</si>
  <si>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</si>
  <si>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</si>
  <si>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</si>
  <si>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</si>
  <si>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</si>
  <si>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</si>
  <si>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</si>
  <si>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</si>
  <si>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</si>
  <si>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</si>
  <si>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</si>
  <si>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</si>
  <si>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</si>
  <si>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</si>
  <si>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</si>
  <si>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</si>
  <si>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</si>
  <si>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</si>
  <si>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</si>
  <si>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</si>
  <si>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</si>
  <si>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</si>
  <si>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</si>
  <si>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</si>
  <si>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</si>
  <si>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</si>
  <si>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</si>
  <si>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</si>
  <si>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</si>
  <si>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</si>
  <si>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</si>
  <si>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</si>
  <si>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</si>
  <si>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</si>
  <si>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</si>
  <si>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</si>
  <si>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</si>
  <si>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</si>
  <si>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</si>
  <si>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</si>
  <si>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</si>
  <si>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</si>
  <si>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</si>
  <si>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</si>
  <si>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</si>
  <si>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</si>
  <si>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</si>
  <si>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</si>
  <si>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</si>
  <si>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</si>
  <si>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</si>
  <si>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</si>
  <si>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</si>
  <si>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</si>
  <si>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</si>
  <si>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</si>
  <si>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</si>
  <si>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</si>
  <si>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</si>
  <si>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</si>
  <si>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</si>
  <si>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</si>
  <si>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</si>
  <si>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</si>
  <si>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</si>
  <si>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</si>
  <si>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</si>
  <si>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</si>
  <si>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</si>
  <si>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</si>
  <si>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</si>
  <si>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</si>
  <si>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</si>
  <si>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</si>
  <si>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</si>
  <si>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</si>
  <si>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</si>
  <si>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</si>
  <si>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</si>
  <si>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</si>
  <si>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</si>
  <si>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</si>
  <si>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</si>
  <si>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</si>
  <si>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</si>
  <si>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</si>
  <si>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</si>
  <si>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</si>
  <si>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</si>
  <si>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</si>
  <si>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</si>
  <si>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</si>
  <si>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</si>
  <si>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</si>
  <si>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</si>
  <si>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</si>
  <si>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</si>
  <si>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</si>
  <si>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</si>
  <si>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</si>
  <si>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</si>
  <si>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</si>
  <si>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</si>
  <si>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</si>
  <si>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</si>
  <si>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</si>
  <si>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</si>
  <si>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</si>
  <si>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</si>
  <si>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</si>
  <si>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</si>
  <si>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</si>
  <si>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</si>
  <si>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</si>
  <si>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</si>
  <si>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</si>
  <si>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</si>
  <si>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</si>
  <si>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</si>
  <si>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</si>
  <si>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</si>
  <si>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</si>
  <si>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</si>
  <si>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</si>
  <si>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</si>
  <si>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</si>
  <si>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</si>
  <si>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</si>
  <si>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</si>
  <si>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</si>
  <si>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</si>
  <si>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</si>
  <si>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</si>
  <si>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</si>
  <si>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</si>
  <si>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</si>
  <si>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</si>
  <si>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</si>
  <si>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</si>
  <si>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</si>
  <si>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</si>
  <si>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</si>
  <si>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</si>
  <si>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</si>
  <si>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</si>
  <si>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</si>
  <si>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</si>
  <si>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</si>
  <si>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</si>
  <si>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</si>
  <si>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</si>
  <si>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</si>
  <si>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</si>
  <si>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</si>
  <si>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</si>
  <si>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</si>
  <si>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</si>
  <si>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</si>
  <si>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</si>
  <si>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</si>
  <si>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</si>
  <si>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</si>
  <si>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</si>
  <si>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</si>
  <si>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</si>
  <si>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</si>
  <si>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</si>
  <si>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</si>
  <si>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</si>
  <si>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</si>
  <si>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</si>
  <si>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</si>
  <si>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</si>
  <si>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</si>
  <si>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</si>
  <si>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</si>
  <si>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</si>
  <si>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</si>
  <si>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</si>
  <si>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</si>
  <si>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</si>
  <si>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</si>
  <si>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</si>
  <si>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</si>
  <si>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</si>
  <si>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</si>
  <si>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</si>
  <si>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</si>
  <si>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</si>
  <si>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</si>
  <si>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</si>
  <si>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</si>
  <si>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</si>
  <si>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</si>
  <si>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</si>
  <si>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</si>
  <si>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</si>
  <si>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</si>
  <si>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</si>
  <si>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</si>
  <si>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</si>
  <si>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</si>
  <si>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</si>
  <si>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</si>
  <si>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</si>
  <si>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</si>
  <si>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</si>
  <si>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</si>
  <si>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</si>
  <si>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</si>
  <si>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</si>
  <si>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</si>
  <si>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</si>
  <si>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</si>
  <si>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</si>
  <si>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</si>
  <si>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</si>
  <si>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</si>
  <si>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</si>
  <si>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</si>
  <si>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</si>
  <si>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</si>
  <si>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</si>
  <si>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</si>
  <si>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</si>
  <si>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</si>
  <si>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</si>
  <si>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</si>
  <si>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</si>
  <si>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</si>
  <si>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</si>
  <si>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</si>
  <si>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</si>
  <si>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</si>
  <si>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</si>
  <si>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</si>
  <si>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</si>
  <si>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</si>
  <si>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</si>
  <si>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</si>
  <si>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</si>
  <si>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</si>
  <si>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</si>
  <si>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</si>
  <si>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</si>
  <si>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</si>
  <si>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</si>
  <si>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</si>
  <si>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</si>
  <si>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</si>
  <si>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</si>
  <si>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</si>
  <si>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</si>
  <si>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</si>
  <si>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</si>
  <si>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</si>
  <si>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</si>
  <si>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</si>
  <si>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</si>
  <si>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</si>
  <si>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</si>
  <si>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</si>
  <si>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</si>
  <si>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</si>
  <si>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</si>
  <si>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</si>
  <si>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</si>
  <si>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</si>
  <si>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</si>
  <si>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</si>
  <si>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</si>
  <si>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</si>
  <si>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</si>
  <si>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</si>
  <si>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</si>
  <si>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</si>
  <si>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</si>
  <si>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</si>
  <si>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</si>
  <si>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</si>
  <si>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</si>
  <si>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</si>
  <si>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</si>
  <si>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</si>
  <si>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</si>
  <si>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</si>
  <si>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</si>
  <si>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</si>
  <si>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</si>
  <si>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</si>
  <si>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</si>
  <si>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</si>
  <si>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</si>
  <si>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</si>
  <si>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</si>
  <si>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</si>
  <si>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</si>
  <si>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</si>
  <si>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</si>
  <si>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</si>
  <si>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</si>
  <si>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</si>
  <si>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</si>
  <si>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</si>
  <si>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</si>
  <si>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</si>
  <si>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</si>
  <si>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</si>
  <si>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</si>
  <si>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</si>
  <si>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</si>
  <si>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</si>
  <si>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</si>
  <si>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</si>
  <si>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</si>
  <si>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</si>
  <si>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</si>
  <si>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</si>
  <si>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</si>
  <si>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</si>
  <si>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</si>
  <si>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</si>
  <si>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</si>
  <si>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</si>
  <si>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</si>
  <si>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</si>
  <si>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</si>
  <si>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</si>
  <si>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</si>
  <si>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</si>
  <si>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</si>
  <si>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</si>
  <si>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</si>
  <si>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</si>
  <si>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</si>
  <si>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</si>
  <si>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</si>
  <si>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</si>
  <si>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</si>
  <si>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</si>
  <si>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</si>
  <si>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</si>
  <si>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</si>
  <si>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</si>
  <si>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</si>
  <si>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</si>
  <si>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</si>
  <si>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</si>
  <si>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</si>
  <si>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</si>
  <si>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</si>
  <si>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</si>
  <si>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</si>
  <si>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</si>
  <si>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</si>
  <si>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</si>
  <si>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</si>
  <si>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</si>
  <si>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</si>
  <si>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</si>
  <si>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</si>
  <si>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</si>
  <si>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</si>
  <si>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</si>
  <si>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</si>
  <si>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</si>
  <si>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</si>
  <si>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</si>
  <si>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</si>
  <si>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</si>
  <si>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</si>
  <si>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</si>
  <si>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</si>
  <si>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</si>
  <si>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</si>
  <si>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</si>
  <si>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</si>
  <si>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</si>
  <si>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</si>
  <si>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</si>
  <si>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</si>
  <si>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</si>
  <si>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</si>
  <si>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</si>
  <si>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</si>
  <si>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</si>
  <si>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</si>
  <si>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</si>
  <si>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</si>
  <si>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</si>
  <si>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</si>
  <si>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</si>
  <si>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</si>
  <si>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</si>
  <si>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</si>
  <si>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</si>
  <si>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</si>
  <si>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</si>
  <si>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</si>
  <si>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</si>
  <si>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</si>
  <si>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</si>
  <si>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</si>
  <si>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</si>
  <si>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</si>
  <si>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</si>
  <si>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</si>
  <si>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Rosemin YAN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</si>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</sst>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3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theme="1" tint="4.9989318521683403E-2"/>
      <name val="Helvetica Neue"/>
      <family val="2"/>
    </font>
    <font>
      <sz val="18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2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0" fontId="22" fillId="0" borderId="0" xfId="0" applyFont="1" applyAlignment="1" applyProtection="1">
      <alignment horizontal="left" vertical="center" wrapText="1"/>
      <protection locked="0"/>
    </xf>
    <xf numFmtId="0" fontId="30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70" zoomScaleNormal="70" workbookViewId="0">
      <pane xSplit="3" ySplit="1" topLeftCell="AB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10203</v>
      </c>
      <c r="B2" s="10" t="s">
        <v>29</v>
      </c>
      <c r="C2" s="85" t="s">
        <v>603</v>
      </c>
      <c r="D2" s="80"/>
      <c r="E2" s="80"/>
      <c r="F2" s="44">
        <f>BA2-BB2</f>
        <v>0</v>
      </c>
      <c r="G2" s="80">
        <v>0.35416666666666669</v>
      </c>
      <c r="H2" s="80">
        <v>0.77083333333333337</v>
      </c>
      <c r="I2" s="44">
        <f>BF2-BG2</f>
        <v>9</v>
      </c>
      <c r="J2" s="80"/>
      <c r="K2" s="80"/>
      <c r="L2" s="44">
        <f>BK2-BL2</f>
        <v>0</v>
      </c>
      <c r="M2" s="80"/>
      <c r="N2" s="80"/>
      <c r="O2" s="44">
        <f>BP2-BQ2</f>
        <v>0</v>
      </c>
      <c r="P2" s="82">
        <v>0.35416666666666669</v>
      </c>
      <c r="Q2" s="82">
        <v>0.75</v>
      </c>
      <c r="R2" s="44">
        <f>BU2-BV2</f>
        <v>8.5</v>
      </c>
      <c r="S2" s="80">
        <v>0.35416666666666669</v>
      </c>
      <c r="T2" s="80">
        <v>0.67708333333333337</v>
      </c>
      <c r="U2" s="44">
        <f>BZ2-CA2</f>
        <v>7.25</v>
      </c>
      <c r="V2" s="80"/>
      <c r="W2" s="80"/>
      <c r="X2" s="44">
        <f>CE2-CF2</f>
        <v>0</v>
      </c>
      <c r="Y2" s="44"/>
      <c r="Z2" s="44"/>
      <c r="AA2" s="44"/>
      <c r="AB2" s="44">
        <f>SUM(F2,I2,L2,O2,R2,U2,X2)</f>
        <v>24.75</v>
      </c>
      <c r="AC2" s="23"/>
      <c r="AD2" s="6">
        <v>1</v>
      </c>
      <c r="AE2" s="7">
        <f t="shared" ref="AE2:AE40" si="1">SUMIF($BC$1:$CI$1,AE$1,$BC2:$CI2)+AD2</f>
        <v>18.5</v>
      </c>
      <c r="AF2" s="6"/>
      <c r="AG2" s="7">
        <f t="shared" ref="AG2:AG40" si="2">SUMIF($BC$1:$CI$1,AG$1,$BC2:$CI2)+AF2</f>
        <v>7.25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0</v>
      </c>
      <c r="AN2" s="6"/>
      <c r="AO2" s="7">
        <f t="shared" ref="AO2:AO40" si="6">SUMIF($BC$1:$CI$1,AO$1,$BC2:$CI2)+AN2</f>
        <v>0</v>
      </c>
      <c r="AP2" s="30">
        <f>CK2</f>
        <v>3</v>
      </c>
      <c r="AQ2" s="6"/>
      <c r="AR2" s="6"/>
      <c r="AS2" s="6"/>
      <c r="AT2" s="44">
        <f>AE2+AG2+AI2+AK2+AM2+AO2+SUM(AQ2:AS2)</f>
        <v>25.75</v>
      </c>
      <c r="AU2" s="60"/>
      <c r="AV2" s="5"/>
      <c r="AW2" s="5"/>
      <c r="AX2" s="5"/>
      <c r="AY2" s="5"/>
      <c r="AZ2" s="24">
        <f>VLOOKUP(C2,Employees!D:H,5,FALSE)</f>
        <v>10203</v>
      </c>
      <c r="BA2" s="5">
        <f t="shared" ref="BA2" si="7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10</v>
      </c>
      <c r="BG2" s="5">
        <f>IF(BF2&gt;$AY$1,1,IF(BF2&gt;=$AX$1,0.5,0))</f>
        <v>1</v>
      </c>
      <c r="BH2" s="5">
        <f>BF2-BG2-BI2-BJ2</f>
        <v>9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9.5</v>
      </c>
      <c r="BV2" s="5">
        <f>IF(BU2&gt;$AY$1,1,IF(BU2&gt;=$AX$1,0.5,0))</f>
        <v>1</v>
      </c>
      <c r="BW2" s="5">
        <f>BU2-BV2-BX2-BY2</f>
        <v>8.5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7.75</v>
      </c>
      <c r="CA2" s="5">
        <f>IF(BZ2&gt;$AY$1,1,IF(BZ2&gt;=$AX$1,0.5,0))</f>
        <v>0.5</v>
      </c>
      <c r="CB2" s="5">
        <f>BZ2-CA2-CC2-CD2</f>
        <v>7.25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3</v>
      </c>
    </row>
    <row r="3" spans="1:89" ht="38" customHeight="1">
      <c r="A3" s="33">
        <f t="shared" si="0"/>
        <v>10015</v>
      </c>
      <c r="B3" s="10" t="s">
        <v>29</v>
      </c>
      <c r="C3" s="85" t="s">
        <v>353</v>
      </c>
      <c r="D3" s="51"/>
      <c r="E3" s="51"/>
      <c r="F3" s="44">
        <f t="shared" ref="F3:F69" si="21">BA3-BB3</f>
        <v>0</v>
      </c>
      <c r="G3" s="80"/>
      <c r="H3" s="80"/>
      <c r="I3" s="44">
        <f t="shared" ref="I3:I69" si="22">BF3-BG3</f>
        <v>0</v>
      </c>
      <c r="J3" s="81"/>
      <c r="K3" s="82"/>
      <c r="L3" s="44">
        <f t="shared" ref="L3:L69" si="23">BK3-BL3</f>
        <v>0</v>
      </c>
      <c r="M3" s="54"/>
      <c r="N3" s="54"/>
      <c r="O3" s="44">
        <f t="shared" ref="O3:O69" si="24">BP3-BQ3</f>
        <v>0</v>
      </c>
      <c r="P3" s="82"/>
      <c r="Q3" s="82"/>
      <c r="R3" s="44">
        <f t="shared" ref="R3:R69" si="25">BU3-BV3</f>
        <v>0</v>
      </c>
      <c r="S3" s="82"/>
      <c r="T3" s="82"/>
      <c r="U3" s="44">
        <f t="shared" ref="U3:U69" si="26">BZ3-CA3</f>
        <v>0</v>
      </c>
      <c r="V3" s="82"/>
      <c r="W3" s="82"/>
      <c r="X3" s="44">
        <f t="shared" ref="X3:X69" si="27">CE3-CF3</f>
        <v>0</v>
      </c>
      <c r="Y3" s="44"/>
      <c r="Z3" s="44"/>
      <c r="AA3" s="44"/>
      <c r="AB3" s="44">
        <f t="shared" ref="AB3:AB69" si="28">SUM(F3,I3,L3,O3,R3,U3,X3)</f>
        <v>0</v>
      </c>
      <c r="AC3" s="23"/>
      <c r="AD3" s="6"/>
      <c r="AE3" s="7">
        <f t="shared" si="1"/>
        <v>0</v>
      </c>
      <c r="AF3" s="6"/>
      <c r="AG3" s="7">
        <f t="shared" si="2"/>
        <v>0</v>
      </c>
      <c r="AH3" s="6"/>
      <c r="AI3" s="7">
        <f t="shared" si="3"/>
        <v>0</v>
      </c>
      <c r="AJ3" s="6"/>
      <c r="AK3" s="7">
        <f t="shared" si="4"/>
        <v>0</v>
      </c>
      <c r="AL3" s="6"/>
      <c r="AM3" s="7">
        <f t="shared" si="5"/>
        <v>0</v>
      </c>
      <c r="AN3" s="6"/>
      <c r="AO3" s="7">
        <f t="shared" si="6"/>
        <v>0</v>
      </c>
      <c r="AP3" s="30">
        <f t="shared" ref="AP3:AP69" si="29">CK3</f>
        <v>0</v>
      </c>
      <c r="AQ3" s="6"/>
      <c r="AR3" s="6"/>
      <c r="AS3" s="6"/>
      <c r="AT3" s="44">
        <f t="shared" ref="AT3:AT69" si="30">AE3+AG3+AI3+AK3+AM3+AO3+SUM(AQ3:AS3)</f>
        <v>0</v>
      </c>
      <c r="AU3" s="60"/>
      <c r="AV3" s="5"/>
      <c r="AW3" s="5"/>
      <c r="AX3" s="5"/>
      <c r="AY3" s="5"/>
      <c r="AZ3" s="24">
        <f>VLOOKUP(C3,Employees!D:H,5,FALSE)</f>
        <v>10015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0</v>
      </c>
    </row>
    <row r="4" spans="1:89" ht="38" customHeight="1">
      <c r="A4" s="33">
        <f t="shared" si="0"/>
        <v>10072</v>
      </c>
      <c r="B4" s="10" t="s">
        <v>29</v>
      </c>
      <c r="C4" s="85" t="s">
        <v>106</v>
      </c>
      <c r="D4" s="80"/>
      <c r="E4" s="80"/>
      <c r="F4" s="44">
        <f t="shared" si="21"/>
        <v>0</v>
      </c>
      <c r="G4" s="81"/>
      <c r="H4" s="82"/>
      <c r="I4" s="44">
        <f t="shared" si="22"/>
        <v>0</v>
      </c>
      <c r="J4" s="81"/>
      <c r="K4" s="82"/>
      <c r="L4" s="44">
        <f t="shared" si="23"/>
        <v>0</v>
      </c>
      <c r="M4" s="81"/>
      <c r="N4" s="82"/>
      <c r="O4" s="44">
        <f t="shared" si="24"/>
        <v>0</v>
      </c>
      <c r="P4" s="82"/>
      <c r="Q4" s="82"/>
      <c r="R4" s="44">
        <f t="shared" si="25"/>
        <v>0</v>
      </c>
      <c r="S4" s="82"/>
      <c r="T4" s="82"/>
      <c r="U4" s="44">
        <f t="shared" si="26"/>
        <v>0</v>
      </c>
      <c r="V4" s="82"/>
      <c r="W4" s="82"/>
      <c r="X4" s="44">
        <f t="shared" si="27"/>
        <v>0</v>
      </c>
      <c r="Y4" s="44"/>
      <c r="Z4" s="44"/>
      <c r="AA4" s="44"/>
      <c r="AB4" s="44">
        <f t="shared" si="28"/>
        <v>0</v>
      </c>
      <c r="AC4" s="23"/>
      <c r="AD4" s="6"/>
      <c r="AE4" s="7">
        <f t="shared" si="1"/>
        <v>0</v>
      </c>
      <c r="AF4" s="6"/>
      <c r="AG4" s="7">
        <f t="shared" si="2"/>
        <v>0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0</v>
      </c>
      <c r="AN4" s="6"/>
      <c r="AO4" s="7">
        <f t="shared" si="6"/>
        <v>0</v>
      </c>
      <c r="AP4" s="30">
        <f t="shared" si="29"/>
        <v>0</v>
      </c>
      <c r="AQ4" s="6"/>
      <c r="AR4" s="6"/>
      <c r="AS4" s="6"/>
      <c r="AT4" s="44">
        <f t="shared" si="30"/>
        <v>0</v>
      </c>
      <c r="AU4" s="60"/>
      <c r="AV4" s="5"/>
      <c r="AW4" s="5"/>
      <c r="AX4" s="5"/>
      <c r="AY4" s="5"/>
      <c r="AZ4" s="24">
        <f>VLOOKUP(C4,Employees!D:H,5,FALSE)</f>
        <v>10072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0</v>
      </c>
    </row>
    <row r="5" spans="1:89" ht="38" customHeight="1">
      <c r="A5" s="33">
        <f t="shared" si="0"/>
        <v>10017</v>
      </c>
      <c r="B5" s="10" t="s">
        <v>29</v>
      </c>
      <c r="C5" s="85" t="s">
        <v>359</v>
      </c>
      <c r="D5" s="51"/>
      <c r="E5" s="51"/>
      <c r="F5" s="44">
        <f t="shared" si="21"/>
        <v>0</v>
      </c>
      <c r="G5" s="80"/>
      <c r="H5" s="80"/>
      <c r="I5" s="44">
        <f t="shared" si="22"/>
        <v>0</v>
      </c>
      <c r="J5" s="81">
        <v>0.35416666666666669</v>
      </c>
      <c r="K5" s="82">
        <v>0.75</v>
      </c>
      <c r="L5" s="44">
        <f t="shared" si="23"/>
        <v>8.5</v>
      </c>
      <c r="M5" s="80"/>
      <c r="N5" s="80"/>
      <c r="O5" s="44">
        <f t="shared" si="24"/>
        <v>0</v>
      </c>
      <c r="P5" s="80"/>
      <c r="Q5" s="80"/>
      <c r="R5" s="44">
        <f t="shared" si="25"/>
        <v>0</v>
      </c>
      <c r="S5" s="82">
        <v>0.45833333333333331</v>
      </c>
      <c r="T5" s="82">
        <v>0.75</v>
      </c>
      <c r="U5" s="44">
        <f t="shared" si="26"/>
        <v>6.5</v>
      </c>
      <c r="V5" s="82">
        <v>0.375</v>
      </c>
      <c r="W5" s="82">
        <v>0.66666666666666663</v>
      </c>
      <c r="X5" s="44">
        <f t="shared" si="27"/>
        <v>6.4999999999999991</v>
      </c>
      <c r="Y5" s="44"/>
      <c r="Z5" s="44"/>
      <c r="AA5" s="44"/>
      <c r="AB5" s="44">
        <f t="shared" si="28"/>
        <v>21.5</v>
      </c>
      <c r="AC5" s="23"/>
      <c r="AD5" s="6"/>
      <c r="AE5" s="7">
        <f t="shared" si="1"/>
        <v>8.5</v>
      </c>
      <c r="AF5" s="6"/>
      <c r="AG5" s="7">
        <f t="shared" si="2"/>
        <v>6.5</v>
      </c>
      <c r="AH5" s="6"/>
      <c r="AI5" s="7">
        <f t="shared" si="3"/>
        <v>6.4999999999999991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29"/>
        <v>3</v>
      </c>
      <c r="AQ5" s="6"/>
      <c r="AR5" s="6"/>
      <c r="AS5" s="6"/>
      <c r="AT5" s="44">
        <f t="shared" si="30"/>
        <v>21.5</v>
      </c>
      <c r="AU5" s="60"/>
      <c r="AV5" s="5"/>
      <c r="AW5" s="5"/>
      <c r="AX5" s="5"/>
      <c r="AY5" s="5"/>
      <c r="AZ5" s="24">
        <f>VLOOKUP(C5,Employees!D:H,5,FALSE)</f>
        <v>10017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9.5</v>
      </c>
      <c r="BL5" s="5">
        <f t="shared" si="42"/>
        <v>1</v>
      </c>
      <c r="BM5" s="5">
        <f t="shared" si="43"/>
        <v>8.5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7</v>
      </c>
      <c r="CA5" s="5">
        <f t="shared" si="57"/>
        <v>0.5</v>
      </c>
      <c r="CB5" s="5">
        <f t="shared" si="58"/>
        <v>6.5</v>
      </c>
      <c r="CC5" s="5">
        <f t="shared" si="59"/>
        <v>0</v>
      </c>
      <c r="CD5" s="5">
        <f t="shared" si="60"/>
        <v>0</v>
      </c>
      <c r="CE5" s="5">
        <f t="shared" si="61"/>
        <v>6.9999999999999991</v>
      </c>
      <c r="CF5" s="5">
        <f t="shared" si="62"/>
        <v>0.5</v>
      </c>
      <c r="CG5" s="5">
        <f t="shared" si="63"/>
        <v>6.4999999999999991</v>
      </c>
      <c r="CH5" s="5">
        <f t="shared" si="64"/>
        <v>0</v>
      </c>
      <c r="CI5" s="5">
        <f t="shared" si="65"/>
        <v>0</v>
      </c>
      <c r="CJ5" s="5"/>
      <c r="CK5" s="4">
        <f t="shared" si="20"/>
        <v>3</v>
      </c>
    </row>
    <row r="6" spans="1:89" ht="38" customHeight="1">
      <c r="A6" s="33">
        <f t="shared" si="0"/>
        <v>10176</v>
      </c>
      <c r="B6" s="10" t="s">
        <v>29</v>
      </c>
      <c r="C6" s="85" t="s">
        <v>538</v>
      </c>
      <c r="D6" s="79">
        <v>0.35416666666666669</v>
      </c>
      <c r="E6" s="79">
        <v>0.75</v>
      </c>
      <c r="F6" s="44">
        <f t="shared" si="21"/>
        <v>8.5</v>
      </c>
      <c r="G6" s="79"/>
      <c r="H6" s="79"/>
      <c r="I6" s="44">
        <f t="shared" si="22"/>
        <v>0</v>
      </c>
      <c r="J6" s="79"/>
      <c r="K6" s="79"/>
      <c r="L6" s="44">
        <f t="shared" si="23"/>
        <v>0</v>
      </c>
      <c r="M6" s="80">
        <v>0.35416666666666669</v>
      </c>
      <c r="N6" s="80">
        <v>0.875</v>
      </c>
      <c r="O6" s="44">
        <f t="shared" si="24"/>
        <v>11.499999999999998</v>
      </c>
      <c r="P6" s="80"/>
      <c r="Q6" s="80"/>
      <c r="R6" s="44">
        <f t="shared" si="25"/>
        <v>0</v>
      </c>
      <c r="S6" s="82">
        <v>0.52083333333333337</v>
      </c>
      <c r="T6" s="82">
        <v>0.77083333333333337</v>
      </c>
      <c r="U6" s="44">
        <f t="shared" si="26"/>
        <v>5.5</v>
      </c>
      <c r="V6" s="82">
        <v>0.52083333333333337</v>
      </c>
      <c r="W6" s="82">
        <v>0.77083333333333337</v>
      </c>
      <c r="X6" s="44">
        <f t="shared" si="27"/>
        <v>5.5</v>
      </c>
      <c r="Y6" s="44"/>
      <c r="Z6" s="44"/>
      <c r="AA6" s="44"/>
      <c r="AB6" s="44">
        <f t="shared" si="28"/>
        <v>31</v>
      </c>
      <c r="AC6" s="23"/>
      <c r="AD6" s="6"/>
      <c r="AE6" s="7">
        <f t="shared" si="1"/>
        <v>20</v>
      </c>
      <c r="AF6" s="6"/>
      <c r="AG6" s="7">
        <f t="shared" si="2"/>
        <v>5.5</v>
      </c>
      <c r="AH6" s="6"/>
      <c r="AI6" s="7">
        <f t="shared" si="3"/>
        <v>5.5</v>
      </c>
      <c r="AJ6" s="6"/>
      <c r="AK6" s="7">
        <f t="shared" si="4"/>
        <v>0</v>
      </c>
      <c r="AL6" s="6"/>
      <c r="AM6" s="7">
        <f t="shared" si="5"/>
        <v>0</v>
      </c>
      <c r="AN6" s="6"/>
      <c r="AO6" s="7">
        <f t="shared" si="6"/>
        <v>0</v>
      </c>
      <c r="AP6" s="30">
        <f t="shared" si="29"/>
        <v>4</v>
      </c>
      <c r="AQ6" s="6"/>
      <c r="AR6" s="6"/>
      <c r="AS6" s="6"/>
      <c r="AT6" s="44">
        <f t="shared" si="30"/>
        <v>31</v>
      </c>
      <c r="AU6" s="60"/>
      <c r="AV6" s="5"/>
      <c r="AW6" s="5"/>
      <c r="AX6" s="5"/>
      <c r="AY6" s="5"/>
      <c r="AZ6" s="24">
        <f>VLOOKUP(C6,Employees!D:H,5,FALSE)</f>
        <v>10176</v>
      </c>
      <c r="BA6" s="5">
        <f t="shared" si="31"/>
        <v>9.5</v>
      </c>
      <c r="BB6" s="5">
        <f t="shared" si="32"/>
        <v>1</v>
      </c>
      <c r="BC6" s="5">
        <f t="shared" si="33"/>
        <v>8.5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12.499999999999998</v>
      </c>
      <c r="BQ6" s="5">
        <f t="shared" si="47"/>
        <v>1</v>
      </c>
      <c r="BR6" s="5">
        <f t="shared" si="48"/>
        <v>11.499999999999998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6</v>
      </c>
      <c r="CA6" s="5">
        <f t="shared" si="57"/>
        <v>0.5</v>
      </c>
      <c r="CB6" s="5">
        <f t="shared" si="58"/>
        <v>5.5</v>
      </c>
      <c r="CC6" s="5">
        <f t="shared" si="59"/>
        <v>0</v>
      </c>
      <c r="CD6" s="5">
        <f t="shared" si="60"/>
        <v>0</v>
      </c>
      <c r="CE6" s="5">
        <f t="shared" si="61"/>
        <v>6</v>
      </c>
      <c r="CF6" s="5">
        <f t="shared" si="62"/>
        <v>0.5</v>
      </c>
      <c r="CG6" s="5">
        <f t="shared" si="63"/>
        <v>5.5</v>
      </c>
      <c r="CH6" s="5">
        <f t="shared" si="64"/>
        <v>0</v>
      </c>
      <c r="CI6" s="5">
        <f t="shared" si="65"/>
        <v>0</v>
      </c>
      <c r="CJ6" s="5"/>
      <c r="CK6" s="4">
        <f t="shared" si="20"/>
        <v>4</v>
      </c>
    </row>
    <row r="7" spans="1:89" ht="38" customHeight="1">
      <c r="A7" s="33">
        <f t="shared" si="0"/>
        <v>10281</v>
      </c>
      <c r="B7" s="10" t="s">
        <v>29</v>
      </c>
      <c r="C7" s="85" t="s">
        <v>799</v>
      </c>
      <c r="D7" s="82"/>
      <c r="E7" s="80"/>
      <c r="F7" s="44">
        <f t="shared" si="21"/>
        <v>0</v>
      </c>
      <c r="G7" s="80"/>
      <c r="H7" s="80"/>
      <c r="I7" s="44">
        <f t="shared" si="22"/>
        <v>0</v>
      </c>
      <c r="J7" s="83"/>
      <c r="K7" s="83"/>
      <c r="L7" s="44">
        <f t="shared" si="23"/>
        <v>0</v>
      </c>
      <c r="M7" s="83"/>
      <c r="N7" s="83"/>
      <c r="O7" s="44">
        <f t="shared" si="24"/>
        <v>0</v>
      </c>
      <c r="P7" s="80"/>
      <c r="Q7" s="80"/>
      <c r="R7" s="44">
        <f t="shared" si="25"/>
        <v>0</v>
      </c>
      <c r="S7" s="83"/>
      <c r="T7" s="83"/>
      <c r="U7" s="44">
        <f t="shared" si="26"/>
        <v>0</v>
      </c>
      <c r="V7" s="83"/>
      <c r="W7" s="83"/>
      <c r="X7" s="44">
        <f t="shared" si="27"/>
        <v>0</v>
      </c>
      <c r="Y7" s="44"/>
      <c r="Z7" s="44"/>
      <c r="AA7" s="44"/>
      <c r="AB7" s="44">
        <f t="shared" si="28"/>
        <v>0</v>
      </c>
      <c r="AC7" s="23"/>
      <c r="AD7" s="6"/>
      <c r="AE7" s="7">
        <f t="shared" si="1"/>
        <v>0</v>
      </c>
      <c r="AF7" s="6"/>
      <c r="AG7" s="7">
        <f t="shared" si="2"/>
        <v>0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0</v>
      </c>
      <c r="AN7" s="6"/>
      <c r="AO7" s="7">
        <f t="shared" si="6"/>
        <v>0</v>
      </c>
      <c r="AP7" s="30">
        <f t="shared" si="29"/>
        <v>0</v>
      </c>
      <c r="AQ7" s="6"/>
      <c r="AR7" s="6"/>
      <c r="AS7" s="6"/>
      <c r="AT7" s="44">
        <f t="shared" si="30"/>
        <v>0</v>
      </c>
      <c r="AU7" s="60"/>
      <c r="AV7" s="5"/>
      <c r="AW7" s="5"/>
      <c r="AX7" s="5"/>
      <c r="AY7" s="5"/>
      <c r="AZ7" s="24">
        <f>VLOOKUP(C7,Employees!D:H,5,FALSE)</f>
        <v>10281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0</v>
      </c>
    </row>
    <row r="8" spans="1:89" ht="38" customHeight="1">
      <c r="A8" s="33">
        <f t="shared" si="0"/>
        <v>10330</v>
      </c>
      <c r="B8" s="10" t="s">
        <v>29</v>
      </c>
      <c r="C8" s="86" t="s">
        <v>925</v>
      </c>
      <c r="D8" s="51">
        <v>0.5</v>
      </c>
      <c r="E8" s="51">
        <v>0.77083333333333337</v>
      </c>
      <c r="F8" s="44">
        <f t="shared" si="21"/>
        <v>6.0000000000000009</v>
      </c>
      <c r="G8" s="80"/>
      <c r="H8" s="80"/>
      <c r="I8" s="44">
        <f t="shared" si="22"/>
        <v>0</v>
      </c>
      <c r="J8" s="81"/>
      <c r="K8" s="82"/>
      <c r="L8" s="44">
        <f t="shared" si="23"/>
        <v>0</v>
      </c>
      <c r="M8" s="82">
        <v>0.5</v>
      </c>
      <c r="N8" s="82">
        <v>0.89583333333333337</v>
      </c>
      <c r="O8" s="44">
        <f t="shared" si="24"/>
        <v>8.5</v>
      </c>
      <c r="P8" s="82"/>
      <c r="Q8" s="82"/>
      <c r="R8" s="44">
        <f t="shared" si="25"/>
        <v>0</v>
      </c>
      <c r="S8" s="54"/>
      <c r="T8" s="54"/>
      <c r="U8" s="44">
        <f t="shared" si="26"/>
        <v>0</v>
      </c>
      <c r="V8" s="82">
        <v>0.45833333333333331</v>
      </c>
      <c r="W8" s="82">
        <v>0.75</v>
      </c>
      <c r="X8" s="44">
        <f t="shared" si="27"/>
        <v>6.5</v>
      </c>
      <c r="Y8" s="44"/>
      <c r="Z8" s="44"/>
      <c r="AA8" s="44"/>
      <c r="AB8" s="44">
        <f t="shared" si="28"/>
        <v>21</v>
      </c>
      <c r="AC8" s="23"/>
      <c r="AD8" s="6"/>
      <c r="AE8" s="7">
        <f t="shared" si="1"/>
        <v>14.5</v>
      </c>
      <c r="AF8" s="6"/>
      <c r="AG8" s="7">
        <f t="shared" si="2"/>
        <v>0</v>
      </c>
      <c r="AH8" s="6"/>
      <c r="AI8" s="7">
        <f t="shared" si="3"/>
        <v>6.5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29"/>
        <v>3</v>
      </c>
      <c r="AQ8" s="6"/>
      <c r="AR8" s="6"/>
      <c r="AS8" s="6"/>
      <c r="AT8" s="44">
        <f t="shared" si="30"/>
        <v>21</v>
      </c>
      <c r="AU8" s="60"/>
      <c r="AV8" s="5"/>
      <c r="AW8" s="5"/>
      <c r="AX8" s="5"/>
      <c r="AY8" s="5"/>
      <c r="AZ8" s="24">
        <f>VLOOKUP(C8,Employees!D:H,5,FALSE)</f>
        <v>10330</v>
      </c>
      <c r="BA8" s="5">
        <f t="shared" si="31"/>
        <v>6.5000000000000009</v>
      </c>
      <c r="BB8" s="5">
        <f t="shared" si="32"/>
        <v>0.5</v>
      </c>
      <c r="BC8" s="5">
        <f t="shared" si="33"/>
        <v>6.0000000000000009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9.5</v>
      </c>
      <c r="BQ8" s="5">
        <f t="shared" si="47"/>
        <v>1</v>
      </c>
      <c r="BR8" s="5">
        <f t="shared" si="48"/>
        <v>8.5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7</v>
      </c>
      <c r="CF8" s="5">
        <f t="shared" si="62"/>
        <v>0.5</v>
      </c>
      <c r="CG8" s="5">
        <f t="shared" si="63"/>
        <v>6.5</v>
      </c>
      <c r="CH8" s="5">
        <f t="shared" si="64"/>
        <v>0</v>
      </c>
      <c r="CI8" s="5">
        <f t="shared" si="65"/>
        <v>0</v>
      </c>
      <c r="CJ8" s="5"/>
      <c r="CK8" s="4">
        <f t="shared" si="20"/>
        <v>3</v>
      </c>
    </row>
    <row r="9" spans="1:89" ht="38" customHeight="1">
      <c r="A9" s="33">
        <f t="shared" si="0"/>
        <v>10340</v>
      </c>
      <c r="B9" s="10" t="s">
        <v>29</v>
      </c>
      <c r="C9" s="86" t="s">
        <v>945</v>
      </c>
      <c r="D9" s="79"/>
      <c r="E9" s="79"/>
      <c r="F9" s="44">
        <f t="shared" si="21"/>
        <v>0</v>
      </c>
      <c r="G9" s="79">
        <v>0.5</v>
      </c>
      <c r="H9" s="79">
        <v>0.77083333333333337</v>
      </c>
      <c r="I9" s="44">
        <f t="shared" si="22"/>
        <v>6.0000000000000009</v>
      </c>
      <c r="J9" s="82">
        <v>0.5</v>
      </c>
      <c r="K9" s="82">
        <v>0.77083333333333337</v>
      </c>
      <c r="L9" s="44">
        <f t="shared" si="23"/>
        <v>6.0000000000000009</v>
      </c>
      <c r="M9" s="82"/>
      <c r="N9" s="82"/>
      <c r="O9" s="44">
        <f t="shared" si="24"/>
        <v>0</v>
      </c>
      <c r="P9" s="82">
        <v>0.5</v>
      </c>
      <c r="Q9" s="82">
        <v>0.77083333333333337</v>
      </c>
      <c r="R9" s="44">
        <f t="shared" si="25"/>
        <v>6.0000000000000009</v>
      </c>
      <c r="S9" s="81"/>
      <c r="T9" s="81"/>
      <c r="U9" s="44">
        <f t="shared" si="26"/>
        <v>0</v>
      </c>
      <c r="V9" s="82"/>
      <c r="W9" s="82"/>
      <c r="X9" s="44">
        <f t="shared" si="27"/>
        <v>0</v>
      </c>
      <c r="Y9" s="44"/>
      <c r="Z9" s="44"/>
      <c r="AA9" s="44"/>
      <c r="AB9" s="44">
        <f t="shared" si="28"/>
        <v>18.000000000000004</v>
      </c>
      <c r="AC9" s="23"/>
      <c r="AD9" s="6"/>
      <c r="AE9" s="7">
        <f t="shared" si="1"/>
        <v>18.000000000000004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3</v>
      </c>
      <c r="AQ9" s="6"/>
      <c r="AR9" s="6"/>
      <c r="AS9" s="6"/>
      <c r="AT9" s="44">
        <f t="shared" si="30"/>
        <v>18.000000000000004</v>
      </c>
      <c r="AU9" s="60"/>
      <c r="AV9" s="5"/>
      <c r="AW9" s="5"/>
      <c r="AX9" s="5"/>
      <c r="AY9" s="5"/>
      <c r="AZ9" s="24">
        <f>VLOOKUP(C9,Employees!D:H,5,FALSE)</f>
        <v>10340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6.5000000000000009</v>
      </c>
      <c r="BG9" s="5">
        <f t="shared" si="37"/>
        <v>0.5</v>
      </c>
      <c r="BH9" s="5">
        <f t="shared" si="38"/>
        <v>6.0000000000000009</v>
      </c>
      <c r="BI9" s="5">
        <f t="shared" si="39"/>
        <v>0</v>
      </c>
      <c r="BJ9" s="5">
        <f t="shared" si="40"/>
        <v>0</v>
      </c>
      <c r="BK9" s="5">
        <f t="shared" si="41"/>
        <v>6.5000000000000009</v>
      </c>
      <c r="BL9" s="5">
        <f t="shared" si="42"/>
        <v>0.5</v>
      </c>
      <c r="BM9" s="5">
        <f t="shared" si="43"/>
        <v>6.0000000000000009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6.5000000000000009</v>
      </c>
      <c r="BV9" s="5">
        <f t="shared" si="52"/>
        <v>0.5</v>
      </c>
      <c r="BW9" s="5">
        <f t="shared" si="53"/>
        <v>6.0000000000000009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3</v>
      </c>
    </row>
    <row r="10" spans="1:89" ht="38" customHeight="1">
      <c r="A10" s="33" t="str">
        <f t="shared" si="0"/>
        <v/>
      </c>
      <c r="B10" s="10"/>
      <c r="C10" s="76"/>
      <c r="D10" s="51"/>
      <c r="E10" s="51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54"/>
      <c r="N10" s="54"/>
      <c r="O10" s="44">
        <f t="shared" si="24"/>
        <v>0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0</v>
      </c>
      <c r="AC10" s="23"/>
      <c r="AD10" s="6"/>
      <c r="AE10" s="7">
        <f t="shared" si="1"/>
        <v>0</v>
      </c>
      <c r="AF10" s="6"/>
      <c r="AG10" s="7">
        <f t="shared" si="2"/>
        <v>0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0</v>
      </c>
      <c r="AQ10" s="6"/>
      <c r="AR10" s="6"/>
      <c r="AS10" s="6"/>
      <c r="AT10" s="44">
        <f t="shared" si="30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0</v>
      </c>
    </row>
    <row r="11" spans="1:89" ht="38" customHeight="1">
      <c r="A11" s="33" t="str">
        <f t="shared" si="0"/>
        <v/>
      </c>
      <c r="B11" s="10"/>
      <c r="C11" s="76"/>
      <c r="D11" s="51"/>
      <c r="E11" s="51"/>
      <c r="F11" s="44">
        <f t="shared" si="21"/>
        <v>0</v>
      </c>
      <c r="G11" s="51"/>
      <c r="H11" s="51"/>
      <c r="I11" s="44">
        <f t="shared" si="22"/>
        <v>0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0</v>
      </c>
      <c r="AC11" s="23"/>
      <c r="AD11" s="6"/>
      <c r="AE11" s="7">
        <f t="shared" si="1"/>
        <v>0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0</v>
      </c>
      <c r="AQ11" s="6"/>
      <c r="AR11" s="6"/>
      <c r="AS11" s="6"/>
      <c r="AT11" s="44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0</v>
      </c>
    </row>
    <row r="12" spans="1:89" ht="38" customHeight="1">
      <c r="A12" s="33" t="str">
        <f t="shared" si="0"/>
        <v/>
      </c>
      <c r="B12" s="10"/>
      <c r="C12" s="58"/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 t="str">
        <f t="shared" si="0"/>
        <v/>
      </c>
      <c r="B13" s="10"/>
      <c r="C13" s="58"/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 t="str">
        <f t="shared" si="0"/>
        <v/>
      </c>
      <c r="B14" s="10"/>
      <c r="C14" s="58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58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10"/>
      <c r="C16" s="58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/>
      <c r="K18" s="54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 r:id="rId1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70" zoomScaleNormal="70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10203</v>
      </c>
      <c r="B2" s="10" t="s">
        <v>29</v>
      </c>
      <c r="C2" s="75" t="s">
        <v>603</v>
      </c>
      <c r="D2" s="80"/>
      <c r="E2" s="80"/>
      <c r="F2" s="44">
        <f>BA2-BB2</f>
        <v>0</v>
      </c>
      <c r="G2" s="82"/>
      <c r="H2" s="80"/>
      <c r="I2" s="44">
        <f>BF2-BG2</f>
        <v>0</v>
      </c>
      <c r="J2" s="82">
        <v>0.45833333333333331</v>
      </c>
      <c r="K2" s="80">
        <v>0.77083333333333337</v>
      </c>
      <c r="L2" s="44">
        <f>BK2-BL2</f>
        <v>7.0000000000000018</v>
      </c>
      <c r="M2" s="82">
        <v>0.35416666666666669</v>
      </c>
      <c r="N2" s="80">
        <v>0.77083333333333337</v>
      </c>
      <c r="O2" s="44">
        <f>BP2-BQ2</f>
        <v>9</v>
      </c>
      <c r="P2" s="82">
        <v>0.35416666666666669</v>
      </c>
      <c r="Q2" s="80">
        <v>0.72916666666666663</v>
      </c>
      <c r="R2" s="44">
        <f>BU2-BV2</f>
        <v>8.4999999999999982</v>
      </c>
      <c r="S2" s="82">
        <v>0.35416666666666669</v>
      </c>
      <c r="T2" s="80">
        <v>0.67708333333333337</v>
      </c>
      <c r="U2" s="44">
        <f>BZ2-CA2</f>
        <v>7.25</v>
      </c>
      <c r="V2" s="80"/>
      <c r="W2" s="80"/>
      <c r="X2" s="44">
        <f>CE2-CF2</f>
        <v>0</v>
      </c>
      <c r="Y2" s="44"/>
      <c r="Z2" s="44"/>
      <c r="AA2" s="44"/>
      <c r="AB2" s="65">
        <f>SUM(F2,I2,L2,O2,R2,U2,X2)</f>
        <v>31.75</v>
      </c>
      <c r="AC2" s="23"/>
      <c r="AD2" s="6">
        <v>1</v>
      </c>
      <c r="AE2" s="7">
        <f>SUMIF($BC$1:$CI$1,AE$1,$BC2:$CI2)+AD2</f>
        <v>25.5</v>
      </c>
      <c r="AF2" s="6"/>
      <c r="AG2" s="7">
        <f>SUMIF($BC$1:$CI$1,AG$1,$BC2:$CI2)+AF2</f>
        <v>7.25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0</v>
      </c>
      <c r="AN2" s="6"/>
      <c r="AO2" s="7">
        <f>SUMIF($BC$1:$CI$1,AO$1,$BC2:$CI2)+AN2</f>
        <v>0</v>
      </c>
      <c r="AP2" s="30">
        <f>CK2</f>
        <v>4</v>
      </c>
      <c r="AQ2" s="6"/>
      <c r="AR2" s="6"/>
      <c r="AS2" s="6"/>
      <c r="AT2" s="65">
        <f>AE2+AG2+AI2+AK2+AM2+AO2+SUM(AQ2:AS2)</f>
        <v>32.75</v>
      </c>
      <c r="AU2" s="60"/>
      <c r="AV2" s="5"/>
      <c r="AW2" s="5"/>
      <c r="AX2" s="5"/>
      <c r="AY2" s="5"/>
      <c r="AZ2" s="24">
        <f>VLOOKUP(C2,Employees!D:H,5,FALSE)</f>
        <v>10203</v>
      </c>
      <c r="BA2" s="5">
        <f t="shared" ref="BA2" si="1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4">IF(H2&gt;$AW$1,(H2-$AW$1)*24,0)</f>
        <v>0</v>
      </c>
      <c r="BK2" s="5">
        <f t="shared" ref="BK2" si="5">IF(ISBLANK(J2),0,(K2-J2)*24)</f>
        <v>7.5000000000000018</v>
      </c>
      <c r="BL2" s="5">
        <f>IF(BK2&gt;$AY$1,1,IF(BK2&gt;=$AX$1,0.5,0))</f>
        <v>0.5</v>
      </c>
      <c r="BM2" s="5">
        <f>BK2-BL2-BN2-BO2</f>
        <v>7.0000000000000018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10</v>
      </c>
      <c r="BQ2" s="5">
        <f>IF(BP2&gt;$AY$1,1,IF(BP2&gt;=$AX$1,0.5,0))</f>
        <v>1</v>
      </c>
      <c r="BR2" s="5">
        <f>BP2-BQ2-BS2-BT2</f>
        <v>9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8.9999999999999982</v>
      </c>
      <c r="BV2" s="5">
        <f>IF(BU2&gt;$AY$1,1,IF(BU2&gt;=$AX$1,0.5,0))</f>
        <v>0.5</v>
      </c>
      <c r="BW2" s="5">
        <f>BU2-BV2-BX2-BY2</f>
        <v>8.4999999999999982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7.75</v>
      </c>
      <c r="CA2" s="5">
        <f>IF(BZ2&gt;$AY$1,1,IF(BZ2&gt;=$AX$1,0.5,0))</f>
        <v>0.5</v>
      </c>
      <c r="CB2" s="5">
        <f>BZ2-CA2-CC2-CD2</f>
        <v>7.25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4</v>
      </c>
    </row>
    <row r="3" spans="1:89" ht="47" customHeight="1">
      <c r="A3" s="33">
        <f t="shared" si="0"/>
        <v>10015</v>
      </c>
      <c r="B3" s="10" t="s">
        <v>29</v>
      </c>
      <c r="C3" s="78" t="s">
        <v>353</v>
      </c>
      <c r="D3" s="81"/>
      <c r="E3" s="82"/>
      <c r="F3" s="44">
        <f t="shared" ref="F3:F74" si="15">BA3-BB3</f>
        <v>0</v>
      </c>
      <c r="G3" s="82"/>
      <c r="H3" s="81"/>
      <c r="I3" s="44">
        <f t="shared" ref="I3:I74" si="16">BF3-BG3</f>
        <v>0</v>
      </c>
      <c r="J3" s="81"/>
      <c r="K3" s="81"/>
      <c r="L3" s="44">
        <f t="shared" ref="L3:L74" si="17">BK3-BL3</f>
        <v>0</v>
      </c>
      <c r="M3" s="81"/>
      <c r="N3" s="81"/>
      <c r="O3" s="44">
        <f t="shared" ref="O3:O74" si="18">BP3-BQ3</f>
        <v>0</v>
      </c>
      <c r="P3" s="81"/>
      <c r="Q3" s="81"/>
      <c r="R3" s="44">
        <f t="shared" ref="R3:R74" si="19">BU3-BV3</f>
        <v>0</v>
      </c>
      <c r="S3" s="81"/>
      <c r="T3" s="81"/>
      <c r="U3" s="44">
        <f t="shared" ref="U3:U74" si="20">BZ3-CA3</f>
        <v>0</v>
      </c>
      <c r="V3" s="82"/>
      <c r="W3" s="81"/>
      <c r="X3" s="44">
        <f t="shared" ref="X3:X74" si="21">CE3-CF3</f>
        <v>0</v>
      </c>
      <c r="Y3" s="44"/>
      <c r="Z3" s="44"/>
      <c r="AA3" s="44"/>
      <c r="AB3" s="65">
        <f t="shared" ref="AB3:AB74" si="22">SUM(F3,I3,L3,O3,R3,U3,X3)</f>
        <v>0</v>
      </c>
      <c r="AC3" s="23"/>
      <c r="AD3" s="6"/>
      <c r="AE3" s="7">
        <f t="shared" ref="AE3:AE74" si="23">SUMIF($BC$1:$CI$1,AE$1,$BC3:$CI3)+AD3</f>
        <v>0</v>
      </c>
      <c r="AF3" s="6"/>
      <c r="AG3" s="7">
        <f t="shared" ref="AG3:AG74" si="24">SUMIF($BC$1:$CI$1,AG$1,$BC3:$CI3)+AF3</f>
        <v>0</v>
      </c>
      <c r="AH3" s="6"/>
      <c r="AI3" s="7">
        <f t="shared" ref="AI3:AI74" si="25">SUMIF($BC$1:$CI$1,AI$1,$BC3:$CI3)+AH3</f>
        <v>0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</v>
      </c>
      <c r="AN3" s="6"/>
      <c r="AO3" s="7">
        <f t="shared" ref="AO3:AO74" si="28">SUMIF($BC$1:$CI$1,AO$1,$BC3:$CI3)+AN3</f>
        <v>0</v>
      </c>
      <c r="AP3" s="30">
        <f t="shared" ref="AP3:AP74" si="29">CK3</f>
        <v>0</v>
      </c>
      <c r="AQ3" s="6"/>
      <c r="AR3" s="6"/>
      <c r="AS3" s="6"/>
      <c r="AT3" s="65">
        <f t="shared" ref="AT3:AT74" si="30">AE3+AG3+AI3+AK3+AM3+AO3+SUM(AQ3:AS3)</f>
        <v>0</v>
      </c>
      <c r="AU3" s="60"/>
      <c r="AV3" s="5"/>
      <c r="AW3" s="5"/>
      <c r="AX3" s="5"/>
      <c r="AY3" s="5"/>
      <c r="AZ3" s="24">
        <f>VLOOKUP(C3,Employees!D:H,5,FALSE)</f>
        <v>10015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0</v>
      </c>
    </row>
    <row r="4" spans="1:89" ht="47" customHeight="1">
      <c r="A4" s="33">
        <f t="shared" si="0"/>
        <v>10072</v>
      </c>
      <c r="B4" s="10" t="s">
        <v>29</v>
      </c>
      <c r="C4" s="75" t="s">
        <v>106</v>
      </c>
      <c r="D4" s="81"/>
      <c r="E4" s="82"/>
      <c r="F4" s="44">
        <f t="shared" si="15"/>
        <v>0</v>
      </c>
      <c r="G4" s="81"/>
      <c r="H4" s="82"/>
      <c r="I4" s="44">
        <f t="shared" si="16"/>
        <v>0</v>
      </c>
      <c r="J4" s="81"/>
      <c r="K4" s="82"/>
      <c r="L4" s="44">
        <f t="shared" si="17"/>
        <v>0</v>
      </c>
      <c r="M4" s="81"/>
      <c r="N4" s="82"/>
      <c r="O4" s="44">
        <f t="shared" si="18"/>
        <v>0</v>
      </c>
      <c r="P4" s="81"/>
      <c r="Q4" s="82"/>
      <c r="R4" s="44">
        <f t="shared" si="19"/>
        <v>0</v>
      </c>
      <c r="S4" s="81"/>
      <c r="T4" s="82"/>
      <c r="U4" s="44">
        <f t="shared" si="20"/>
        <v>0</v>
      </c>
      <c r="V4" s="54"/>
      <c r="W4" s="56"/>
      <c r="X4" s="44">
        <f t="shared" si="21"/>
        <v>0</v>
      </c>
      <c r="Y4" s="44"/>
      <c r="Z4" s="44"/>
      <c r="AA4" s="44"/>
      <c r="AB4" s="65">
        <f t="shared" si="22"/>
        <v>0</v>
      </c>
      <c r="AC4" s="23"/>
      <c r="AD4" s="6"/>
      <c r="AE4" s="7">
        <f t="shared" si="23"/>
        <v>0</v>
      </c>
      <c r="AF4" s="6"/>
      <c r="AG4" s="7">
        <f t="shared" si="24"/>
        <v>0</v>
      </c>
      <c r="AH4" s="6"/>
      <c r="AI4" s="7">
        <f t="shared" si="25"/>
        <v>0</v>
      </c>
      <c r="AJ4" s="6"/>
      <c r="AK4" s="7">
        <f t="shared" si="26"/>
        <v>0</v>
      </c>
      <c r="AL4" s="43"/>
      <c r="AM4" s="7">
        <f t="shared" si="27"/>
        <v>0</v>
      </c>
      <c r="AN4" s="6"/>
      <c r="AO4" s="7">
        <f t="shared" si="28"/>
        <v>0</v>
      </c>
      <c r="AP4" s="30">
        <f t="shared" si="29"/>
        <v>0</v>
      </c>
      <c r="AQ4" s="6"/>
      <c r="AR4" s="6"/>
      <c r="AS4" s="6"/>
      <c r="AT4" s="65">
        <f t="shared" si="30"/>
        <v>0</v>
      </c>
      <c r="AU4" s="60"/>
      <c r="AV4" s="5"/>
      <c r="AW4" s="5"/>
      <c r="AX4" s="5"/>
      <c r="AY4" s="5"/>
      <c r="AZ4" s="24">
        <f>VLOOKUP(C4,Employees!D:H,5,FALSE)</f>
        <v>10072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14"/>
        <v>0</v>
      </c>
    </row>
    <row r="5" spans="1:89" ht="47" customHeight="1">
      <c r="A5" s="33">
        <f t="shared" si="0"/>
        <v>10017</v>
      </c>
      <c r="B5" s="10" t="s">
        <v>29</v>
      </c>
      <c r="C5" s="77" t="s">
        <v>359</v>
      </c>
      <c r="D5" s="81"/>
      <c r="E5" s="82"/>
      <c r="F5" s="44">
        <f t="shared" si="15"/>
        <v>0</v>
      </c>
      <c r="G5" s="81"/>
      <c r="H5" s="82"/>
      <c r="I5" s="44">
        <f t="shared" si="16"/>
        <v>0</v>
      </c>
      <c r="J5" s="81"/>
      <c r="K5" s="81"/>
      <c r="L5" s="44">
        <f t="shared" si="17"/>
        <v>0</v>
      </c>
      <c r="M5" s="81">
        <v>0.54166666666666663</v>
      </c>
      <c r="N5" s="82">
        <v>0.89583333333333337</v>
      </c>
      <c r="O5" s="44">
        <f t="shared" si="18"/>
        <v>8.0000000000000018</v>
      </c>
      <c r="P5" s="81"/>
      <c r="Q5" s="82"/>
      <c r="R5" s="44">
        <f t="shared" si="19"/>
        <v>0</v>
      </c>
      <c r="S5" s="81">
        <v>0.52083333333333337</v>
      </c>
      <c r="T5" s="82">
        <v>0.77083333333333337</v>
      </c>
      <c r="U5" s="44">
        <f t="shared" si="20"/>
        <v>5.5</v>
      </c>
      <c r="V5" s="54">
        <v>0.51736111111111105</v>
      </c>
      <c r="W5" s="56">
        <v>0.77083333333333337</v>
      </c>
      <c r="X5" s="44">
        <f t="shared" si="21"/>
        <v>5.5833333333333357</v>
      </c>
      <c r="Y5" s="44"/>
      <c r="Z5" s="44"/>
      <c r="AA5" s="44"/>
      <c r="AB5" s="65">
        <f t="shared" si="22"/>
        <v>19.083333333333336</v>
      </c>
      <c r="AC5" s="23"/>
      <c r="AD5" s="6"/>
      <c r="AE5" s="7">
        <f t="shared" si="23"/>
        <v>8.0000000000000018</v>
      </c>
      <c r="AF5" s="6"/>
      <c r="AG5" s="7">
        <f t="shared" si="24"/>
        <v>5.5</v>
      </c>
      <c r="AH5" s="6"/>
      <c r="AI5" s="7">
        <f t="shared" si="25"/>
        <v>5.5833333333333357</v>
      </c>
      <c r="AJ5" s="6"/>
      <c r="AK5" s="7">
        <f t="shared" si="26"/>
        <v>0</v>
      </c>
      <c r="AL5" s="43"/>
      <c r="AM5" s="7">
        <f t="shared" si="27"/>
        <v>0</v>
      </c>
      <c r="AN5" s="6"/>
      <c r="AO5" s="7">
        <f t="shared" si="28"/>
        <v>0</v>
      </c>
      <c r="AP5" s="30">
        <f t="shared" si="29"/>
        <v>3</v>
      </c>
      <c r="AQ5" s="6"/>
      <c r="AR5" s="6"/>
      <c r="AS5" s="6"/>
      <c r="AT5" s="65">
        <f t="shared" si="30"/>
        <v>19.083333333333336</v>
      </c>
      <c r="AU5" s="60"/>
      <c r="AV5" s="5"/>
      <c r="AW5" s="5"/>
      <c r="AX5" s="5"/>
      <c r="AY5" s="5"/>
      <c r="AZ5" s="24">
        <f>VLOOKUP(C5,Employees!D:H,5,FALSE)</f>
        <v>10017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8.5000000000000018</v>
      </c>
      <c r="BQ5" s="5">
        <f t="shared" si="47"/>
        <v>0.5</v>
      </c>
      <c r="BR5" s="5">
        <f t="shared" si="48"/>
        <v>8.0000000000000018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6</v>
      </c>
      <c r="CA5" s="5">
        <f t="shared" si="57"/>
        <v>0.5</v>
      </c>
      <c r="CB5" s="5">
        <f t="shared" si="58"/>
        <v>5.5</v>
      </c>
      <c r="CC5" s="5">
        <f t="shared" si="59"/>
        <v>0</v>
      </c>
      <c r="CD5" s="5">
        <f t="shared" si="60"/>
        <v>0</v>
      </c>
      <c r="CE5" s="5">
        <f t="shared" si="61"/>
        <v>6.0833333333333357</v>
      </c>
      <c r="CF5" s="5">
        <f t="shared" si="62"/>
        <v>0.5</v>
      </c>
      <c r="CG5" s="5">
        <f t="shared" si="63"/>
        <v>5.5833333333333357</v>
      </c>
      <c r="CH5" s="5">
        <f t="shared" si="64"/>
        <v>0</v>
      </c>
      <c r="CI5" s="5">
        <f t="shared" si="65"/>
        <v>0</v>
      </c>
      <c r="CJ5" s="5"/>
      <c r="CK5" s="4">
        <f t="shared" si="14"/>
        <v>3</v>
      </c>
    </row>
    <row r="6" spans="1:89" ht="47" customHeight="1">
      <c r="A6" s="33">
        <f t="shared" si="0"/>
        <v>10176</v>
      </c>
      <c r="B6" s="10" t="s">
        <v>29</v>
      </c>
      <c r="C6" s="76" t="s">
        <v>538</v>
      </c>
      <c r="D6" s="81">
        <v>0.35416666666666669</v>
      </c>
      <c r="E6" s="82">
        <v>0.72916666666666663</v>
      </c>
      <c r="F6" s="44">
        <f t="shared" si="15"/>
        <v>8.4999999999999982</v>
      </c>
      <c r="G6" s="82">
        <v>0.35416666666666669</v>
      </c>
      <c r="H6" s="81">
        <v>0.71875</v>
      </c>
      <c r="I6" s="44">
        <f t="shared" si="16"/>
        <v>8.25</v>
      </c>
      <c r="J6" s="81"/>
      <c r="K6" s="81"/>
      <c r="L6" s="44">
        <f t="shared" si="17"/>
        <v>0</v>
      </c>
      <c r="M6" s="82"/>
      <c r="N6" s="82"/>
      <c r="O6" s="44">
        <f t="shared" si="18"/>
        <v>0</v>
      </c>
      <c r="P6" s="81"/>
      <c r="Q6" s="81"/>
      <c r="R6" s="44">
        <f t="shared" si="19"/>
        <v>0</v>
      </c>
      <c r="S6" s="81"/>
      <c r="T6" s="81"/>
      <c r="U6" s="44">
        <f t="shared" si="20"/>
        <v>0</v>
      </c>
      <c r="V6" s="54">
        <v>0.375</v>
      </c>
      <c r="W6" s="56">
        <v>0.6875</v>
      </c>
      <c r="X6" s="44">
        <f t="shared" si="21"/>
        <v>7</v>
      </c>
      <c r="Y6" s="44"/>
      <c r="Z6" s="44"/>
      <c r="AA6" s="44"/>
      <c r="AB6" s="65">
        <f t="shared" si="22"/>
        <v>23.75</v>
      </c>
      <c r="AC6" s="23"/>
      <c r="AD6" s="6"/>
      <c r="AE6" s="7">
        <f t="shared" si="23"/>
        <v>16.75</v>
      </c>
      <c r="AF6" s="6"/>
      <c r="AG6" s="7">
        <f t="shared" si="24"/>
        <v>0</v>
      </c>
      <c r="AH6" s="6"/>
      <c r="AI6" s="7">
        <f t="shared" si="25"/>
        <v>7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3</v>
      </c>
      <c r="AQ6" s="6"/>
      <c r="AR6" s="6"/>
      <c r="AS6" s="6"/>
      <c r="AT6" s="65">
        <f t="shared" si="30"/>
        <v>23.75</v>
      </c>
      <c r="AU6" s="60"/>
      <c r="AV6" s="5"/>
      <c r="AW6" s="5"/>
      <c r="AX6" s="5"/>
      <c r="AY6" s="5"/>
      <c r="AZ6" s="24">
        <f>VLOOKUP(C6,Employees!D:H,5,FALSE)</f>
        <v>10176</v>
      </c>
      <c r="BA6" s="5">
        <f t="shared" si="31"/>
        <v>8.9999999999999982</v>
      </c>
      <c r="BB6" s="5">
        <f t="shared" si="32"/>
        <v>0.5</v>
      </c>
      <c r="BC6" s="5">
        <f t="shared" si="33"/>
        <v>8.4999999999999982</v>
      </c>
      <c r="BD6" s="5">
        <f t="shared" si="34"/>
        <v>0</v>
      </c>
      <c r="BE6" s="5">
        <f t="shared" si="35"/>
        <v>0</v>
      </c>
      <c r="BF6" s="5">
        <f t="shared" si="36"/>
        <v>8.75</v>
      </c>
      <c r="BG6" s="5">
        <f t="shared" si="37"/>
        <v>0.5</v>
      </c>
      <c r="BH6" s="5">
        <f t="shared" si="38"/>
        <v>8.25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7.5</v>
      </c>
      <c r="CF6" s="5">
        <f t="shared" si="62"/>
        <v>0.5</v>
      </c>
      <c r="CG6" s="5">
        <f t="shared" si="63"/>
        <v>7</v>
      </c>
      <c r="CH6" s="5">
        <f t="shared" si="64"/>
        <v>0</v>
      </c>
      <c r="CI6" s="5">
        <f t="shared" si="65"/>
        <v>0</v>
      </c>
      <c r="CJ6" s="5"/>
      <c r="CK6" s="4">
        <f t="shared" si="14"/>
        <v>3</v>
      </c>
    </row>
    <row r="7" spans="1:89" ht="47" customHeight="1">
      <c r="A7" s="33">
        <f t="shared" si="0"/>
        <v>10281</v>
      </c>
      <c r="B7" s="10" t="s">
        <v>29</v>
      </c>
      <c r="C7" s="78" t="s">
        <v>799</v>
      </c>
      <c r="D7" s="81"/>
      <c r="E7" s="82"/>
      <c r="F7" s="44">
        <f t="shared" si="15"/>
        <v>0</v>
      </c>
      <c r="G7" s="82"/>
      <c r="H7" s="81"/>
      <c r="I7" s="44">
        <f t="shared" si="16"/>
        <v>0</v>
      </c>
      <c r="J7" s="81"/>
      <c r="K7" s="81"/>
      <c r="L7" s="44">
        <f t="shared" si="17"/>
        <v>0</v>
      </c>
      <c r="M7" s="81"/>
      <c r="N7" s="81"/>
      <c r="O7" s="44">
        <f t="shared" si="18"/>
        <v>0</v>
      </c>
      <c r="P7" s="81"/>
      <c r="Q7" s="81"/>
      <c r="R7" s="44">
        <f t="shared" si="19"/>
        <v>0</v>
      </c>
      <c r="S7" s="81"/>
      <c r="T7" s="81"/>
      <c r="U7" s="44">
        <f t="shared" si="20"/>
        <v>0</v>
      </c>
      <c r="V7" s="54"/>
      <c r="W7" s="56"/>
      <c r="X7" s="44">
        <f t="shared" si="21"/>
        <v>0</v>
      </c>
      <c r="Y7" s="44"/>
      <c r="Z7" s="44"/>
      <c r="AA7" s="44"/>
      <c r="AB7" s="65">
        <f t="shared" si="22"/>
        <v>0</v>
      </c>
      <c r="AC7" s="23"/>
      <c r="AD7" s="6"/>
      <c r="AE7" s="7">
        <f t="shared" si="23"/>
        <v>0</v>
      </c>
      <c r="AF7" s="6"/>
      <c r="AG7" s="7">
        <f t="shared" si="24"/>
        <v>0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0</v>
      </c>
      <c r="AQ7" s="6"/>
      <c r="AR7" s="6"/>
      <c r="AS7" s="6"/>
      <c r="AT7" s="65">
        <f t="shared" si="30"/>
        <v>0</v>
      </c>
      <c r="AU7" s="60"/>
      <c r="AV7" s="5"/>
      <c r="AW7" s="5"/>
      <c r="AX7" s="5"/>
      <c r="AY7" s="5"/>
      <c r="AZ7" s="24">
        <f>VLOOKUP(C7,Employees!D:H,5,FALSE)</f>
        <v>10281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0</v>
      </c>
    </row>
    <row r="8" spans="1:89" ht="47" customHeight="1">
      <c r="A8" s="33">
        <f t="shared" si="0"/>
        <v>10330</v>
      </c>
      <c r="B8" s="10" t="s">
        <v>29</v>
      </c>
      <c r="C8" s="76" t="s">
        <v>925</v>
      </c>
      <c r="D8" s="81"/>
      <c r="E8" s="81"/>
      <c r="F8" s="44">
        <f t="shared" si="15"/>
        <v>0</v>
      </c>
      <c r="G8" s="81"/>
      <c r="H8" s="81"/>
      <c r="I8" s="44">
        <f t="shared" si="16"/>
        <v>0</v>
      </c>
      <c r="J8" s="81">
        <v>0.35416666666666669</v>
      </c>
      <c r="K8" s="81">
        <v>0.6875</v>
      </c>
      <c r="L8" s="44">
        <f t="shared" si="17"/>
        <v>7.5</v>
      </c>
      <c r="M8" s="81"/>
      <c r="N8" s="81"/>
      <c r="O8" s="44">
        <f t="shared" si="18"/>
        <v>0</v>
      </c>
      <c r="P8" s="81">
        <v>0.5</v>
      </c>
      <c r="Q8" s="81">
        <v>0.77083333333333337</v>
      </c>
      <c r="R8" s="44">
        <f t="shared" si="19"/>
        <v>6.0000000000000009</v>
      </c>
      <c r="S8" s="81"/>
      <c r="T8" s="81"/>
      <c r="U8" s="44">
        <f t="shared" si="20"/>
        <v>0</v>
      </c>
      <c r="V8" s="81">
        <v>0.45833333333333331</v>
      </c>
      <c r="W8" s="81">
        <v>0.75</v>
      </c>
      <c r="X8" s="44">
        <f t="shared" si="21"/>
        <v>6.5</v>
      </c>
      <c r="Y8" s="44"/>
      <c r="Z8" s="44"/>
      <c r="AA8" s="44"/>
      <c r="AB8" s="65">
        <f t="shared" si="22"/>
        <v>20</v>
      </c>
      <c r="AC8" s="23"/>
      <c r="AD8" s="6"/>
      <c r="AE8" s="7">
        <f t="shared" si="23"/>
        <v>13.5</v>
      </c>
      <c r="AF8" s="6"/>
      <c r="AG8" s="7">
        <f t="shared" si="24"/>
        <v>0</v>
      </c>
      <c r="AH8" s="6"/>
      <c r="AI8" s="7">
        <f t="shared" si="25"/>
        <v>6.5</v>
      </c>
      <c r="AJ8" s="6"/>
      <c r="AK8" s="7">
        <f t="shared" si="26"/>
        <v>0</v>
      </c>
      <c r="AL8" s="43"/>
      <c r="AM8" s="7">
        <f t="shared" si="27"/>
        <v>0</v>
      </c>
      <c r="AN8" s="6"/>
      <c r="AO8" s="7">
        <f t="shared" si="28"/>
        <v>0</v>
      </c>
      <c r="AP8" s="30">
        <f t="shared" si="29"/>
        <v>3</v>
      </c>
      <c r="AQ8" s="6"/>
      <c r="AR8" s="6"/>
      <c r="AS8" s="6"/>
      <c r="AT8" s="65">
        <f t="shared" si="30"/>
        <v>20</v>
      </c>
      <c r="AU8" s="60"/>
      <c r="AV8" s="5"/>
      <c r="AW8" s="5"/>
      <c r="AX8" s="5"/>
      <c r="AY8" s="5"/>
      <c r="AZ8" s="24">
        <f>VLOOKUP(C8,Employees!D:H,5,FALSE)</f>
        <v>10330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8</v>
      </c>
      <c r="BL8" s="5">
        <f t="shared" si="42"/>
        <v>0.5</v>
      </c>
      <c r="BM8" s="5">
        <f t="shared" si="43"/>
        <v>7.5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6.5000000000000009</v>
      </c>
      <c r="BV8" s="5">
        <f t="shared" si="52"/>
        <v>0.5</v>
      </c>
      <c r="BW8" s="5">
        <f t="shared" si="53"/>
        <v>6.0000000000000009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7</v>
      </c>
      <c r="CF8" s="5">
        <f t="shared" si="62"/>
        <v>0.5</v>
      </c>
      <c r="CG8" s="5">
        <f t="shared" si="63"/>
        <v>6.5</v>
      </c>
      <c r="CH8" s="5">
        <f t="shared" si="64"/>
        <v>0</v>
      </c>
      <c r="CI8" s="5">
        <f t="shared" si="65"/>
        <v>0</v>
      </c>
      <c r="CJ8" s="5"/>
      <c r="CK8" s="4">
        <f t="shared" si="14"/>
        <v>3</v>
      </c>
    </row>
    <row r="9" spans="1:89" ht="47" customHeight="1">
      <c r="A9" s="33">
        <f t="shared" si="0"/>
        <v>10340</v>
      </c>
      <c r="B9" s="10" t="s">
        <v>29</v>
      </c>
      <c r="C9" s="76" t="s">
        <v>945</v>
      </c>
      <c r="D9" s="81">
        <v>0.5</v>
      </c>
      <c r="E9" s="82">
        <v>0.77083333333333337</v>
      </c>
      <c r="F9" s="44">
        <f t="shared" si="15"/>
        <v>6.0000000000000009</v>
      </c>
      <c r="G9" s="81">
        <v>0.5</v>
      </c>
      <c r="H9" s="82">
        <v>0.78125</v>
      </c>
      <c r="I9" s="44">
        <f t="shared" si="16"/>
        <v>6.25</v>
      </c>
      <c r="J9" s="81"/>
      <c r="K9" s="82"/>
      <c r="L9" s="44">
        <f t="shared" si="17"/>
        <v>0</v>
      </c>
      <c r="M9" s="81"/>
      <c r="N9" s="82"/>
      <c r="O9" s="44">
        <f t="shared" si="18"/>
        <v>0</v>
      </c>
      <c r="P9" s="81"/>
      <c r="Q9" s="82"/>
      <c r="R9" s="44">
        <f t="shared" si="19"/>
        <v>0</v>
      </c>
      <c r="S9" s="56">
        <v>0.45833333333333331</v>
      </c>
      <c r="T9" s="56">
        <v>0.72916666666666663</v>
      </c>
      <c r="U9" s="44">
        <f t="shared" si="20"/>
        <v>6</v>
      </c>
      <c r="V9" s="82"/>
      <c r="W9" s="81"/>
      <c r="X9" s="44">
        <f t="shared" si="21"/>
        <v>0</v>
      </c>
      <c r="Y9" s="44"/>
      <c r="Z9" s="44"/>
      <c r="AA9" s="44"/>
      <c r="AB9" s="65">
        <f t="shared" si="22"/>
        <v>18.25</v>
      </c>
      <c r="AC9" s="23"/>
      <c r="AD9" s="6"/>
      <c r="AE9" s="7">
        <f t="shared" si="23"/>
        <v>12.25</v>
      </c>
      <c r="AF9" s="6"/>
      <c r="AG9" s="7">
        <f t="shared" si="24"/>
        <v>6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3</v>
      </c>
      <c r="AQ9" s="6"/>
      <c r="AR9" s="6"/>
      <c r="AS9" s="6"/>
      <c r="AT9" s="65">
        <f t="shared" si="30"/>
        <v>18.25</v>
      </c>
      <c r="AU9" s="60"/>
      <c r="AV9" s="5"/>
      <c r="AW9" s="5"/>
      <c r="AX9" s="5"/>
      <c r="AY9" s="5"/>
      <c r="AZ9" s="24">
        <f>VLOOKUP(C9,Employees!D:H,5,FALSE)</f>
        <v>10340</v>
      </c>
      <c r="BA9" s="5">
        <f t="shared" si="31"/>
        <v>6.5000000000000009</v>
      </c>
      <c r="BB9" s="5">
        <f t="shared" si="32"/>
        <v>0.5</v>
      </c>
      <c r="BC9" s="5">
        <f t="shared" si="33"/>
        <v>6.0000000000000009</v>
      </c>
      <c r="BD9" s="5">
        <f t="shared" si="34"/>
        <v>0</v>
      </c>
      <c r="BE9" s="5">
        <f t="shared" si="35"/>
        <v>0</v>
      </c>
      <c r="BF9" s="5">
        <f t="shared" si="36"/>
        <v>6.75</v>
      </c>
      <c r="BG9" s="5">
        <f t="shared" si="37"/>
        <v>0.5</v>
      </c>
      <c r="BH9" s="5">
        <f t="shared" si="38"/>
        <v>6.25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6.5</v>
      </c>
      <c r="CA9" s="5">
        <f t="shared" si="57"/>
        <v>0.5</v>
      </c>
      <c r="CB9" s="5">
        <f t="shared" si="58"/>
        <v>6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3</v>
      </c>
    </row>
    <row r="10" spans="1:89" ht="47" customHeight="1">
      <c r="A10" s="33" t="str">
        <f t="shared" si="0"/>
        <v/>
      </c>
      <c r="B10" s="10"/>
      <c r="C10" s="72"/>
      <c r="D10" s="81"/>
      <c r="E10" s="82"/>
      <c r="F10" s="44">
        <f t="shared" si="15"/>
        <v>0</v>
      </c>
      <c r="G10" s="54"/>
      <c r="H10" s="56"/>
      <c r="I10" s="44">
        <f t="shared" si="16"/>
        <v>0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84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5">
        <f t="shared" si="22"/>
        <v>0</v>
      </c>
      <c r="AC10" s="23"/>
      <c r="AD10" s="6"/>
      <c r="AE10" s="7">
        <f t="shared" si="23"/>
        <v>0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0</v>
      </c>
      <c r="AQ10" s="6"/>
      <c r="AR10" s="6"/>
      <c r="AS10" s="6"/>
      <c r="AT10" s="65">
        <f t="shared" si="30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0</v>
      </c>
    </row>
    <row r="11" spans="1:89" ht="47" customHeight="1">
      <c r="A11" s="33" t="str">
        <f t="shared" si="0"/>
        <v/>
      </c>
      <c r="B11" s="10"/>
      <c r="C11" s="72"/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54"/>
      <c r="W11" s="56"/>
      <c r="X11" s="44">
        <f t="shared" si="21"/>
        <v>0</v>
      </c>
      <c r="Y11" s="44"/>
      <c r="Z11" s="44"/>
      <c r="AA11" s="44"/>
      <c r="AB11" s="65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5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 t="str">
        <f t="shared" si="0"/>
        <v/>
      </c>
      <c r="B12" s="10"/>
      <c r="C12" s="72"/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0</v>
      </c>
      <c r="AC12" s="23"/>
      <c r="AD12" s="6"/>
      <c r="AE12" s="7">
        <f t="shared" si="23"/>
        <v>0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0</v>
      </c>
      <c r="AQ12" s="6"/>
      <c r="AR12" s="6"/>
      <c r="AS12" s="6"/>
      <c r="AT12" s="65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0</v>
      </c>
    </row>
    <row r="13" spans="1:89" ht="47" customHeight="1">
      <c r="A13" s="33" t="str">
        <f t="shared" si="0"/>
        <v/>
      </c>
      <c r="B13" s="10"/>
      <c r="C13" s="72"/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/>
      <c r="AS13" s="6"/>
      <c r="AT13" s="65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 t="str">
        <f t="shared" si="0"/>
        <v/>
      </c>
      <c r="B14" s="10"/>
      <c r="C14" s="72"/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/>
      <c r="AR14" s="6"/>
      <c r="AS14" s="6"/>
      <c r="AT14" s="65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 t="str">
        <f t="shared" si="0"/>
        <v/>
      </c>
      <c r="B15" s="10"/>
      <c r="C15" s="72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5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 t="str">
        <f t="shared" si="0"/>
        <v/>
      </c>
      <c r="B16" s="10"/>
      <c r="C16" s="58"/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5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5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 t="str">
        <f t="shared" si="0"/>
        <v/>
      </c>
      <c r="B18" s="10"/>
      <c r="C18" s="58"/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0</v>
      </c>
      <c r="AC18" s="23"/>
      <c r="AD18" s="6"/>
      <c r="AE18" s="7">
        <f t="shared" si="23"/>
        <v>0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0</v>
      </c>
      <c r="AQ18" s="6"/>
      <c r="AR18" s="6"/>
      <c r="AS18" s="6"/>
      <c r="AT18" s="65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5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5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5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5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5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5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AG1" sqref="AG1:AG1048576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10203</v>
      </c>
      <c r="B2" s="28">
        <f ca="1">IF(A2=0,"",_xlfn.NUMBERVALUE(A2))</f>
        <v>10203</v>
      </c>
      <c r="C2" s="28" t="str">
        <f ca="1">IF($A2=0,"",VLOOKUP($B2,Employees!$A:$G,2,FALSE))</f>
        <v>Joseph</v>
      </c>
      <c r="D2" s="28" t="str">
        <f ca="1">IF($A2=0,"",VLOOKUP($B2,Employees!$A:$G,3,FALSE))</f>
        <v>Nalty</v>
      </c>
      <c r="E2" s="26">
        <f ca="1">IF($A2=0,"",VLOOKUP($B2,Employees!$A:$G,5,FALSE))</f>
        <v>33987</v>
      </c>
      <c r="F2" s="13">
        <f ca="1">IF($E2="","",ROUNDDOWN(YEARFRAC($E2, 'Week 1 Roster'!$D$1-1, 1), 0))</f>
        <v>31</v>
      </c>
      <c r="G2" s="13">
        <f ca="1">IF($E2="","",ROUNDDOWN(YEARFRAC($E2, 'Week 1 Roster'!$D$1+14, 1), 0))</f>
        <v>31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HL</v>
      </c>
      <c r="K2" s="14">
        <f t="shared" ref="K2" ca="1" si="0">W2+AI2</f>
        <v>44</v>
      </c>
      <c r="L2" s="14">
        <f t="shared" ref="L2" ca="1" si="1">X2+AJ2</f>
        <v>14.5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7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58.5</v>
      </c>
      <c r="W2" s="17">
        <f ca="1">IF($A2=0,0,SUMIF('Week 1 Roster'!$AZ:$AZ,$B2,'Week 1 Roster'!$AE:$AE))</f>
        <v>18.5</v>
      </c>
      <c r="X2" s="17">
        <f ca="1">IF($A2=0,0,SUMIF('Week 1 Roster'!$AZ:$AZ,$B2,'Week 1 Roster'!$AG:$AG))</f>
        <v>7.25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3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25.75</v>
      </c>
      <c r="AI2" s="17">
        <f ca="1">IF($A2=0,0,SUMIF('Week 2 Roster'!$AZ:$AZ,$B2,'Week 2 Roster'!$AE:$AE))</f>
        <v>25.5</v>
      </c>
      <c r="AJ2" s="17">
        <f ca="1">IF($A2=0,0,SUMIF('Week 2 Roster'!$AZ:$AZ,$B2,'Week 2 Roster'!$AG:$AG))</f>
        <v>7.25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4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32.75</v>
      </c>
      <c r="AT2" s="17"/>
      <c r="AU2" s="25">
        <f>'Week 1 Roster'!A2</f>
        <v>10203</v>
      </c>
      <c r="AV2" s="25">
        <f>'Week 2 Roster'!A2</f>
        <v>10203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10015</v>
      </c>
      <c r="B3" s="28">
        <f t="shared" ref="B3:B66" ca="1" si="9">IF(A3=0,"",_xlfn.NUMBERVALUE(A3))</f>
        <v>10015</v>
      </c>
      <c r="C3" s="28" t="str">
        <f ca="1">IF($A3=0,"",VLOOKUP($B3,Employees!$A:$G,2,FALSE))</f>
        <v>Haoxi</v>
      </c>
      <c r="D3" s="28" t="str">
        <f ca="1">IF($A3=0,"",VLOOKUP($B3,Employees!$A:$G,3,FALSE))</f>
        <v>Lu</v>
      </c>
      <c r="E3" s="26">
        <f ca="1">IF($A3=0,"",VLOOKUP($B3,Employees!$A:$G,5,FALSE))</f>
        <v>37913</v>
      </c>
      <c r="F3" s="13">
        <f ca="1">IF($E3="","",ROUNDDOWN(YEARFRAC($E3, 'Week 1 Roster'!$D$1-1, 1), 0))</f>
        <v>20</v>
      </c>
      <c r="G3" s="13">
        <f ca="1">IF($E3="","",ROUNDDOWN(YEARFRAC($E3, 'Week 1 Roster'!$D$1+14, 1), 0))</f>
        <v>20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GCM</v>
      </c>
      <c r="K3" s="14">
        <f t="shared" ref="K3:K66" ca="1" si="11">W3+AI3</f>
        <v>0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0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0</v>
      </c>
      <c r="W3" s="17">
        <f ca="1">IF($A3=0,0,SUMIF('Week 1 Roster'!$AZ:$AZ,$B3,'Week 1 Roster'!$AE:$AE))</f>
        <v>0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0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0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0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0</v>
      </c>
      <c r="AT3" s="17"/>
      <c r="AU3" s="25">
        <f>'Week 1 Roster'!A3</f>
        <v>10015</v>
      </c>
      <c r="AV3" s="25">
        <f>'Week 2 Roster'!A3</f>
        <v>10015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10072</v>
      </c>
      <c r="B4" s="28">
        <f t="shared" ca="1" si="9"/>
        <v>10072</v>
      </c>
      <c r="C4" s="28" t="str">
        <f ca="1">IF($A4=0,"",VLOOKUP($B4,Employees!$A:$G,2,FALSE))</f>
        <v>Chun</v>
      </c>
      <c r="D4" s="28" t="str">
        <f ca="1">IF($A4=0,"",VLOOKUP($B4,Employees!$A:$G,3,FALSE))</f>
        <v>Li</v>
      </c>
      <c r="E4" s="26">
        <f ca="1">IF($A4=0,"",VLOOKUP($B4,Employees!$A:$G,5,FALSE))</f>
        <v>35410</v>
      </c>
      <c r="F4" s="13">
        <f ca="1">IF($E4="","",ROUNDDOWN(YEARFRAC($E4, 'Week 1 Roster'!$D$1-1, 1), 0))</f>
        <v>27</v>
      </c>
      <c r="G4" s="13">
        <f ca="1">IF($E4="","",ROUNDDOWN(YEARFRAC($E4, 'Week 1 Roster'!$D$1+14, 1), 0))</f>
        <v>27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HL</v>
      </c>
      <c r="K4" s="14">
        <f t="shared" ca="1" si="11"/>
        <v>0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0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0</v>
      </c>
      <c r="W4" s="17">
        <f ca="1">IF($A4=0,0,SUMIF('Week 1 Roster'!$AZ:$AZ,$B4,'Week 1 Roster'!$AE:$AE))</f>
        <v>0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0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0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0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0</v>
      </c>
      <c r="AT4" s="17"/>
      <c r="AU4" s="25">
        <f>'Week 1 Roster'!A4</f>
        <v>10072</v>
      </c>
      <c r="AV4" s="25">
        <f>'Week 2 Roster'!A4</f>
        <v>10072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10017</v>
      </c>
      <c r="B5" s="28">
        <f t="shared" ca="1" si="9"/>
        <v>10017</v>
      </c>
      <c r="C5" s="28" t="str">
        <f ca="1">IF($A5=0,"",VLOOKUP($B5,Employees!$A:$G,2,FALSE))</f>
        <v>Jenny</v>
      </c>
      <c r="D5" s="28" t="str">
        <f ca="1">IF($A5=0,"",VLOOKUP($B5,Employees!$A:$G,3,FALSE))</f>
        <v>Cao</v>
      </c>
      <c r="E5" s="26">
        <f ca="1">IF($A5=0,"",VLOOKUP($B5,Employees!$A:$G,5,FALSE))</f>
        <v>37993</v>
      </c>
      <c r="F5" s="13">
        <f ca="1">IF($E5="","",ROUNDDOWN(YEARFRAC($E5, 'Week 1 Roster'!$D$1-1, 1), 0))</f>
        <v>20</v>
      </c>
      <c r="G5" s="13">
        <f ca="1">IF($E5="","",ROUNDDOWN(YEARFRAC($E5, 'Week 1 Roster'!$D$1+14, 1), 0))</f>
        <v>20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GCM</v>
      </c>
      <c r="K5" s="14">
        <f t="shared" ca="1" si="11"/>
        <v>16.5</v>
      </c>
      <c r="L5" s="14">
        <f t="shared" ca="1" si="12"/>
        <v>12</v>
      </c>
      <c r="M5" s="14">
        <f t="shared" ca="1" si="13"/>
        <v>12.083333333333336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6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40.583333333333336</v>
      </c>
      <c r="W5" s="17">
        <f ca="1">IF($A5=0,0,SUMIF('Week 1 Roster'!$AZ:$AZ,$B5,'Week 1 Roster'!$AE:$AE))</f>
        <v>8.5</v>
      </c>
      <c r="X5" s="17">
        <f ca="1">IF($A5=0,0,SUMIF('Week 1 Roster'!$AZ:$AZ,$B5,'Week 1 Roster'!$AG:$AG))</f>
        <v>6.5</v>
      </c>
      <c r="Y5" s="17">
        <f ca="1">IF($A5=0,0,SUMIF('Week 1 Roster'!$AZ:$AZ,$B5,'Week 1 Roster'!$AI:$AI))</f>
        <v>6.4999999999999991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3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21.5</v>
      </c>
      <c r="AI5" s="17">
        <f ca="1">IF($A5=0,0,SUMIF('Week 2 Roster'!$AZ:$AZ,$B5,'Week 2 Roster'!$AE:$AE))</f>
        <v>8.0000000000000018</v>
      </c>
      <c r="AJ5" s="17">
        <f ca="1">IF($A5=0,0,SUMIF('Week 2 Roster'!$AZ:$AZ,$B5,'Week 2 Roster'!$AG:$AG))</f>
        <v>5.5</v>
      </c>
      <c r="AK5" s="17">
        <f ca="1">IF($A5=0,0,SUMIF('Week 2 Roster'!$AZ:$AZ,$B5,'Week 2 Roster'!$AI:$AI))</f>
        <v>5.5833333333333357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3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19.083333333333336</v>
      </c>
      <c r="AT5" s="17"/>
      <c r="AU5" s="25">
        <f>'Week 1 Roster'!A5</f>
        <v>10017</v>
      </c>
      <c r="AV5" s="25">
        <f>'Week 2 Roster'!A5</f>
        <v>10017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10176</v>
      </c>
      <c r="B6" s="28">
        <f t="shared" ca="1" si="9"/>
        <v>10176</v>
      </c>
      <c r="C6" s="28" t="str">
        <f ca="1">IF($A6=0,"",VLOOKUP($B6,Employees!$A:$G,2,FALSE))</f>
        <v>Tom Hin Chung</v>
      </c>
      <c r="D6" s="28" t="str">
        <f ca="1">IF($A6=0,"",VLOOKUP($B6,Employees!$A:$G,3,FALSE))</f>
        <v>Wong</v>
      </c>
      <c r="E6" s="26">
        <f ca="1">IF($A6=0,"",VLOOKUP($B6,Employees!$A:$G,5,FALSE))</f>
        <v>37710</v>
      </c>
      <c r="F6" s="13">
        <f ca="1">IF($E6="","",ROUNDDOWN(YEARFRAC($E6, 'Week 1 Roster'!$D$1-1, 1), 0))</f>
        <v>20</v>
      </c>
      <c r="G6" s="13">
        <f ca="1">IF($E6="","",ROUNDDOWN(YEARFRAC($E6, 'Week 1 Roster'!$D$1+14, 1), 0))</f>
        <v>20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HL</v>
      </c>
      <c r="K6" s="14">
        <f t="shared" ca="1" si="11"/>
        <v>36.75</v>
      </c>
      <c r="L6" s="14">
        <f t="shared" ca="1" si="12"/>
        <v>5.5</v>
      </c>
      <c r="M6" s="14">
        <f t="shared" ca="1" si="13"/>
        <v>12.5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7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54.75</v>
      </c>
      <c r="W6" s="17">
        <f ca="1">IF($A6=0,0,SUMIF('Week 1 Roster'!$AZ:$AZ,$B6,'Week 1 Roster'!$AE:$AE))</f>
        <v>20</v>
      </c>
      <c r="X6" s="17">
        <f ca="1">IF($A6=0,0,SUMIF('Week 1 Roster'!$AZ:$AZ,$B6,'Week 1 Roster'!$AG:$AG))</f>
        <v>5.5</v>
      </c>
      <c r="Y6" s="17">
        <f ca="1">IF($A6=0,0,SUMIF('Week 1 Roster'!$AZ:$AZ,$B6,'Week 1 Roster'!$AI:$AI))</f>
        <v>5.5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4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31</v>
      </c>
      <c r="AI6" s="17">
        <f ca="1">IF($A6=0,0,SUMIF('Week 2 Roster'!$AZ:$AZ,$B6,'Week 2 Roster'!$AE:$AE))</f>
        <v>16.75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7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3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23.75</v>
      </c>
      <c r="AT6" s="17"/>
      <c r="AU6" s="25">
        <f>'Week 1 Roster'!A6</f>
        <v>10176</v>
      </c>
      <c r="AV6" s="25">
        <f>'Week 2 Roster'!A6</f>
        <v>10176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10281</v>
      </c>
      <c r="B7" s="28">
        <f t="shared" ca="1" si="9"/>
        <v>10281</v>
      </c>
      <c r="C7" s="28" t="str">
        <f ca="1">IF($A7=0,"",VLOOKUP($B7,Employees!$A:$G,2,FALSE))</f>
        <v>LIJUE</v>
      </c>
      <c r="D7" s="28" t="str">
        <f ca="1">IF($A7=0,"",VLOOKUP($B7,Employees!$A:$G,3,FALSE))</f>
        <v>SHENG</v>
      </c>
      <c r="E7" s="26">
        <f ca="1">IF($A7=0,"",VLOOKUP($B7,Employees!$A:$G,5,FALSE))</f>
        <v>33475</v>
      </c>
      <c r="F7" s="13">
        <f ca="1">IF($E7="","",ROUNDDOWN(YEARFRAC($E7, 'Week 1 Roster'!$D$1-1, 1), 0))</f>
        <v>32</v>
      </c>
      <c r="G7" s="13">
        <f ca="1">IF($E7="","",ROUNDDOWN(YEARFRAC($E7, 'Week 1 Roster'!$D$1+14, 1), 0))</f>
        <v>32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HL</v>
      </c>
      <c r="K7" s="14">
        <f t="shared" ca="1" si="11"/>
        <v>0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0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0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0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0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0</v>
      </c>
      <c r="AT7" s="17"/>
      <c r="AU7" s="25">
        <f>'Week 1 Roster'!A7</f>
        <v>10281</v>
      </c>
      <c r="AV7" s="25">
        <f>'Week 2 Roster'!A7</f>
        <v>10281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10330</v>
      </c>
      <c r="B8" s="28">
        <f t="shared" ca="1" si="9"/>
        <v>10330</v>
      </c>
      <c r="C8" s="28" t="str">
        <f ca="1">IF($A8=0,"",VLOOKUP($B8,Employees!$A:$G,2,FALSE))</f>
        <v>Winson Tan</v>
      </c>
      <c r="D8" s="28" t="str">
        <f ca="1">IF($A8=0,"",VLOOKUP($B8,Employees!$A:$G,3,FALSE))</f>
        <v>Tan</v>
      </c>
      <c r="E8" s="26">
        <f ca="1">IF($A8=0,"",VLOOKUP($B8,Employees!$A:$G,5,FALSE))</f>
        <v>38171</v>
      </c>
      <c r="F8" s="13">
        <f ca="1">IF($E8="","",ROUNDDOWN(YEARFRAC($E8, 'Week 1 Roster'!$D$1-1, 1), 0))</f>
        <v>19</v>
      </c>
      <c r="G8" s="13">
        <f ca="1">IF($E8="","",ROUNDDOWN(YEARFRAC($E8, 'Week 1 Roster'!$D$1+14, 1), 0))</f>
        <v>19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SS</v>
      </c>
      <c r="K8" s="14">
        <f t="shared" ca="1" si="11"/>
        <v>28</v>
      </c>
      <c r="L8" s="14">
        <f t="shared" ca="1" si="12"/>
        <v>0</v>
      </c>
      <c r="M8" s="14">
        <f t="shared" ca="1" si="13"/>
        <v>13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6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41</v>
      </c>
      <c r="W8" s="17">
        <f ca="1">IF($A8=0,0,SUMIF('Week 1 Roster'!$AZ:$AZ,$B8,'Week 1 Roster'!$AE:$AE))</f>
        <v>14.5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6.5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3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21</v>
      </c>
      <c r="AI8" s="17">
        <f ca="1">IF($A8=0,0,SUMIF('Week 2 Roster'!$AZ:$AZ,$B8,'Week 2 Roster'!$AE:$AE))</f>
        <v>13.5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6.5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3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20</v>
      </c>
      <c r="AT8" s="17"/>
      <c r="AU8" s="25">
        <f>'Week 1 Roster'!A8</f>
        <v>10330</v>
      </c>
      <c r="AV8" s="25">
        <f>'Week 2 Roster'!A8</f>
        <v>10330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10340</v>
      </c>
      <c r="B9" s="28">
        <f t="shared" ca="1" si="9"/>
        <v>10340</v>
      </c>
      <c r="C9" s="28" t="str">
        <f ca="1">IF($A9=0,"",VLOOKUP($B9,Employees!$A:$G,2,FALSE))</f>
        <v>Rhea</v>
      </c>
      <c r="D9" s="28" t="str">
        <f ca="1">IF($A9=0,"",VLOOKUP($B9,Employees!$A:$G,3,FALSE))</f>
        <v>Chen</v>
      </c>
      <c r="E9" s="26">
        <f ca="1">IF($A9=0,"",VLOOKUP($B9,Employees!$A:$G,5,FALSE))</f>
        <v>38199</v>
      </c>
      <c r="F9" s="13">
        <f ca="1">IF($E9="","",ROUNDDOWN(YEARFRAC($E9, 'Week 1 Roster'!$D$1-1, 1), 0))</f>
        <v>19</v>
      </c>
      <c r="G9" s="13">
        <f ca="1">IF($E9="","",ROUNDDOWN(YEARFRAC($E9, 'Week 1 Roster'!$D$1+14, 1), 0))</f>
        <v>19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SS</v>
      </c>
      <c r="K9" s="14">
        <f t="shared" ca="1" si="11"/>
        <v>30.250000000000004</v>
      </c>
      <c r="L9" s="14">
        <f t="shared" ca="1" si="12"/>
        <v>6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6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36.25</v>
      </c>
      <c r="W9" s="17">
        <f ca="1">IF($A9=0,0,SUMIF('Week 1 Roster'!$AZ:$AZ,$B9,'Week 1 Roster'!$AE:$AE))</f>
        <v>18.000000000000004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3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18.000000000000004</v>
      </c>
      <c r="AI9" s="17">
        <f ca="1">IF($A9=0,0,SUMIF('Week 2 Roster'!$AZ:$AZ,$B9,'Week 2 Roster'!$AE:$AE))</f>
        <v>12.25</v>
      </c>
      <c r="AJ9" s="17">
        <f ca="1">IF($A9=0,0,SUMIF('Week 2 Roster'!$AZ:$AZ,$B9,'Week 2 Roster'!$AG:$AG))</f>
        <v>6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3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18.25</v>
      </c>
      <c r="AT9" s="17"/>
      <c r="AU9" s="25">
        <f>'Week 1 Roster'!A9</f>
        <v>10340</v>
      </c>
      <c r="AV9" s="25">
        <f>'Week 2 Roster'!A9</f>
        <v>10340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B9" sqref="B9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155.5</v>
      </c>
      <c r="C9" s="14">
        <f t="shared" si="2"/>
        <v>38</v>
      </c>
      <c r="D9" s="14">
        <f t="shared" si="3"/>
        <v>37.583333333333336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32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231.08333333333334</v>
      </c>
      <c r="N9" s="17">
        <f>IF(ISBLANK($A9),0,SUMIF('Week 1 Roster'!$B:$B,$A9,'Week 1 Roster'!$AE:$AE))</f>
        <v>79.5</v>
      </c>
      <c r="O9" s="17">
        <f>IF(ISBLANK($A9),0,SUMIF('Week 1 Roster'!$B:$B,$A9,'Week 1 Roster'!$AG:$AG))</f>
        <v>19.25</v>
      </c>
      <c r="P9" s="17">
        <f>IF(ISBLANK($A9),0,SUMIF('Week 1 Roster'!$B:$B,$A9,'Week 1 Roster'!$AI:$AI))</f>
        <v>18.5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16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117.25</v>
      </c>
      <c r="Z9" s="17">
        <f>IF(ISBLANK($A9),0,SUMIF('Week 2 Roster'!$B:$B,$A9,'Week 2 Roster'!$AE:$AE))</f>
        <v>76</v>
      </c>
      <c r="AA9" s="17">
        <f>IF(ISBLANK($A9),0,SUMIF('Week 2 Roster'!$B:$B,$A9,'Week 2 Roster'!$AG:$AG))</f>
        <v>18.75</v>
      </c>
      <c r="AB9" s="17">
        <f>IF(ISBLANK($A9),0,SUMIF('Week 2 Roster'!$B:$B,$A9,'Week 2 Roster'!$AI:$AI))</f>
        <v>19.083333333333336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16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113.83333333333334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abSelected="1" topLeftCell="A249" zoomScale="186" zoomScaleNormal="186" workbookViewId="0">
      <selection activeCell="G261" sqref="G261"/>
    </sheetView>
  </sheetViews>
  <sheetFormatPr baseColWidth="10" defaultColWidth="10.83203125" defaultRowHeight="13"/>
  <cols>
    <col min="1" max="1" width="11.5" customWidth="1"/>
    <col min="2" max="2" width="17.1640625" bestFit="1" customWidth="1"/>
    <col min="3" max="3" width="16.1640625" customWidth="1"/>
    <col min="4" max="4" width="22.83203125" customWidth="1"/>
    <col min="5" max="5" width="11.5"/>
    <col min="6" max="6" width="13.6640625" style="32" bestFit="1" customWidth="1"/>
    <col min="7" max="7" width="11.5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920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897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896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877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506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877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835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7" t="s">
        <v>490</v>
      </c>
      <c r="E157" s="68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7" t="s">
        <v>493</v>
      </c>
      <c r="C158" s="67" t="s">
        <v>484</v>
      </c>
      <c r="D158" s="67" t="s">
        <v>496</v>
      </c>
      <c r="E158" s="68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7" t="s">
        <v>495</v>
      </c>
      <c r="D159" s="67" t="s">
        <v>497</v>
      </c>
      <c r="E159" s="68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987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7" t="s">
        <v>611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7" t="s">
        <v>988</v>
      </c>
      <c r="E164" s="68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7" t="s">
        <v>505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7" t="s">
        <v>989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7" t="s">
        <v>511</v>
      </c>
      <c r="E167" s="68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7" t="s">
        <v>508</v>
      </c>
      <c r="E168" s="68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7" t="s">
        <v>512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7" t="s">
        <v>515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7" t="s">
        <v>521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7" t="s">
        <v>524</v>
      </c>
      <c r="E172" s="68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7" t="s">
        <v>526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7" t="s">
        <v>568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7" t="s">
        <v>529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7" t="s">
        <v>534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7" t="s">
        <v>538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7" t="s">
        <v>537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7" t="s">
        <v>541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7" t="s">
        <v>544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7" t="s">
        <v>547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7" t="s">
        <v>549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7" t="s">
        <v>550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7" t="s">
        <v>555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7" t="s">
        <v>558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7" t="s">
        <v>559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7" t="s">
        <v>564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7" t="s">
        <v>567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7" t="s">
        <v>570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7" t="s">
        <v>572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7" t="s">
        <v>574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7" t="s">
        <v>577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7" t="s">
        <v>580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7" t="s">
        <v>583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7" t="s">
        <v>610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7" t="s">
        <v>586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589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7" t="s">
        <v>591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7" t="s">
        <v>592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7" t="s">
        <v>595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7" t="s">
        <v>598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7" t="s">
        <v>600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7" t="s">
        <v>601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7" t="s">
        <v>603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7" t="s">
        <v>606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7" t="s">
        <v>609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7" t="s">
        <v>614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7" t="s">
        <v>615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7" t="s">
        <v>618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7" t="s">
        <v>621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7" t="s">
        <v>622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7" t="s">
        <v>625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7" t="s">
        <v>626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7" t="s">
        <v>629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7" t="s">
        <v>633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7" t="s">
        <v>635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7" t="s">
        <v>636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7" t="s">
        <v>640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7" t="s">
        <v>641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7" t="s">
        <v>644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7" t="s">
        <v>646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7" t="s">
        <v>649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7" t="s">
        <v>651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7" t="s">
        <v>656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7" t="s">
        <v>657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7" t="s">
        <v>659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7" t="s">
        <v>665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7" t="s">
        <v>666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7" t="s">
        <v>667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7" t="s">
        <v>668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7" t="s">
        <v>669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7" t="s">
        <v>672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7" t="s">
        <v>673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7" t="s">
        <v>676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7" t="s">
        <v>677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7" t="s">
        <v>680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7" t="s">
        <v>683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7" t="s">
        <v>685</v>
      </c>
      <c r="E238" s="68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7" t="s">
        <v>687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7" t="s">
        <v>688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7" t="s">
        <v>692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7" t="s">
        <v>694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7" t="s">
        <v>699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7" t="s">
        <v>701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7" t="s">
        <v>702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7" t="s">
        <v>707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7" t="s">
        <v>709</v>
      </c>
      <c r="E247" s="68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7" t="s">
        <v>711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7" t="s">
        <v>714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7" t="s">
        <v>716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7" t="s">
        <v>717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7" t="s">
        <v>721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7" t="s">
        <v>722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7" t="s">
        <v>725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7" t="s">
        <v>729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7" t="s">
        <v>731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7" t="s">
        <v>734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7" t="s">
        <v>737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7" t="s">
        <v>738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7" t="s">
        <v>741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7" t="s">
        <v>744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7" t="s">
        <v>745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7" t="s">
        <v>747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7" t="s">
        <v>749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7" t="s">
        <v>752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7" t="s">
        <v>755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7" t="s">
        <v>757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7" t="s">
        <v>760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7" t="s">
        <v>764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7" t="s">
        <v>765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7" t="s">
        <v>770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7" t="s">
        <v>771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7" t="s">
        <v>773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7" t="s">
        <v>776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7" t="s">
        <v>779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7" t="s">
        <v>781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7" t="s">
        <v>784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7" t="s">
        <v>787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7" t="s">
        <v>790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7" t="s">
        <v>792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7" t="s">
        <v>795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7" t="s">
        <v>799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7" t="s">
        <v>802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7" t="s">
        <v>803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7" t="s">
        <v>805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7" t="s">
        <v>807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7" t="s">
        <v>810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7" t="s">
        <v>813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7" t="s">
        <v>816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7" t="s">
        <v>819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7" t="s">
        <v>822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7" t="s">
        <v>825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7" t="s">
        <v>828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829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7" t="s">
        <v>830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7" t="s">
        <v>837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7" t="s">
        <v>839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7" t="s">
        <v>840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7" t="s">
        <v>842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7" t="s">
        <v>844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7" t="s">
        <v>847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7" t="s">
        <v>850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7" t="s">
        <v>853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7" t="s">
        <v>855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7" t="s">
        <v>857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7" t="s">
        <v>860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7" t="s">
        <v>862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7" t="s">
        <v>865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7" t="s">
        <v>867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7" t="s">
        <v>870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7" t="s">
        <v>871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7" t="s">
        <v>874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7" t="s">
        <v>876</v>
      </c>
      <c r="E313" s="68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7" t="s">
        <v>880</v>
      </c>
      <c r="E314" s="68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7" t="s">
        <v>883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7" t="s">
        <v>885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7" t="s">
        <v>888</v>
      </c>
      <c r="E317" s="68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7" t="s">
        <v>891</v>
      </c>
      <c r="E318" s="68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7" t="s">
        <v>905</v>
      </c>
      <c r="E319" s="68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7" t="s">
        <v>895</v>
      </c>
      <c r="E320" s="68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7" t="s">
        <v>901</v>
      </c>
      <c r="E321" s="68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7" t="s">
        <v>903</v>
      </c>
      <c r="E322" s="68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9" t="s">
        <v>908</v>
      </c>
      <c r="E323" s="68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7" t="s">
        <v>912</v>
      </c>
      <c r="E324" s="68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7" t="s">
        <v>910</v>
      </c>
      <c r="E325" s="68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7" t="s">
        <v>913</v>
      </c>
      <c r="E326" s="68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7" t="s">
        <v>915</v>
      </c>
      <c r="E327" s="68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7" t="s">
        <v>919</v>
      </c>
      <c r="E328" s="68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7" t="s">
        <v>922</v>
      </c>
      <c r="E329" s="68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7" t="s">
        <v>923</v>
      </c>
      <c r="E330" s="68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7" t="s">
        <v>925</v>
      </c>
      <c r="E331" s="68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7" t="s">
        <v>932</v>
      </c>
      <c r="E332" s="68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7" t="s">
        <v>933</v>
      </c>
      <c r="E333" s="68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7" t="s">
        <v>934</v>
      </c>
      <c r="E334" s="68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7" t="s">
        <v>935</v>
      </c>
      <c r="E335" s="68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7" t="s">
        <v>936</v>
      </c>
      <c r="E336" s="68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991</v>
      </c>
      <c r="D337" s="67" t="s">
        <v>990</v>
      </c>
      <c r="E337" s="68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7" t="s">
        <v>940</v>
      </c>
      <c r="E338" s="68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942</v>
      </c>
      <c r="E339" s="68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7" t="s">
        <v>943</v>
      </c>
      <c r="E340" s="68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7" t="s">
        <v>945</v>
      </c>
      <c r="E341" s="68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7" t="s">
        <v>947</v>
      </c>
      <c r="E342" s="68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7" t="s">
        <v>950</v>
      </c>
      <c r="E343" s="68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7" t="s">
        <v>952</v>
      </c>
      <c r="E344" s="68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7" t="s">
        <v>955</v>
      </c>
      <c r="E345" s="68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7" t="s">
        <v>959</v>
      </c>
      <c r="E346" s="68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7" t="s">
        <v>961</v>
      </c>
      <c r="E347" s="68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7" t="s">
        <v>965</v>
      </c>
      <c r="E348" s="68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7" t="s">
        <v>967</v>
      </c>
      <c r="E349" s="68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7" t="s">
        <v>970</v>
      </c>
      <c r="E350" s="68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7" t="s">
        <v>973</v>
      </c>
      <c r="E351" s="68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7" t="s">
        <v>976</v>
      </c>
      <c r="E352" s="68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7" t="s">
        <v>978</v>
      </c>
      <c r="E353" s="68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7" t="s">
        <v>981</v>
      </c>
      <c r="E354" s="68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7" t="s">
        <v>984</v>
      </c>
      <c r="E355" s="68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ColWidth="11.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ColWidth="11.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2024-02-19T06:42:12Z</dcterms:modified>
</cp:coreProperties>
</file>