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7C4BD16E-DC35-0E4A-A995-68F0A1F46218}" xr6:coauthVersionLast="47" xr6:coauthVersionMax="47" xr10:uidLastSave="{00000000-0000-0000-0000-000000000000}"/>
  <bookViews>
    <workbookView xWindow="0" yWindow="740" windowWidth="28180" windowHeight="16940" activeTab="2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BZ100" i="2"/>
  <c r="CA100" i="2" s="1"/>
  <c r="CB100" i="2" s="1"/>
  <c r="BY100" i="2"/>
  <c r="BX100" i="2"/>
  <c r="BU100" i="2"/>
  <c r="BT100" i="2"/>
  <c r="BS100" i="2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U99" i="2"/>
  <c r="BV99" i="2" s="1"/>
  <c r="BW99" i="2" s="1"/>
  <c r="BT99" i="2"/>
  <c r="BS99" i="2"/>
  <c r="BP99" i="2"/>
  <c r="BQ99" i="2" s="1"/>
  <c r="BO99" i="2"/>
  <c r="BN99" i="2"/>
  <c r="BK99" i="2"/>
  <c r="BL99" i="2" s="1"/>
  <c r="BM99" i="2" s="1"/>
  <c r="BJ99" i="2"/>
  <c r="BI99" i="2"/>
  <c r="BF99" i="2"/>
  <c r="BE99" i="2"/>
  <c r="BD99" i="2"/>
  <c r="BA99" i="2"/>
  <c r="BB99" i="2" s="1"/>
  <c r="CI98" i="2"/>
  <c r="CH98" i="2"/>
  <c r="CE98" i="2"/>
  <c r="CF98" i="2" s="1"/>
  <c r="CD98" i="2"/>
  <c r="CC98" i="2"/>
  <c r="BZ98" i="2"/>
  <c r="BY98" i="2"/>
  <c r="BX98" i="2"/>
  <c r="BU98" i="2"/>
  <c r="BT98" i="2"/>
  <c r="BS98" i="2"/>
  <c r="BP98" i="2"/>
  <c r="BQ98" i="2" s="1"/>
  <c r="BR98" i="2" s="1"/>
  <c r="BO98" i="2"/>
  <c r="BN98" i="2"/>
  <c r="BK98" i="2"/>
  <c r="BJ98" i="2"/>
  <c r="BI98" i="2"/>
  <c r="BF98" i="2"/>
  <c r="BE98" i="2"/>
  <c r="BD98" i="2"/>
  <c r="BA98" i="2"/>
  <c r="CI97" i="2"/>
  <c r="CH97" i="2"/>
  <c r="CF97" i="2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A97" i="2"/>
  <c r="CI96" i="2"/>
  <c r="CH96" i="2"/>
  <c r="CE96" i="2"/>
  <c r="CD96" i="2"/>
  <c r="CC96" i="2"/>
  <c r="CA96" i="2"/>
  <c r="CB96" i="2" s="1"/>
  <c r="BZ96" i="2"/>
  <c r="BY96" i="2"/>
  <c r="BX96" i="2"/>
  <c r="BU96" i="2"/>
  <c r="BV96" i="2" s="1"/>
  <c r="BT96" i="2"/>
  <c r="BS96" i="2"/>
  <c r="BQ96" i="2"/>
  <c r="BR96" i="2" s="1"/>
  <c r="BP96" i="2"/>
  <c r="BO96" i="2"/>
  <c r="BN96" i="2"/>
  <c r="BK96" i="2"/>
  <c r="BJ96" i="2"/>
  <c r="BI96" i="2"/>
  <c r="BF96" i="2"/>
  <c r="BG96" i="2" s="1"/>
  <c r="BH96" i="2" s="1"/>
  <c r="BE96" i="2"/>
  <c r="BD96" i="2"/>
  <c r="BA96" i="2"/>
  <c r="BB96" i="2" s="1"/>
  <c r="CI95" i="2"/>
  <c r="CH95" i="2"/>
  <c r="CF95" i="2"/>
  <c r="CE95" i="2"/>
  <c r="CG95" i="2" s="1"/>
  <c r="CD95" i="2"/>
  <c r="CC95" i="2"/>
  <c r="BZ95" i="2"/>
  <c r="BY95" i="2"/>
  <c r="BX95" i="2"/>
  <c r="BU95" i="2"/>
  <c r="BV95" i="2" s="1"/>
  <c r="BW95" i="2" s="1"/>
  <c r="BT95" i="2"/>
  <c r="BS95" i="2"/>
  <c r="BP95" i="2"/>
  <c r="BO95" i="2"/>
  <c r="BN95" i="2"/>
  <c r="BK95" i="2"/>
  <c r="BJ95" i="2"/>
  <c r="BI95" i="2"/>
  <c r="BF95" i="2"/>
  <c r="BE95" i="2"/>
  <c r="BD95" i="2"/>
  <c r="BB95" i="2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E93" i="2"/>
  <c r="CF93" i="2" s="1"/>
  <c r="CG93" i="2" s="1"/>
  <c r="CD93" i="2"/>
  <c r="CC93" i="2"/>
  <c r="CA93" i="2"/>
  <c r="BZ93" i="2"/>
  <c r="BY93" i="2"/>
  <c r="BX93" i="2"/>
  <c r="BU93" i="2"/>
  <c r="BV93" i="2" s="1"/>
  <c r="BW93" i="2" s="1"/>
  <c r="BT93" i="2"/>
  <c r="BS93" i="2"/>
  <c r="BP93" i="2"/>
  <c r="BO93" i="2"/>
  <c r="BN93" i="2"/>
  <c r="BK93" i="2"/>
  <c r="BL93" i="2" s="1"/>
  <c r="BM93" i="2" s="1"/>
  <c r="BJ93" i="2"/>
  <c r="BI93" i="2"/>
  <c r="BF93" i="2"/>
  <c r="BG93" i="2" s="1"/>
  <c r="BE93" i="2"/>
  <c r="BD93" i="2"/>
  <c r="BA93" i="2"/>
  <c r="BB93" i="2" s="1"/>
  <c r="CI92" i="2"/>
  <c r="CH92" i="2"/>
  <c r="CE92" i="2"/>
  <c r="CD92" i="2"/>
  <c r="CC92" i="2"/>
  <c r="CA92" i="2"/>
  <c r="BZ92" i="2"/>
  <c r="BY92" i="2"/>
  <c r="BX92" i="2"/>
  <c r="BU92" i="2"/>
  <c r="BT92" i="2"/>
  <c r="BS92" i="2"/>
  <c r="BR92" i="2" s="1"/>
  <c r="BQ92" i="2"/>
  <c r="BP92" i="2"/>
  <c r="BO92" i="2"/>
  <c r="BN92" i="2"/>
  <c r="BK92" i="2"/>
  <c r="BJ92" i="2"/>
  <c r="BI92" i="2"/>
  <c r="BG92" i="2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P91" i="2"/>
  <c r="BQ91" i="2" s="1"/>
  <c r="BO91" i="2"/>
  <c r="BN91" i="2"/>
  <c r="BL91" i="2"/>
  <c r="BM91" i="2" s="1"/>
  <c r="BK91" i="2"/>
  <c r="BJ91" i="2"/>
  <c r="BI91" i="2"/>
  <c r="BF91" i="2"/>
  <c r="BE91" i="2"/>
  <c r="BD91" i="2"/>
  <c r="BA91" i="2"/>
  <c r="BB91" i="2" s="1"/>
  <c r="BC91" i="2" s="1"/>
  <c r="CI90" i="2"/>
  <c r="CH90" i="2"/>
  <c r="CE90" i="2"/>
  <c r="CF90" i="2" s="1"/>
  <c r="CD90" i="2"/>
  <c r="CC90" i="2"/>
  <c r="BZ90" i="2"/>
  <c r="CA90" i="2" s="1"/>
  <c r="BY90" i="2"/>
  <c r="BX90" i="2"/>
  <c r="BU90" i="2"/>
  <c r="BT90" i="2"/>
  <c r="BS90" i="2"/>
  <c r="BQ90" i="2"/>
  <c r="BP90" i="2"/>
  <c r="BO90" i="2"/>
  <c r="BN90" i="2"/>
  <c r="BL90" i="2"/>
  <c r="BK90" i="2"/>
  <c r="BJ90" i="2"/>
  <c r="BI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A89" i="2"/>
  <c r="BB89" i="2" s="1"/>
  <c r="CI88" i="2"/>
  <c r="CH88" i="2"/>
  <c r="CE88" i="2"/>
  <c r="CD88" i="2"/>
  <c r="CC88" i="2"/>
  <c r="BZ88" i="2"/>
  <c r="CA88" i="2" s="1"/>
  <c r="CB88" i="2" s="1"/>
  <c r="BY88" i="2"/>
  <c r="BX88" i="2"/>
  <c r="BU88" i="2"/>
  <c r="BV88" i="2" s="1"/>
  <c r="BT88" i="2"/>
  <c r="BS88" i="2"/>
  <c r="BP88" i="2"/>
  <c r="BQ88" i="2" s="1"/>
  <c r="BR88" i="2" s="1"/>
  <c r="BO88" i="2"/>
  <c r="BN88" i="2"/>
  <c r="BK88" i="2"/>
  <c r="BJ88" i="2"/>
  <c r="BI88" i="2"/>
  <c r="BG88" i="2"/>
  <c r="BF88" i="2"/>
  <c r="BE88" i="2"/>
  <c r="BD88" i="2"/>
  <c r="BB88" i="2"/>
  <c r="BA88" i="2"/>
  <c r="CI87" i="2"/>
  <c r="CH87" i="2"/>
  <c r="CF87" i="2"/>
  <c r="CE87" i="2"/>
  <c r="CD87" i="2"/>
  <c r="CC87" i="2"/>
  <c r="BZ87" i="2"/>
  <c r="BY87" i="2"/>
  <c r="BX87" i="2"/>
  <c r="BV87" i="2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A87" i="2"/>
  <c r="BB87" i="2" s="1"/>
  <c r="BC87" i="2" s="1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P86" i="2"/>
  <c r="BQ86" i="2" s="1"/>
  <c r="BR86" i="2" s="1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U84" i="2"/>
  <c r="BV84" i="2" s="1"/>
  <c r="BT84" i="2"/>
  <c r="BS84" i="2"/>
  <c r="BP84" i="2"/>
  <c r="BQ84" i="2" s="1"/>
  <c r="BO84" i="2"/>
  <c r="BN84" i="2"/>
  <c r="BK84" i="2"/>
  <c r="BL84" i="2" s="1"/>
  <c r="BJ84" i="2"/>
  <c r="BI84" i="2"/>
  <c r="BF84" i="2"/>
  <c r="BG84" i="2" s="1"/>
  <c r="BH84" i="2" s="1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U83" i="2"/>
  <c r="BV83" i="2" s="1"/>
  <c r="BW83" i="2" s="1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BY82" i="2"/>
  <c r="BX82" i="2"/>
  <c r="BU82" i="2"/>
  <c r="BT82" i="2"/>
  <c r="BS82" i="2"/>
  <c r="BP82" i="2"/>
  <c r="BO82" i="2"/>
  <c r="BN82" i="2"/>
  <c r="BK82" i="2"/>
  <c r="BL82" i="2" s="1"/>
  <c r="BJ82" i="2"/>
  <c r="BI82" i="2"/>
  <c r="BF82" i="2"/>
  <c r="BE82" i="2"/>
  <c r="BD82" i="2"/>
  <c r="BA82" i="2"/>
  <c r="CI81" i="2"/>
  <c r="CH81" i="2"/>
  <c r="CE81" i="2"/>
  <c r="CD81" i="2"/>
  <c r="CC81" i="2"/>
  <c r="BZ81" i="2"/>
  <c r="CA81" i="2" s="1"/>
  <c r="BY81" i="2"/>
  <c r="BX81" i="2"/>
  <c r="BU81" i="2"/>
  <c r="BV81" i="2" s="1"/>
  <c r="BT81" i="2"/>
  <c r="BS81" i="2"/>
  <c r="BP81" i="2"/>
  <c r="BO81" i="2"/>
  <c r="BN81" i="2"/>
  <c r="BK81" i="2"/>
  <c r="BL81" i="2" s="1"/>
  <c r="BM81" i="2" s="1"/>
  <c r="BJ81" i="2"/>
  <c r="BI81" i="2"/>
  <c r="BF81" i="2"/>
  <c r="BE81" i="2"/>
  <c r="BD81" i="2"/>
  <c r="BC81" i="2" s="1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F80" i="2"/>
  <c r="BE80" i="2"/>
  <c r="BD80" i="2"/>
  <c r="BA80" i="2"/>
  <c r="BB80" i="2" s="1"/>
  <c r="CI79" i="2"/>
  <c r="CH79" i="2"/>
  <c r="CE79" i="2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 s="1"/>
  <c r="BZ78" i="2"/>
  <c r="CA78" i="2" s="1"/>
  <c r="BY78" i="2"/>
  <c r="BX78" i="2"/>
  <c r="BV78" i="2"/>
  <c r="BU78" i="2"/>
  <c r="BT78" i="2"/>
  <c r="BS78" i="2"/>
  <c r="BQ78" i="2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E77" i="2"/>
  <c r="CF77" i="2" s="1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K77" i="2"/>
  <c r="BL77" i="2" s="1"/>
  <c r="BM77" i="2" s="1"/>
  <c r="BJ77" i="2"/>
  <c r="BI77" i="2"/>
  <c r="BF77" i="2"/>
  <c r="BG77" i="2" s="1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P76" i="2"/>
  <c r="BQ76" i="2" s="1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A75" i="2"/>
  <c r="BB75" i="2" s="1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U73" i="2"/>
  <c r="BV73" i="2" s="1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F72" i="2"/>
  <c r="BG72" i="2" s="1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P66" i="2"/>
  <c r="BQ66" i="2" s="1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K64" i="2"/>
  <c r="BL64" i="2" s="1"/>
  <c r="BJ64" i="2"/>
  <c r="BI64" i="2"/>
  <c r="BF64" i="2"/>
  <c r="BE64" i="2"/>
  <c r="BD64" i="2"/>
  <c r="BA64" i="2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E62" i="2"/>
  <c r="CF62" i="2" s="1"/>
  <c r="CD62" i="2"/>
  <c r="CC62" i="2"/>
  <c r="BZ62" i="2"/>
  <c r="BY62" i="2"/>
  <c r="BX62" i="2"/>
  <c r="BU62" i="2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A60" i="2"/>
  <c r="CB60" i="2" s="1"/>
  <c r="BZ60" i="2"/>
  <c r="BY60" i="2"/>
  <c r="BX60" i="2"/>
  <c r="BU60" i="2"/>
  <c r="BT60" i="2"/>
  <c r="BS60" i="2"/>
  <c r="BQ60" i="2"/>
  <c r="BR60" i="2" s="1"/>
  <c r="BP60" i="2"/>
  <c r="BO60" i="2"/>
  <c r="BN60" i="2"/>
  <c r="BK60" i="2"/>
  <c r="BJ60" i="2"/>
  <c r="BI60" i="2"/>
  <c r="BG60" i="2"/>
  <c r="BH60" i="2" s="1"/>
  <c r="BF60" i="2"/>
  <c r="BE60" i="2"/>
  <c r="BD60" i="2"/>
  <c r="BA60" i="2"/>
  <c r="CI59" i="2"/>
  <c r="CH59" i="2"/>
  <c r="CF59" i="2"/>
  <c r="CG59" i="2" s="1"/>
  <c r="CE59" i="2"/>
  <c r="CD59" i="2"/>
  <c r="CC59" i="2"/>
  <c r="BZ59" i="2"/>
  <c r="BY59" i="2"/>
  <c r="BX59" i="2"/>
  <c r="BV59" i="2"/>
  <c r="BW59" i="2" s="1"/>
  <c r="BU59" i="2"/>
  <c r="BT59" i="2"/>
  <c r="BS59" i="2"/>
  <c r="BP59" i="2"/>
  <c r="BO59" i="2"/>
  <c r="BN59" i="2"/>
  <c r="BL59" i="2"/>
  <c r="BM59" i="2" s="1"/>
  <c r="BK59" i="2"/>
  <c r="BJ59" i="2"/>
  <c r="BI59" i="2"/>
  <c r="BF59" i="2"/>
  <c r="BE59" i="2"/>
  <c r="BD59" i="2"/>
  <c r="BB59" i="2"/>
  <c r="BC59" i="2" s="1"/>
  <c r="BA59" i="2"/>
  <c r="CI58" i="2"/>
  <c r="CH58" i="2"/>
  <c r="CE58" i="2"/>
  <c r="CD58" i="2"/>
  <c r="CC58" i="2"/>
  <c r="CA58" i="2"/>
  <c r="CB58" i="2" s="1"/>
  <c r="BZ58" i="2"/>
  <c r="BY58" i="2"/>
  <c r="BX58" i="2"/>
  <c r="BU58" i="2"/>
  <c r="BT58" i="2"/>
  <c r="BS58" i="2"/>
  <c r="BQ58" i="2"/>
  <c r="BR58" i="2" s="1"/>
  <c r="BP58" i="2"/>
  <c r="BO58" i="2"/>
  <c r="BN58" i="2"/>
  <c r="BK58" i="2"/>
  <c r="BJ58" i="2"/>
  <c r="BI58" i="2"/>
  <c r="BG58" i="2"/>
  <c r="BH58" i="2" s="1"/>
  <c r="BF58" i="2"/>
  <c r="BE58" i="2"/>
  <c r="BD58" i="2"/>
  <c r="BA58" i="2"/>
  <c r="CI57" i="2"/>
  <c r="CH57" i="2"/>
  <c r="CF57" i="2"/>
  <c r="CG57" i="2" s="1"/>
  <c r="CE57" i="2"/>
  <c r="CD57" i="2"/>
  <c r="CC57" i="2"/>
  <c r="BZ57" i="2"/>
  <c r="BY57" i="2"/>
  <c r="BX57" i="2"/>
  <c r="BV57" i="2"/>
  <c r="BW57" i="2" s="1"/>
  <c r="BU57" i="2"/>
  <c r="BT57" i="2"/>
  <c r="BS57" i="2"/>
  <c r="BP57" i="2"/>
  <c r="BO57" i="2"/>
  <c r="BN57" i="2"/>
  <c r="BL57" i="2"/>
  <c r="BM57" i="2" s="1"/>
  <c r="BK57" i="2"/>
  <c r="BJ57" i="2"/>
  <c r="BI57" i="2"/>
  <c r="BF57" i="2"/>
  <c r="BE57" i="2"/>
  <c r="BD57" i="2"/>
  <c r="BB57" i="2"/>
  <c r="BC57" i="2" s="1"/>
  <c r="BA57" i="2"/>
  <c r="CI56" i="2"/>
  <c r="CH56" i="2"/>
  <c r="CE56" i="2"/>
  <c r="CD56" i="2"/>
  <c r="CC56" i="2"/>
  <c r="CA56" i="2"/>
  <c r="CB56" i="2" s="1"/>
  <c r="BZ56" i="2"/>
  <c r="BY56" i="2"/>
  <c r="BX56" i="2"/>
  <c r="BU56" i="2"/>
  <c r="BT56" i="2"/>
  <c r="BS56" i="2"/>
  <c r="BQ56" i="2"/>
  <c r="BR56" i="2" s="1"/>
  <c r="BP56" i="2"/>
  <c r="BO56" i="2"/>
  <c r="BN56" i="2"/>
  <c r="BK56" i="2"/>
  <c r="BJ56" i="2"/>
  <c r="BI56" i="2"/>
  <c r="BG56" i="2"/>
  <c r="BH56" i="2" s="1"/>
  <c r="BF56" i="2"/>
  <c r="BE56" i="2"/>
  <c r="BD56" i="2"/>
  <c r="BA56" i="2"/>
  <c r="CI55" i="2"/>
  <c r="CH55" i="2"/>
  <c r="CF55" i="2"/>
  <c r="CG55" i="2" s="1"/>
  <c r="CE55" i="2"/>
  <c r="CD55" i="2"/>
  <c r="CC55" i="2"/>
  <c r="BZ55" i="2"/>
  <c r="BY55" i="2"/>
  <c r="BX55" i="2"/>
  <c r="BV55" i="2"/>
  <c r="BW55" i="2" s="1"/>
  <c r="BU55" i="2"/>
  <c r="BT55" i="2"/>
  <c r="BS55" i="2"/>
  <c r="BP55" i="2"/>
  <c r="BO55" i="2"/>
  <c r="BN55" i="2"/>
  <c r="BL55" i="2"/>
  <c r="BM55" i="2" s="1"/>
  <c r="BK55" i="2"/>
  <c r="BJ55" i="2"/>
  <c r="BI55" i="2"/>
  <c r="BF55" i="2"/>
  <c r="BE55" i="2"/>
  <c r="BD55" i="2"/>
  <c r="BB55" i="2"/>
  <c r="BC55" i="2" s="1"/>
  <c r="BA55" i="2"/>
  <c r="CI54" i="2"/>
  <c r="CH54" i="2"/>
  <c r="CE54" i="2"/>
  <c r="CD54" i="2"/>
  <c r="CC54" i="2"/>
  <c r="CA54" i="2"/>
  <c r="CB54" i="2" s="1"/>
  <c r="BZ54" i="2"/>
  <c r="BY54" i="2"/>
  <c r="BX54" i="2"/>
  <c r="BU54" i="2"/>
  <c r="BT54" i="2"/>
  <c r="BS54" i="2"/>
  <c r="BQ54" i="2"/>
  <c r="BR54" i="2" s="1"/>
  <c r="BP54" i="2"/>
  <c r="BO54" i="2"/>
  <c r="BN54" i="2"/>
  <c r="BK54" i="2"/>
  <c r="BJ54" i="2"/>
  <c r="BI54" i="2"/>
  <c r="BG54" i="2"/>
  <c r="BH54" i="2" s="1"/>
  <c r="BF54" i="2"/>
  <c r="BE54" i="2"/>
  <c r="BD54" i="2"/>
  <c r="BA54" i="2"/>
  <c r="CI53" i="2"/>
  <c r="CH53" i="2"/>
  <c r="CF53" i="2"/>
  <c r="CG53" i="2" s="1"/>
  <c r="CE53" i="2"/>
  <c r="CD53" i="2"/>
  <c r="CC53" i="2"/>
  <c r="BZ53" i="2"/>
  <c r="BY53" i="2"/>
  <c r="BX53" i="2"/>
  <c r="BV53" i="2"/>
  <c r="BW53" i="2" s="1"/>
  <c r="BU53" i="2"/>
  <c r="BT53" i="2"/>
  <c r="BS53" i="2"/>
  <c r="BP53" i="2"/>
  <c r="BO53" i="2"/>
  <c r="BN53" i="2"/>
  <c r="BL53" i="2"/>
  <c r="BM53" i="2" s="1"/>
  <c r="BK53" i="2"/>
  <c r="BJ53" i="2"/>
  <c r="BI53" i="2"/>
  <c r="BF53" i="2"/>
  <c r="BE53" i="2"/>
  <c r="BD53" i="2"/>
  <c r="BB53" i="2"/>
  <c r="BC53" i="2" s="1"/>
  <c r="BA53" i="2"/>
  <c r="CI52" i="2"/>
  <c r="CH52" i="2"/>
  <c r="CE52" i="2"/>
  <c r="CD52" i="2"/>
  <c r="CC52" i="2"/>
  <c r="CA52" i="2"/>
  <c r="CB52" i="2" s="1"/>
  <c r="BZ52" i="2"/>
  <c r="BY52" i="2"/>
  <c r="BX52" i="2"/>
  <c r="BU52" i="2"/>
  <c r="BT52" i="2"/>
  <c r="BS52" i="2"/>
  <c r="BQ52" i="2"/>
  <c r="BR52" i="2" s="1"/>
  <c r="BP52" i="2"/>
  <c r="BO52" i="2"/>
  <c r="BN52" i="2"/>
  <c r="BK52" i="2"/>
  <c r="BJ52" i="2"/>
  <c r="BI52" i="2"/>
  <c r="BG52" i="2"/>
  <c r="BH52" i="2" s="1"/>
  <c r="BF52" i="2"/>
  <c r="BE52" i="2"/>
  <c r="BD52" i="2"/>
  <c r="BA52" i="2"/>
  <c r="CI51" i="2"/>
  <c r="CH51" i="2"/>
  <c r="CF51" i="2"/>
  <c r="CG51" i="2" s="1"/>
  <c r="CE51" i="2"/>
  <c r="CD51" i="2"/>
  <c r="CC51" i="2"/>
  <c r="BZ51" i="2"/>
  <c r="BY51" i="2"/>
  <c r="BX51" i="2"/>
  <c r="BV51" i="2"/>
  <c r="BW51" i="2" s="1"/>
  <c r="BU51" i="2"/>
  <c r="BT51" i="2"/>
  <c r="BS51" i="2"/>
  <c r="BP51" i="2"/>
  <c r="BO51" i="2"/>
  <c r="BN51" i="2"/>
  <c r="BL51" i="2"/>
  <c r="BM51" i="2" s="1"/>
  <c r="BK51" i="2"/>
  <c r="BJ51" i="2"/>
  <c r="BI51" i="2"/>
  <c r="BF51" i="2"/>
  <c r="BE51" i="2"/>
  <c r="BD51" i="2"/>
  <c r="BB51" i="2"/>
  <c r="BC51" i="2" s="1"/>
  <c r="BA51" i="2"/>
  <c r="CI50" i="2"/>
  <c r="CH50" i="2"/>
  <c r="CE50" i="2"/>
  <c r="CF50" i="2" s="1"/>
  <c r="CD50" i="2"/>
  <c r="CC50" i="2"/>
  <c r="CA50" i="2"/>
  <c r="CB50" i="2" s="1"/>
  <c r="BZ50" i="2"/>
  <c r="BY50" i="2"/>
  <c r="BX50" i="2"/>
  <c r="BW50" i="2" s="1"/>
  <c r="BU50" i="2"/>
  <c r="BV50" i="2" s="1"/>
  <c r="BT50" i="2"/>
  <c r="BS50" i="2"/>
  <c r="BP50" i="2"/>
  <c r="BQ50" i="2" s="1"/>
  <c r="BO50" i="2"/>
  <c r="BN50" i="2"/>
  <c r="BK50" i="2"/>
  <c r="BL50" i="2" s="1"/>
  <c r="BJ50" i="2"/>
  <c r="BI50" i="2"/>
  <c r="BF50" i="2"/>
  <c r="BG50" i="2" s="1"/>
  <c r="BE50" i="2"/>
  <c r="BD50" i="2"/>
  <c r="BA50" i="2"/>
  <c r="BB50" i="2" s="1"/>
  <c r="CI49" i="2"/>
  <c r="CH49" i="2"/>
  <c r="CG49" i="2" s="1"/>
  <c r="CE49" i="2"/>
  <c r="CF49" i="2" s="1"/>
  <c r="CD49" i="2"/>
  <c r="CC49" i="2"/>
  <c r="BZ49" i="2"/>
  <c r="BY49" i="2"/>
  <c r="BX49" i="2"/>
  <c r="BW49" i="2" s="1"/>
  <c r="BU49" i="2"/>
  <c r="BV49" i="2" s="1"/>
  <c r="BT49" i="2"/>
  <c r="BS49" i="2"/>
  <c r="BP49" i="2"/>
  <c r="BQ49" i="2" s="1"/>
  <c r="BO49" i="2"/>
  <c r="BN49" i="2"/>
  <c r="BM49" i="2"/>
  <c r="BK49" i="2"/>
  <c r="BL49" i="2" s="1"/>
  <c r="BJ49" i="2"/>
  <c r="BI49" i="2"/>
  <c r="BF49" i="2"/>
  <c r="BG49" i="2" s="1"/>
  <c r="BE49" i="2"/>
  <c r="BD49" i="2"/>
  <c r="BA49" i="2"/>
  <c r="CI48" i="2"/>
  <c r="CH48" i="2"/>
  <c r="CE48" i="2"/>
  <c r="CF48" i="2" s="1"/>
  <c r="CD48" i="2"/>
  <c r="CC48" i="2"/>
  <c r="BZ48" i="2"/>
  <c r="BY48" i="2"/>
  <c r="BX48" i="2"/>
  <c r="BU48" i="2"/>
  <c r="BV48" i="2" s="1"/>
  <c r="BT48" i="2"/>
  <c r="BS48" i="2"/>
  <c r="BP48" i="2"/>
  <c r="BO48" i="2"/>
  <c r="BN48" i="2"/>
  <c r="BK48" i="2"/>
  <c r="BL48" i="2" s="1"/>
  <c r="BJ48" i="2"/>
  <c r="BI48" i="2"/>
  <c r="BF48" i="2"/>
  <c r="BE48" i="2"/>
  <c r="BD48" i="2"/>
  <c r="BA48" i="2"/>
  <c r="CI47" i="2"/>
  <c r="CH47" i="2"/>
  <c r="CF47" i="2"/>
  <c r="CG47" i="2" s="1"/>
  <c r="CE47" i="2"/>
  <c r="CD47" i="2"/>
  <c r="CC47" i="2"/>
  <c r="BZ47" i="2"/>
  <c r="CA47" i="2" s="1"/>
  <c r="BY47" i="2"/>
  <c r="BX47" i="2"/>
  <c r="BV47" i="2"/>
  <c r="BW47" i="2" s="1"/>
  <c r="BU47" i="2"/>
  <c r="BT47" i="2"/>
  <c r="BS47" i="2"/>
  <c r="BP47" i="2"/>
  <c r="BQ47" i="2" s="1"/>
  <c r="BO47" i="2"/>
  <c r="BN47" i="2"/>
  <c r="BL47" i="2"/>
  <c r="BM47" i="2" s="1"/>
  <c r="BK47" i="2"/>
  <c r="BJ47" i="2"/>
  <c r="BI47" i="2"/>
  <c r="BF47" i="2"/>
  <c r="BG47" i="2" s="1"/>
  <c r="BE47" i="2"/>
  <c r="BD47" i="2"/>
  <c r="BB47" i="2"/>
  <c r="BC47" i="2" s="1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 s="1"/>
  <c r="BK46" i="2"/>
  <c r="BL46" i="2" s="1"/>
  <c r="BJ46" i="2"/>
  <c r="BI46" i="2"/>
  <c r="BF46" i="2"/>
  <c r="BG46" i="2" s="1"/>
  <c r="BH46" i="2" s="1"/>
  <c r="BE46" i="2"/>
  <c r="BD46" i="2"/>
  <c r="BA46" i="2"/>
  <c r="BB46" i="2" s="1"/>
  <c r="CI45" i="2"/>
  <c r="CH45" i="2"/>
  <c r="CE45" i="2"/>
  <c r="CF45" i="2" s="1"/>
  <c r="CD45" i="2"/>
  <c r="CC45" i="2"/>
  <c r="BZ45" i="2"/>
  <c r="CA45" i="2" s="1"/>
  <c r="BY45" i="2"/>
  <c r="BX45" i="2"/>
  <c r="BU45" i="2"/>
  <c r="BV45" i="2" s="1"/>
  <c r="BT45" i="2"/>
  <c r="BS45" i="2"/>
  <c r="BP45" i="2"/>
  <c r="BQ45" i="2" s="1"/>
  <c r="BO45" i="2"/>
  <c r="BN45" i="2"/>
  <c r="BK45" i="2"/>
  <c r="BL45" i="2" s="1"/>
  <c r="BM45" i="2" s="1"/>
  <c r="BJ45" i="2"/>
  <c r="BI45" i="2"/>
  <c r="BF45" i="2"/>
  <c r="BE45" i="2"/>
  <c r="BD45" i="2"/>
  <c r="BA45" i="2"/>
  <c r="CI44" i="2"/>
  <c r="CH44" i="2"/>
  <c r="CE44" i="2"/>
  <c r="CF44" i="2" s="1"/>
  <c r="CD44" i="2"/>
  <c r="CC44" i="2"/>
  <c r="BZ44" i="2"/>
  <c r="BY44" i="2"/>
  <c r="BX44" i="2"/>
  <c r="BU44" i="2"/>
  <c r="BV44" i="2" s="1"/>
  <c r="BT44" i="2"/>
  <c r="BS44" i="2"/>
  <c r="BQ44" i="2"/>
  <c r="BP44" i="2"/>
  <c r="BO44" i="2"/>
  <c r="BN44" i="2"/>
  <c r="BK44" i="2"/>
  <c r="BL44" i="2" s="1"/>
  <c r="BJ44" i="2"/>
  <c r="BI44" i="2"/>
  <c r="BF44" i="2"/>
  <c r="BG44" i="2" s="1"/>
  <c r="BE44" i="2"/>
  <c r="BD44" i="2"/>
  <c r="BA44" i="2"/>
  <c r="CI43" i="2"/>
  <c r="CH43" i="2"/>
  <c r="CE43" i="2"/>
  <c r="CF43" i="2" s="1"/>
  <c r="CD43" i="2"/>
  <c r="CC43" i="2"/>
  <c r="BZ43" i="2"/>
  <c r="CA43" i="2" s="1"/>
  <c r="BY43" i="2"/>
  <c r="BX43" i="2"/>
  <c r="BW43" i="2" s="1"/>
  <c r="BV43" i="2"/>
  <c r="BU43" i="2"/>
  <c r="BT43" i="2"/>
  <c r="BS43" i="2"/>
  <c r="BQ43" i="2"/>
  <c r="BP43" i="2"/>
  <c r="BO43" i="2"/>
  <c r="BN43" i="2"/>
  <c r="BM43" i="2" s="1"/>
  <c r="BL43" i="2"/>
  <c r="BK43" i="2"/>
  <c r="BJ43" i="2"/>
  <c r="BI43" i="2"/>
  <c r="BF43" i="2"/>
  <c r="BE43" i="2"/>
  <c r="BD43" i="2"/>
  <c r="BB43" i="2"/>
  <c r="BA43" i="2"/>
  <c r="CI42" i="2"/>
  <c r="CH42" i="2"/>
  <c r="CF42" i="2"/>
  <c r="CE42" i="2"/>
  <c r="CD42" i="2"/>
  <c r="CC42" i="2"/>
  <c r="CA42" i="2"/>
  <c r="BZ42" i="2"/>
  <c r="BY42" i="2"/>
  <c r="BX42" i="2"/>
  <c r="BU42" i="2"/>
  <c r="BV42" i="2" s="1"/>
  <c r="BW42" i="2" s="1"/>
  <c r="BT42" i="2"/>
  <c r="BS42" i="2"/>
  <c r="BP42" i="2"/>
  <c r="BQ42" i="2" s="1"/>
  <c r="BO42" i="2"/>
  <c r="BN42" i="2"/>
  <c r="BK42" i="2"/>
  <c r="BJ42" i="2"/>
  <c r="BI42" i="2"/>
  <c r="BG42" i="2"/>
  <c r="BF42" i="2"/>
  <c r="BE42" i="2"/>
  <c r="BD42" i="2"/>
  <c r="BA42" i="2"/>
  <c r="CI41" i="2"/>
  <c r="CH41" i="2"/>
  <c r="CG41" i="2" s="1"/>
  <c r="CE41" i="2"/>
  <c r="CF41" i="2" s="1"/>
  <c r="CD41" i="2"/>
  <c r="CC41" i="2"/>
  <c r="BZ41" i="2"/>
  <c r="CA41" i="2" s="1"/>
  <c r="BY41" i="2"/>
  <c r="BX41" i="2"/>
  <c r="BU41" i="2"/>
  <c r="BV41" i="2" s="1"/>
  <c r="BT41" i="2"/>
  <c r="BS41" i="2"/>
  <c r="BP41" i="2"/>
  <c r="BO41" i="2"/>
  <c r="BN41" i="2"/>
  <c r="BL41" i="2"/>
  <c r="BK41" i="2"/>
  <c r="BJ41" i="2"/>
  <c r="BI41" i="2"/>
  <c r="BF41" i="2"/>
  <c r="BE41" i="2"/>
  <c r="BD41" i="2"/>
  <c r="BA41" i="2"/>
  <c r="BB41" i="2" s="1"/>
  <c r="CI40" i="2"/>
  <c r="CH40" i="2"/>
  <c r="CE40" i="2"/>
  <c r="CF40" i="2" s="1"/>
  <c r="CG40" i="2" s="1"/>
  <c r="CD40" i="2"/>
  <c r="CC40" i="2"/>
  <c r="BZ40" i="2"/>
  <c r="CA40" i="2" s="1"/>
  <c r="BY40" i="2"/>
  <c r="BX40" i="2"/>
  <c r="BU40" i="2"/>
  <c r="BV40" i="2" s="1"/>
  <c r="BW40" i="2" s="1"/>
  <c r="BT40" i="2"/>
  <c r="BS40" i="2"/>
  <c r="BP40" i="2"/>
  <c r="BQ40" i="2" s="1"/>
  <c r="BO40" i="2"/>
  <c r="BN40" i="2"/>
  <c r="BK40" i="2"/>
  <c r="BJ40" i="2"/>
  <c r="BI40" i="2"/>
  <c r="BF40" i="2"/>
  <c r="BG40" i="2" s="1"/>
  <c r="BE40" i="2"/>
  <c r="BD40" i="2"/>
  <c r="BA40" i="2"/>
  <c r="CI39" i="2"/>
  <c r="CH39" i="2"/>
  <c r="CE39" i="2"/>
  <c r="CF39" i="2" s="1"/>
  <c r="CD39" i="2"/>
  <c r="CC39" i="2"/>
  <c r="BZ39" i="2"/>
  <c r="CA39" i="2" s="1"/>
  <c r="BY39" i="2"/>
  <c r="BX39" i="2"/>
  <c r="BV39" i="2"/>
  <c r="BU39" i="2"/>
  <c r="BT39" i="2"/>
  <c r="BS39" i="2"/>
  <c r="BQ39" i="2"/>
  <c r="BP39" i="2"/>
  <c r="BO39" i="2"/>
  <c r="BN39" i="2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E38" i="2"/>
  <c r="CF38" i="2" s="1"/>
  <c r="CG38" i="2" s="1"/>
  <c r="CD38" i="2"/>
  <c r="CC38" i="2"/>
  <c r="CB38" i="2" s="1"/>
  <c r="CA38" i="2"/>
  <c r="BZ38" i="2"/>
  <c r="BY38" i="2"/>
  <c r="BX38" i="2"/>
  <c r="BU38" i="2"/>
  <c r="BT38" i="2"/>
  <c r="BS38" i="2"/>
  <c r="BQ38" i="2"/>
  <c r="BP38" i="2"/>
  <c r="BO38" i="2"/>
  <c r="BN38" i="2"/>
  <c r="BK38" i="2"/>
  <c r="BJ38" i="2"/>
  <c r="BI38" i="2"/>
  <c r="BH38" i="2" s="1"/>
  <c r="BF38" i="2"/>
  <c r="BG38" i="2" s="1"/>
  <c r="BE38" i="2"/>
  <c r="BD38" i="2"/>
  <c r="BA38" i="2"/>
  <c r="BB38" i="2" s="1"/>
  <c r="CI37" i="2"/>
  <c r="CH37" i="2"/>
  <c r="CF37" i="2"/>
  <c r="CE37" i="2"/>
  <c r="CD37" i="2"/>
  <c r="CC37" i="2"/>
  <c r="CA37" i="2"/>
  <c r="BZ37" i="2"/>
  <c r="BY37" i="2"/>
  <c r="BX37" i="2"/>
  <c r="BV37" i="2"/>
  <c r="BU37" i="2"/>
  <c r="BT37" i="2"/>
  <c r="BS37" i="2"/>
  <c r="BP37" i="2"/>
  <c r="BO37" i="2"/>
  <c r="BN37" i="2"/>
  <c r="BK37" i="2"/>
  <c r="BL37" i="2" s="1"/>
  <c r="BJ37" i="2"/>
  <c r="BI37" i="2"/>
  <c r="BG37" i="2"/>
  <c r="BF37" i="2"/>
  <c r="BE37" i="2"/>
  <c r="BD37" i="2"/>
  <c r="BA37" i="2"/>
  <c r="BB37" i="2" s="1"/>
  <c r="CI36" i="2"/>
  <c r="CH36" i="2"/>
  <c r="CE36" i="2"/>
  <c r="CF36" i="2" s="1"/>
  <c r="CD36" i="2"/>
  <c r="CC36" i="2"/>
  <c r="BZ36" i="2"/>
  <c r="CA36" i="2" s="1"/>
  <c r="BY36" i="2"/>
  <c r="BX36" i="2"/>
  <c r="BV36" i="2"/>
  <c r="BU36" i="2"/>
  <c r="BT36" i="2"/>
  <c r="BS36" i="2"/>
  <c r="BP36" i="2"/>
  <c r="BQ36" i="2" s="1"/>
  <c r="BO36" i="2"/>
  <c r="BN36" i="2"/>
  <c r="BK36" i="2"/>
  <c r="BJ36" i="2"/>
  <c r="BI36" i="2"/>
  <c r="BF36" i="2"/>
  <c r="BG36" i="2" s="1"/>
  <c r="BE36" i="2"/>
  <c r="BD36" i="2"/>
  <c r="BA36" i="2"/>
  <c r="BB36" i="2" s="1"/>
  <c r="BC36" i="2" s="1"/>
  <c r="CI35" i="2"/>
  <c r="CH35" i="2"/>
  <c r="CE35" i="2"/>
  <c r="CF35" i="2" s="1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L35" i="2"/>
  <c r="BK35" i="2"/>
  <c r="BJ35" i="2"/>
  <c r="BI35" i="2"/>
  <c r="BF35" i="2"/>
  <c r="BG35" i="2" s="1"/>
  <c r="BH35" i="2" s="1"/>
  <c r="BE35" i="2"/>
  <c r="BD35" i="2"/>
  <c r="BA35" i="2"/>
  <c r="BB35" i="2" s="1"/>
  <c r="CI34" i="2"/>
  <c r="CH34" i="2"/>
  <c r="CE34" i="2"/>
  <c r="CF34" i="2" s="1"/>
  <c r="CG34" i="2" s="1"/>
  <c r="CD34" i="2"/>
  <c r="CC34" i="2"/>
  <c r="CA34" i="2"/>
  <c r="BZ34" i="2"/>
  <c r="BY34" i="2"/>
  <c r="BX34" i="2"/>
  <c r="BU34" i="2"/>
  <c r="BT34" i="2"/>
  <c r="BS34" i="2"/>
  <c r="BP34" i="2"/>
  <c r="BQ34" i="2" s="1"/>
  <c r="BO34" i="2"/>
  <c r="BN34" i="2"/>
  <c r="BK34" i="2"/>
  <c r="BJ34" i="2"/>
  <c r="BI34" i="2"/>
  <c r="BG34" i="2"/>
  <c r="BF34" i="2"/>
  <c r="BE34" i="2"/>
  <c r="BD34" i="2"/>
  <c r="BA34" i="2"/>
  <c r="BB34" i="2" s="1"/>
  <c r="CI33" i="2"/>
  <c r="CH33" i="2"/>
  <c r="CE33" i="2"/>
  <c r="CF33" i="2" s="1"/>
  <c r="CD33" i="2"/>
  <c r="CC33" i="2"/>
  <c r="CA33" i="2"/>
  <c r="BZ33" i="2"/>
  <c r="BY33" i="2"/>
  <c r="BX33" i="2"/>
  <c r="BU33" i="2"/>
  <c r="BV33" i="2" s="1"/>
  <c r="BT33" i="2"/>
  <c r="BS33" i="2"/>
  <c r="BP33" i="2"/>
  <c r="BO33" i="2"/>
  <c r="BN33" i="2"/>
  <c r="BK33" i="2"/>
  <c r="BL33" i="2" s="1"/>
  <c r="BJ33" i="2"/>
  <c r="BI33" i="2"/>
  <c r="BG33" i="2"/>
  <c r="BF33" i="2"/>
  <c r="BE33" i="2"/>
  <c r="BD33" i="2"/>
  <c r="BA33" i="2"/>
  <c r="BB33" i="2" s="1"/>
  <c r="CI32" i="2"/>
  <c r="CH32" i="2"/>
  <c r="CE32" i="2"/>
  <c r="CD32" i="2"/>
  <c r="CC32" i="2"/>
  <c r="BZ32" i="2"/>
  <c r="CA32" i="2" s="1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G32" i="2"/>
  <c r="BF32" i="2"/>
  <c r="BE32" i="2"/>
  <c r="BD32" i="2"/>
  <c r="BA32" i="2"/>
  <c r="BB32" i="2" s="1"/>
  <c r="BC32" i="2" s="1"/>
  <c r="CI31" i="2"/>
  <c r="CH31" i="2"/>
  <c r="CF31" i="2"/>
  <c r="CE31" i="2"/>
  <c r="CD31" i="2"/>
  <c r="CC31" i="2"/>
  <c r="BZ31" i="2"/>
  <c r="BY31" i="2"/>
  <c r="BX31" i="2"/>
  <c r="BU31" i="2"/>
  <c r="BV31" i="2" s="1"/>
  <c r="BT31" i="2"/>
  <c r="BS31" i="2"/>
  <c r="BP31" i="2"/>
  <c r="BO31" i="2"/>
  <c r="BN31" i="2"/>
  <c r="BK31" i="2"/>
  <c r="BL31" i="2" s="1"/>
  <c r="BJ31" i="2"/>
  <c r="BI31" i="2"/>
  <c r="BF31" i="2"/>
  <c r="BG31" i="2" s="1"/>
  <c r="BE31" i="2"/>
  <c r="BD31" i="2"/>
  <c r="BC31" i="2" s="1"/>
  <c r="BB31" i="2"/>
  <c r="BA31" i="2"/>
  <c r="CI30" i="2"/>
  <c r="CH30" i="2"/>
  <c r="CF30" i="2"/>
  <c r="CE30" i="2"/>
  <c r="CD30" i="2"/>
  <c r="CC30" i="2"/>
  <c r="CB30" i="2" s="1"/>
  <c r="CA30" i="2"/>
  <c r="BZ30" i="2"/>
  <c r="BY30" i="2"/>
  <c r="BX30" i="2"/>
  <c r="BU30" i="2"/>
  <c r="BT30" i="2"/>
  <c r="BS30" i="2"/>
  <c r="BQ30" i="2"/>
  <c r="BP30" i="2"/>
  <c r="BO30" i="2"/>
  <c r="BN30" i="2"/>
  <c r="BL30" i="2"/>
  <c r="BM30" i="2" s="1"/>
  <c r="BK30" i="2"/>
  <c r="BJ30" i="2"/>
  <c r="BI30" i="2"/>
  <c r="BG30" i="2"/>
  <c r="BF30" i="2"/>
  <c r="BE30" i="2"/>
  <c r="BD30" i="2"/>
  <c r="BA30" i="2"/>
  <c r="CI29" i="2"/>
  <c r="CH29" i="2"/>
  <c r="CE29" i="2"/>
  <c r="CF29" i="2" s="1"/>
  <c r="CD29" i="2"/>
  <c r="CC29" i="2"/>
  <c r="BZ29" i="2"/>
  <c r="BY29" i="2"/>
  <c r="BX29" i="2"/>
  <c r="BU29" i="2"/>
  <c r="BV29" i="2" s="1"/>
  <c r="BT29" i="2"/>
  <c r="BS29" i="2"/>
  <c r="BP29" i="2"/>
  <c r="BQ29" i="2" s="1"/>
  <c r="BO29" i="2"/>
  <c r="BN29" i="2"/>
  <c r="BM29" i="2" s="1"/>
  <c r="BL29" i="2"/>
  <c r="BK29" i="2"/>
  <c r="BJ29" i="2"/>
  <c r="BI29" i="2"/>
  <c r="BG29" i="2"/>
  <c r="BF29" i="2"/>
  <c r="BE29" i="2"/>
  <c r="BD29" i="2"/>
  <c r="BC29" i="2" s="1"/>
  <c r="BB29" i="2"/>
  <c r="BA29" i="2"/>
  <c r="CI28" i="2"/>
  <c r="CH28" i="2"/>
  <c r="CE28" i="2"/>
  <c r="CD28" i="2"/>
  <c r="CC28" i="2"/>
  <c r="CA28" i="2"/>
  <c r="BZ28" i="2"/>
  <c r="BY28" i="2"/>
  <c r="BX28" i="2"/>
  <c r="BU28" i="2"/>
  <c r="BT28" i="2"/>
  <c r="BS28" i="2"/>
  <c r="BP28" i="2"/>
  <c r="BQ28" i="2" s="1"/>
  <c r="BO28" i="2"/>
  <c r="BN28" i="2"/>
  <c r="BK28" i="2"/>
  <c r="BL28" i="2" s="1"/>
  <c r="BJ28" i="2"/>
  <c r="BI28" i="2"/>
  <c r="BF28" i="2"/>
  <c r="BG28" i="2" s="1"/>
  <c r="BE28" i="2"/>
  <c r="BD28" i="2"/>
  <c r="BA28" i="2"/>
  <c r="CI27" i="2"/>
  <c r="CH27" i="2"/>
  <c r="CG27" i="2" s="1"/>
  <c r="CE27" i="2"/>
  <c r="CF27" i="2" s="1"/>
  <c r="CD27" i="2"/>
  <c r="CC27" i="2"/>
  <c r="BZ27" i="2"/>
  <c r="BY27" i="2"/>
  <c r="BX27" i="2"/>
  <c r="BV27" i="2"/>
  <c r="BU27" i="2"/>
  <c r="BT27" i="2"/>
  <c r="BS27" i="2"/>
  <c r="BQ27" i="2"/>
  <c r="BP27" i="2"/>
  <c r="BO27" i="2"/>
  <c r="BN27" i="2"/>
  <c r="BL27" i="2"/>
  <c r="BK27" i="2"/>
  <c r="BJ27" i="2"/>
  <c r="BI27" i="2"/>
  <c r="BF27" i="2"/>
  <c r="BE27" i="2"/>
  <c r="BD27" i="2"/>
  <c r="BA27" i="2"/>
  <c r="BB27" i="2" s="1"/>
  <c r="CI26" i="2"/>
  <c r="CH26" i="2"/>
  <c r="CE26" i="2"/>
  <c r="CD26" i="2"/>
  <c r="CC26" i="2"/>
  <c r="BZ26" i="2"/>
  <c r="CA26" i="2" s="1"/>
  <c r="BY26" i="2"/>
  <c r="BX26" i="2"/>
  <c r="BU26" i="2"/>
  <c r="BV26" i="2" s="1"/>
  <c r="BW26" i="2" s="1"/>
  <c r="BT26" i="2"/>
  <c r="BS26" i="2"/>
  <c r="BP26" i="2"/>
  <c r="BQ26" i="2" s="1"/>
  <c r="BO26" i="2"/>
  <c r="BN26" i="2"/>
  <c r="BK26" i="2"/>
  <c r="BL26" i="2" s="1"/>
  <c r="BM26" i="2" s="1"/>
  <c r="BJ26" i="2"/>
  <c r="BI26" i="2"/>
  <c r="BF26" i="2"/>
  <c r="BG26" i="2" s="1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V25" i="2"/>
  <c r="BU25" i="2"/>
  <c r="BT25" i="2"/>
  <c r="BS25" i="2"/>
  <c r="BP25" i="2"/>
  <c r="BQ25" i="2" s="1"/>
  <c r="BR25" i="2" s="1"/>
  <c r="BO25" i="2"/>
  <c r="BN25" i="2"/>
  <c r="BK25" i="2"/>
  <c r="BL25" i="2" s="1"/>
  <c r="BJ25" i="2"/>
  <c r="BI25" i="2"/>
  <c r="BF25" i="2"/>
  <c r="BE25" i="2"/>
  <c r="BD25" i="2"/>
  <c r="BA25" i="2"/>
  <c r="BB25" i="2" s="1"/>
  <c r="CI24" i="2"/>
  <c r="CH24" i="2"/>
  <c r="CE24" i="2"/>
  <c r="CD24" i="2"/>
  <c r="CC24" i="2"/>
  <c r="BZ24" i="2"/>
  <c r="CA24" i="2" s="1"/>
  <c r="BY24" i="2"/>
  <c r="BX24" i="2"/>
  <c r="BU24" i="2"/>
  <c r="BV24" i="2" s="1"/>
  <c r="BW24" i="2" s="1"/>
  <c r="BT24" i="2"/>
  <c r="BS24" i="2"/>
  <c r="BR24" i="2" s="1"/>
  <c r="BP24" i="2"/>
  <c r="BQ24" i="2" s="1"/>
  <c r="BO24" i="2"/>
  <c r="BN24" i="2"/>
  <c r="BK24" i="2"/>
  <c r="BJ24" i="2"/>
  <c r="BI24" i="2"/>
  <c r="BG24" i="2"/>
  <c r="BF24" i="2"/>
  <c r="BE24" i="2"/>
  <c r="BD24" i="2"/>
  <c r="BA24" i="2"/>
  <c r="CI23" i="2"/>
  <c r="CH23" i="2"/>
  <c r="CE23" i="2"/>
  <c r="CF23" i="2" s="1"/>
  <c r="CD23" i="2"/>
  <c r="CC23" i="2"/>
  <c r="BZ23" i="2"/>
  <c r="CA23" i="2" s="1"/>
  <c r="BY23" i="2"/>
  <c r="BX23" i="2"/>
  <c r="BU23" i="2"/>
  <c r="BV23" i="2" s="1"/>
  <c r="BT23" i="2"/>
  <c r="BS23" i="2"/>
  <c r="BQ23" i="2"/>
  <c r="O23" i="2" s="1"/>
  <c r="BP23" i="2"/>
  <c r="BO23" i="2"/>
  <c r="BN23" i="2"/>
  <c r="BK23" i="2"/>
  <c r="BL23" i="2" s="1"/>
  <c r="BJ23" i="2"/>
  <c r="BI23" i="2"/>
  <c r="BF23" i="2"/>
  <c r="BE23" i="2"/>
  <c r="BD23" i="2"/>
  <c r="BA23" i="2"/>
  <c r="BB23" i="2" s="1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T22" i="2"/>
  <c r="BS22" i="2"/>
  <c r="BQ22" i="2"/>
  <c r="BP22" i="2"/>
  <c r="BO22" i="2"/>
  <c r="BN22" i="2"/>
  <c r="BL22" i="2"/>
  <c r="L22" i="2" s="1"/>
  <c r="BK22" i="2"/>
  <c r="BJ22" i="2"/>
  <c r="BI22" i="2"/>
  <c r="BG22" i="2"/>
  <c r="BF22" i="2"/>
  <c r="BE22" i="2"/>
  <c r="BD22" i="2"/>
  <c r="BA22" i="2"/>
  <c r="CI21" i="2"/>
  <c r="CH21" i="2"/>
  <c r="CE21" i="2"/>
  <c r="CF21" i="2" s="1"/>
  <c r="CD21" i="2"/>
  <c r="CC21" i="2"/>
  <c r="BZ21" i="2"/>
  <c r="CA21" i="2" s="1"/>
  <c r="CB21" i="2" s="1"/>
  <c r="BY21" i="2"/>
  <c r="BX21" i="2"/>
  <c r="BU21" i="2"/>
  <c r="BV21" i="2" s="1"/>
  <c r="BT21" i="2"/>
  <c r="BS21" i="2"/>
  <c r="BP21" i="2"/>
  <c r="BO21" i="2"/>
  <c r="BN21" i="2"/>
  <c r="BK21" i="2"/>
  <c r="BL21" i="2" s="1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CA20" i="2"/>
  <c r="BZ20" i="2"/>
  <c r="BY20" i="2"/>
  <c r="BX20" i="2"/>
  <c r="BU20" i="2"/>
  <c r="BT20" i="2"/>
  <c r="BS20" i="2"/>
  <c r="BP20" i="2"/>
  <c r="BQ20" i="2" s="1"/>
  <c r="BO20" i="2"/>
  <c r="BN20" i="2"/>
  <c r="BK20" i="2"/>
  <c r="BJ20" i="2"/>
  <c r="BI20" i="2"/>
  <c r="BF20" i="2"/>
  <c r="BG20" i="2" s="1"/>
  <c r="BE20" i="2"/>
  <c r="BD20" i="2"/>
  <c r="BA20" i="2"/>
  <c r="CI19" i="2"/>
  <c r="CH19" i="2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L19" i="2"/>
  <c r="BK19" i="2"/>
  <c r="BJ19" i="2"/>
  <c r="BI19" i="2"/>
  <c r="BF19" i="2"/>
  <c r="BE19" i="2"/>
  <c r="BD19" i="2"/>
  <c r="BC19" i="2" s="1"/>
  <c r="BA19" i="2"/>
  <c r="BB19" i="2" s="1"/>
  <c r="CI18" i="2"/>
  <c r="CH18" i="2"/>
  <c r="CE18" i="2"/>
  <c r="CD18" i="2"/>
  <c r="CC18" i="2"/>
  <c r="BZ18" i="2"/>
  <c r="CA18" i="2" s="1"/>
  <c r="U18" i="2" s="1"/>
  <c r="BY18" i="2"/>
  <c r="BX18" i="2"/>
  <c r="BU18" i="2"/>
  <c r="BT18" i="2"/>
  <c r="BS18" i="2"/>
  <c r="BP18" i="2"/>
  <c r="BQ18" i="2" s="1"/>
  <c r="BO18" i="2"/>
  <c r="BN18" i="2"/>
  <c r="BK18" i="2"/>
  <c r="BJ18" i="2"/>
  <c r="BI18" i="2"/>
  <c r="BG18" i="2"/>
  <c r="I18" i="2" s="1"/>
  <c r="BF18" i="2"/>
  <c r="BE18" i="2"/>
  <c r="BD18" i="2"/>
  <c r="BA18" i="2"/>
  <c r="CI17" i="2"/>
  <c r="CH17" i="2"/>
  <c r="CE17" i="2"/>
  <c r="CF17" i="2" s="1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K17" i="2"/>
  <c r="BL17" i="2" s="1"/>
  <c r="BJ17" i="2"/>
  <c r="BI17" i="2"/>
  <c r="BF17" i="2"/>
  <c r="BE17" i="2"/>
  <c r="BD17" i="2"/>
  <c r="BA17" i="2"/>
  <c r="BB17" i="2" s="1"/>
  <c r="CI16" i="2"/>
  <c r="CH16" i="2"/>
  <c r="CE16" i="2"/>
  <c r="CD16" i="2"/>
  <c r="CC16" i="2"/>
  <c r="BZ16" i="2"/>
  <c r="CA16" i="2" s="1"/>
  <c r="BY16" i="2"/>
  <c r="BX16" i="2"/>
  <c r="BU16" i="2"/>
  <c r="BT16" i="2"/>
  <c r="BS16" i="2"/>
  <c r="BQ16" i="2"/>
  <c r="BP16" i="2"/>
  <c r="BO16" i="2"/>
  <c r="BN16" i="2"/>
  <c r="BK16" i="2"/>
  <c r="BJ16" i="2"/>
  <c r="BI16" i="2"/>
  <c r="BF16" i="2"/>
  <c r="BG16" i="2" s="1"/>
  <c r="BE16" i="2"/>
  <c r="BD16" i="2"/>
  <c r="BA16" i="2"/>
  <c r="CI15" i="2"/>
  <c r="CH15" i="2"/>
  <c r="CE15" i="2"/>
  <c r="CF15" i="2" s="1"/>
  <c r="X15" i="2" s="1"/>
  <c r="CD15" i="2"/>
  <c r="CC15" i="2"/>
  <c r="BZ15" i="2"/>
  <c r="CA15" i="2" s="1"/>
  <c r="BY15" i="2"/>
  <c r="BX15" i="2"/>
  <c r="BU15" i="2"/>
  <c r="BV15" i="2" s="1"/>
  <c r="BT15" i="2"/>
  <c r="BS15" i="2"/>
  <c r="BP15" i="2"/>
  <c r="BQ15" i="2" s="1"/>
  <c r="BO15" i="2"/>
  <c r="BN15" i="2"/>
  <c r="BK15" i="2"/>
  <c r="BJ15" i="2"/>
  <c r="BI15" i="2"/>
  <c r="BF15" i="2"/>
  <c r="BE15" i="2"/>
  <c r="BD15" i="2"/>
  <c r="BA15" i="2"/>
  <c r="BB15" i="2" s="1"/>
  <c r="CI14" i="2"/>
  <c r="CH14" i="2"/>
  <c r="CE14" i="2"/>
  <c r="CF14" i="2" s="1"/>
  <c r="CD14" i="2"/>
  <c r="CC14" i="2"/>
  <c r="BZ14" i="2"/>
  <c r="CA14" i="2" s="1"/>
  <c r="U14" i="2" s="1"/>
  <c r="BY14" i="2"/>
  <c r="BX14" i="2"/>
  <c r="BU14" i="2"/>
  <c r="BV14" i="2" s="1"/>
  <c r="BT14" i="2"/>
  <c r="BS14" i="2"/>
  <c r="BP14" i="2"/>
  <c r="BQ14" i="2" s="1"/>
  <c r="BO14" i="2"/>
  <c r="BN14" i="2"/>
  <c r="BL14" i="2"/>
  <c r="BK14" i="2"/>
  <c r="BJ14" i="2"/>
  <c r="BI14" i="2"/>
  <c r="BF14" i="2"/>
  <c r="BG14" i="2" s="1"/>
  <c r="I14" i="2" s="1"/>
  <c r="BE14" i="2"/>
  <c r="BD14" i="2"/>
  <c r="BA14" i="2"/>
  <c r="CI13" i="2"/>
  <c r="CH13" i="2"/>
  <c r="CE13" i="2"/>
  <c r="CF13" i="2" s="1"/>
  <c r="CD13" i="2"/>
  <c r="CC13" i="2"/>
  <c r="BZ13" i="2"/>
  <c r="BY13" i="2"/>
  <c r="BX13" i="2"/>
  <c r="BV13" i="2"/>
  <c r="BU13" i="2"/>
  <c r="BT13" i="2"/>
  <c r="BS13" i="2"/>
  <c r="BP13" i="2"/>
  <c r="BQ13" i="2" s="1"/>
  <c r="BO13" i="2"/>
  <c r="BN13" i="2"/>
  <c r="BK13" i="2"/>
  <c r="BL13" i="2" s="1"/>
  <c r="BJ13" i="2"/>
  <c r="BI13" i="2"/>
  <c r="BF13" i="2"/>
  <c r="BG13" i="2" s="1"/>
  <c r="BE13" i="2"/>
  <c r="BD13" i="2"/>
  <c r="BA13" i="2"/>
  <c r="BB13" i="2" s="1"/>
  <c r="F13" i="2" s="1"/>
  <c r="CI12" i="2"/>
  <c r="CH12" i="2"/>
  <c r="CF12" i="2"/>
  <c r="CE12" i="2"/>
  <c r="CD12" i="2"/>
  <c r="CC12" i="2"/>
  <c r="BZ12" i="2"/>
  <c r="CA12" i="2" s="1"/>
  <c r="BY12" i="2"/>
  <c r="BX12" i="2"/>
  <c r="BU12" i="2"/>
  <c r="BT12" i="2"/>
  <c r="BS12" i="2"/>
  <c r="BP12" i="2"/>
  <c r="BQ12" i="2" s="1"/>
  <c r="BO12" i="2"/>
  <c r="BN12" i="2"/>
  <c r="BL12" i="2"/>
  <c r="BK12" i="2"/>
  <c r="BJ12" i="2"/>
  <c r="BI12" i="2"/>
  <c r="BF12" i="2"/>
  <c r="BG12" i="2" s="1"/>
  <c r="BE12" i="2"/>
  <c r="BD12" i="2"/>
  <c r="BA12" i="2"/>
  <c r="CI11" i="2"/>
  <c r="CH11" i="2"/>
  <c r="CE11" i="2"/>
  <c r="CF11" i="2" s="1"/>
  <c r="X11" i="2" s="1"/>
  <c r="CD11" i="2"/>
  <c r="CC11" i="2"/>
  <c r="BZ11" i="2"/>
  <c r="CA11" i="2" s="1"/>
  <c r="BY11" i="2"/>
  <c r="BX11" i="2"/>
  <c r="BU11" i="2"/>
  <c r="BV11" i="2" s="1"/>
  <c r="BT11" i="2"/>
  <c r="BS11" i="2"/>
  <c r="BP11" i="2"/>
  <c r="BO11" i="2"/>
  <c r="BN11" i="2"/>
  <c r="BK11" i="2"/>
  <c r="BL11" i="2" s="1"/>
  <c r="BJ11" i="2"/>
  <c r="BI11" i="2"/>
  <c r="BF11" i="2"/>
  <c r="BE11" i="2"/>
  <c r="BD11" i="2"/>
  <c r="BA11" i="2"/>
  <c r="CI10" i="2"/>
  <c r="CH10" i="2"/>
  <c r="CE10" i="2"/>
  <c r="CF10" i="2" s="1"/>
  <c r="CD10" i="2"/>
  <c r="CC10" i="2"/>
  <c r="BZ10" i="2"/>
  <c r="CA10" i="2" s="1"/>
  <c r="U10" i="2" s="1"/>
  <c r="BY10" i="2"/>
  <c r="BX10" i="2"/>
  <c r="BU10" i="2"/>
  <c r="BV10" i="2" s="1"/>
  <c r="BT10" i="2"/>
  <c r="BS10" i="2"/>
  <c r="BP10" i="2"/>
  <c r="BQ10" i="2" s="1"/>
  <c r="BO10" i="2"/>
  <c r="BN10" i="2"/>
  <c r="BK10" i="2"/>
  <c r="BJ10" i="2"/>
  <c r="BI10" i="2"/>
  <c r="BF10" i="2"/>
  <c r="BG10" i="2" s="1"/>
  <c r="BE10" i="2"/>
  <c r="BD10" i="2"/>
  <c r="BA10" i="2"/>
  <c r="CI9" i="2"/>
  <c r="CH9" i="2"/>
  <c r="CE9" i="2"/>
  <c r="CF9" i="2" s="1"/>
  <c r="X9" i="2" s="1"/>
  <c r="CD9" i="2"/>
  <c r="CC9" i="2"/>
  <c r="CA9" i="2"/>
  <c r="BZ9" i="2"/>
  <c r="BY9" i="2"/>
  <c r="BX9" i="2"/>
  <c r="BU9" i="2"/>
  <c r="BV9" i="2" s="1"/>
  <c r="R9" i="2" s="1"/>
  <c r="BT9" i="2"/>
  <c r="BS9" i="2"/>
  <c r="BP9" i="2"/>
  <c r="BQ9" i="2" s="1"/>
  <c r="BO9" i="2"/>
  <c r="BN9" i="2"/>
  <c r="BK9" i="2"/>
  <c r="BL9" i="2" s="1"/>
  <c r="BJ9" i="2"/>
  <c r="BI9" i="2"/>
  <c r="BF9" i="2"/>
  <c r="BG9" i="2" s="1"/>
  <c r="BE9" i="2"/>
  <c r="BD9" i="2"/>
  <c r="BA9" i="2"/>
  <c r="BB9" i="2" s="1"/>
  <c r="CI8" i="2"/>
  <c r="CH8" i="2"/>
  <c r="CE8" i="2"/>
  <c r="CF8" i="2" s="1"/>
  <c r="CD8" i="2"/>
  <c r="CC8" i="2"/>
  <c r="BZ8" i="2"/>
  <c r="CA8" i="2" s="1"/>
  <c r="BY8" i="2"/>
  <c r="BX8" i="2"/>
  <c r="BU8" i="2"/>
  <c r="BV8" i="2" s="1"/>
  <c r="BT8" i="2"/>
  <c r="BS8" i="2"/>
  <c r="BP8" i="2"/>
  <c r="BQ8" i="2" s="1"/>
  <c r="BO8" i="2"/>
  <c r="BN8" i="2"/>
  <c r="BK8" i="2"/>
  <c r="BL8" i="2" s="1"/>
  <c r="BJ8" i="2"/>
  <c r="BI8" i="2"/>
  <c r="BF8" i="2"/>
  <c r="BG8" i="2" s="1"/>
  <c r="BE8" i="2"/>
  <c r="BD8" i="2"/>
  <c r="BA8" i="2"/>
  <c r="BB8" i="2" s="1"/>
  <c r="CI7" i="2"/>
  <c r="CH7" i="2"/>
  <c r="CE7" i="2"/>
  <c r="CF7" i="2" s="1"/>
  <c r="CD7" i="2"/>
  <c r="CC7" i="2"/>
  <c r="BZ7" i="2"/>
  <c r="CA7" i="2" s="1"/>
  <c r="BY7" i="2"/>
  <c r="BX7" i="2"/>
  <c r="BV7" i="2"/>
  <c r="BU7" i="2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E5" i="2"/>
  <c r="CF5" i="2" s="1"/>
  <c r="CD5" i="2"/>
  <c r="CC5" i="2"/>
  <c r="BZ5" i="2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E4" i="2"/>
  <c r="CF4" i="2" s="1"/>
  <c r="CD4" i="2"/>
  <c r="CC4" i="2"/>
  <c r="BZ4" i="2"/>
  <c r="CA4" i="2" s="1"/>
  <c r="BY4" i="2"/>
  <c r="BX4" i="2"/>
  <c r="BU4" i="2"/>
  <c r="BV4" i="2" s="1"/>
  <c r="R4" i="2" s="1"/>
  <c r="BT4" i="2"/>
  <c r="BS4" i="2"/>
  <c r="BQ4" i="2"/>
  <c r="BP4" i="2"/>
  <c r="BO4" i="2"/>
  <c r="BN4" i="2"/>
  <c r="BL4" i="2"/>
  <c r="BK4" i="2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BZ3" i="2"/>
  <c r="CA3" i="2" s="1"/>
  <c r="BY3" i="2"/>
  <c r="BX3" i="2"/>
  <c r="BV3" i="2"/>
  <c r="BU3" i="2"/>
  <c r="BT3" i="2"/>
  <c r="BS3" i="2"/>
  <c r="BP3" i="2"/>
  <c r="BQ3" i="2" s="1"/>
  <c r="O3" i="2" s="1"/>
  <c r="BO3" i="2"/>
  <c r="BN3" i="2"/>
  <c r="BK3" i="2"/>
  <c r="BL3" i="2" s="1"/>
  <c r="BJ3" i="2"/>
  <c r="BI3" i="2"/>
  <c r="BF3" i="2"/>
  <c r="BG3" i="2" s="1"/>
  <c r="BE3" i="2"/>
  <c r="BD3" i="2"/>
  <c r="BA3" i="2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O2" i="2"/>
  <c r="BN2" i="2"/>
  <c r="BK2" i="2"/>
  <c r="BJ2" i="2"/>
  <c r="BI2" i="2"/>
  <c r="BF2" i="2"/>
  <c r="BG2" i="2" s="1"/>
  <c r="BH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F100" i="18"/>
  <c r="BE100" i="18"/>
  <c r="BD100" i="18"/>
  <c r="BB100" i="18"/>
  <c r="BA100" i="18"/>
  <c r="CI99" i="18"/>
  <c r="CH99" i="18"/>
  <c r="CE99" i="18"/>
  <c r="CD99" i="18"/>
  <c r="CC99" i="18"/>
  <c r="BZ99" i="18"/>
  <c r="CA99" i="18" s="1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A99" i="18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O98" i="18"/>
  <c r="BN98" i="18"/>
  <c r="BK98" i="18"/>
  <c r="BJ98" i="18"/>
  <c r="BI98" i="18"/>
  <c r="BG98" i="18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K97" i="18"/>
  <c r="BL97" i="18" s="1"/>
  <c r="BM97" i="18" s="1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U96" i="18"/>
  <c r="BV96" i="18" s="1"/>
  <c r="BT96" i="18"/>
  <c r="BS96" i="18"/>
  <c r="BP96" i="18"/>
  <c r="BO96" i="18"/>
  <c r="BN96" i="18"/>
  <c r="BK96" i="18"/>
  <c r="BJ96" i="18"/>
  <c r="BI96" i="18"/>
  <c r="BF96" i="18"/>
  <c r="BE96" i="18"/>
  <c r="BD96" i="18"/>
  <c r="BA96" i="18"/>
  <c r="BB96" i="18" s="1"/>
  <c r="CI95" i="18"/>
  <c r="CH95" i="18"/>
  <c r="CE95" i="18"/>
  <c r="CF95" i="18" s="1"/>
  <c r="CD95" i="18"/>
  <c r="CC95" i="18"/>
  <c r="BZ95" i="18"/>
  <c r="BY95" i="18"/>
  <c r="BX95" i="18"/>
  <c r="BV95" i="18"/>
  <c r="BU95" i="18"/>
  <c r="BT95" i="18"/>
  <c r="BS95" i="18"/>
  <c r="BP95" i="18"/>
  <c r="BO95" i="18"/>
  <c r="BN95" i="18"/>
  <c r="BK95" i="18"/>
  <c r="BL95" i="18" s="1"/>
  <c r="BM95" i="18" s="1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K94" i="18"/>
  <c r="BL94" i="18" s="1"/>
  <c r="BJ94" i="18"/>
  <c r="BI94" i="18"/>
  <c r="BG94" i="18"/>
  <c r="BF94" i="18"/>
  <c r="BE94" i="18"/>
  <c r="BD94" i="18"/>
  <c r="BA94" i="18"/>
  <c r="BB94" i="18" s="1"/>
  <c r="CI93" i="18"/>
  <c r="CH93" i="18"/>
  <c r="CE93" i="18"/>
  <c r="CD93" i="18"/>
  <c r="CC93" i="18"/>
  <c r="BZ93" i="18"/>
  <c r="CA93" i="18" s="1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BZ92" i="18"/>
  <c r="BY92" i="18"/>
  <c r="BX92" i="18"/>
  <c r="BU92" i="18"/>
  <c r="BT92" i="18"/>
  <c r="BS92" i="18"/>
  <c r="BP92" i="18"/>
  <c r="BO92" i="18"/>
  <c r="BN92" i="18"/>
  <c r="BL92" i="18"/>
  <c r="BK92" i="18"/>
  <c r="BJ92" i="18"/>
  <c r="BI92" i="18"/>
  <c r="BF92" i="18"/>
  <c r="BG92" i="18" s="1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P91" i="18"/>
  <c r="BQ91" i="18" s="1"/>
  <c r="BO91" i="18"/>
  <c r="BN91" i="18"/>
  <c r="BK91" i="18"/>
  <c r="BJ91" i="18"/>
  <c r="BI91" i="18"/>
  <c r="BF91" i="18"/>
  <c r="BG91" i="18" s="1"/>
  <c r="BE91" i="18"/>
  <c r="BD91" i="18"/>
  <c r="BA91" i="18"/>
  <c r="CI90" i="18"/>
  <c r="CH90" i="18"/>
  <c r="CF90" i="18"/>
  <c r="CE90" i="18"/>
  <c r="CD90" i="18"/>
  <c r="CC90" i="18"/>
  <c r="CA90" i="18"/>
  <c r="BZ90" i="18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E90" i="18"/>
  <c r="BD90" i="18"/>
  <c r="BB90" i="18"/>
  <c r="BA90" i="18"/>
  <c r="CI89" i="18"/>
  <c r="CH89" i="18"/>
  <c r="CE89" i="18"/>
  <c r="CF89" i="18" s="1"/>
  <c r="CD89" i="18"/>
  <c r="CC89" i="18"/>
  <c r="BZ89" i="18"/>
  <c r="BY89" i="18"/>
  <c r="BX89" i="18"/>
  <c r="BV89" i="18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E87" i="18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A87" i="18"/>
  <c r="BB87" i="18" s="1"/>
  <c r="CI86" i="18"/>
  <c r="CH86" i="18"/>
  <c r="CE86" i="18"/>
  <c r="CD86" i="18"/>
  <c r="CC86" i="18"/>
  <c r="BZ86" i="18"/>
  <c r="CA86" i="18" s="1"/>
  <c r="BY86" i="18"/>
  <c r="BX86" i="18"/>
  <c r="BU86" i="18"/>
  <c r="BV86" i="18" s="1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F84" i="18"/>
  <c r="BE84" i="18"/>
  <c r="BD84" i="18"/>
  <c r="BA84" i="18"/>
  <c r="CI83" i="18"/>
  <c r="CH83" i="18"/>
  <c r="CE83" i="18"/>
  <c r="CF83" i="18" s="1"/>
  <c r="CG83" i="18" s="1"/>
  <c r="CD83" i="18"/>
  <c r="CC83" i="18"/>
  <c r="CA83" i="18"/>
  <c r="BZ83" i="18"/>
  <c r="BY83" i="18"/>
  <c r="BX83" i="18"/>
  <c r="BU83" i="18"/>
  <c r="BV83" i="18" s="1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E82" i="18"/>
  <c r="CF82" i="18" s="1"/>
  <c r="CD82" i="18"/>
  <c r="CC82" i="18"/>
  <c r="BZ82" i="18"/>
  <c r="BY82" i="18"/>
  <c r="BX82" i="18"/>
  <c r="BU82" i="18"/>
  <c r="BV82" i="18" s="1"/>
  <c r="BT82" i="18"/>
  <c r="BS82" i="18"/>
  <c r="BP82" i="18"/>
  <c r="BO82" i="18"/>
  <c r="BN82" i="18"/>
  <c r="BK82" i="18"/>
  <c r="BJ82" i="18"/>
  <c r="BI82" i="18"/>
  <c r="BG82" i="18"/>
  <c r="BF82" i="18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L81" i="18"/>
  <c r="BK81" i="18"/>
  <c r="BJ81" i="18"/>
  <c r="BI81" i="18"/>
  <c r="BF81" i="18"/>
  <c r="BE81" i="18"/>
  <c r="BD81" i="18"/>
  <c r="BB81" i="18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E79" i="18"/>
  <c r="CD79" i="18"/>
  <c r="CC79" i="18"/>
  <c r="BZ79" i="18"/>
  <c r="CA79" i="18" s="1"/>
  <c r="BY79" i="18"/>
  <c r="BX79" i="18"/>
  <c r="BU79" i="18"/>
  <c r="BT79" i="18"/>
  <c r="BS79" i="18"/>
  <c r="BP79" i="18"/>
  <c r="BO79" i="18"/>
  <c r="BN79" i="18"/>
  <c r="BL79" i="18"/>
  <c r="BK79" i="18"/>
  <c r="BJ79" i="18"/>
  <c r="BI79" i="18"/>
  <c r="BF79" i="18"/>
  <c r="BE79" i="18"/>
  <c r="BD79" i="18"/>
  <c r="BA79" i="18"/>
  <c r="CI78" i="18"/>
  <c r="CH78" i="18"/>
  <c r="CE78" i="18"/>
  <c r="CD78" i="18"/>
  <c r="CC78" i="18"/>
  <c r="BZ78" i="18"/>
  <c r="BY78" i="18"/>
  <c r="BX78" i="18"/>
  <c r="BU78" i="18"/>
  <c r="BV78" i="18" s="1"/>
  <c r="BT78" i="18"/>
  <c r="BS78" i="18"/>
  <c r="BP78" i="18"/>
  <c r="BQ78" i="18" s="1"/>
  <c r="BO78" i="18"/>
  <c r="BN78" i="18"/>
  <c r="BK78" i="18"/>
  <c r="BJ78" i="18"/>
  <c r="BI78" i="18"/>
  <c r="BH78" i="18"/>
  <c r="BF78" i="18"/>
  <c r="BG78" i="18" s="1"/>
  <c r="BE78" i="18"/>
  <c r="BD78" i="18"/>
  <c r="BA78" i="18"/>
  <c r="BB78" i="18" s="1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K77" i="18"/>
  <c r="BL77" i="18" s="1"/>
  <c r="BJ77" i="18"/>
  <c r="BI77" i="18"/>
  <c r="BF77" i="18"/>
  <c r="BG77" i="18" s="1"/>
  <c r="BE77" i="18"/>
  <c r="BD77" i="18"/>
  <c r="BA77" i="18"/>
  <c r="BB77" i="18" s="1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K76" i="18"/>
  <c r="BJ76" i="18"/>
  <c r="BI76" i="18"/>
  <c r="BF76" i="18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P75" i="18"/>
  <c r="BQ75" i="18" s="1"/>
  <c r="BO75" i="18"/>
  <c r="BN75" i="18"/>
  <c r="BK75" i="18"/>
  <c r="BL75" i="18" s="1"/>
  <c r="BJ75" i="18"/>
  <c r="BI75" i="18"/>
  <c r="BF75" i="18"/>
  <c r="BE75" i="18"/>
  <c r="BD75" i="18"/>
  <c r="BC75" i="18" s="1"/>
  <c r="BA75" i="18"/>
  <c r="BB75" i="18" s="1"/>
  <c r="CI74" i="18"/>
  <c r="CH74" i="18"/>
  <c r="CE74" i="18"/>
  <c r="CD74" i="18"/>
  <c r="CC74" i="18"/>
  <c r="BZ74" i="18"/>
  <c r="CA74" i="18" s="1"/>
  <c r="BY74" i="18"/>
  <c r="BX74" i="18"/>
  <c r="BU74" i="18"/>
  <c r="BT74" i="18"/>
  <c r="BS74" i="18"/>
  <c r="BP74" i="18"/>
  <c r="BQ74" i="18" s="1"/>
  <c r="BO74" i="18"/>
  <c r="BN74" i="18"/>
  <c r="BK74" i="18"/>
  <c r="BJ74" i="18"/>
  <c r="BI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P73" i="18"/>
  <c r="BO73" i="18"/>
  <c r="BN73" i="18"/>
  <c r="BM73" i="18" s="1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D72" i="18"/>
  <c r="CC72" i="18"/>
  <c r="BZ72" i="18"/>
  <c r="CA72" i="18" s="1"/>
  <c r="BY72" i="18"/>
  <c r="BX72" i="18"/>
  <c r="BV72" i="18"/>
  <c r="BU72" i="18"/>
  <c r="BT72" i="18"/>
  <c r="BS72" i="18"/>
  <c r="BP72" i="18"/>
  <c r="BQ72" i="18" s="1"/>
  <c r="BO72" i="18"/>
  <c r="BN72" i="18"/>
  <c r="BK72" i="18"/>
  <c r="BJ72" i="18"/>
  <c r="BI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A70" i="18"/>
  <c r="BB70" i="18" s="1"/>
  <c r="CI69" i="18"/>
  <c r="CH69" i="18"/>
  <c r="CE69" i="18"/>
  <c r="CF69" i="18" s="1"/>
  <c r="CD69" i="18"/>
  <c r="CC69" i="18"/>
  <c r="CA69" i="18"/>
  <c r="BZ69" i="18"/>
  <c r="BY69" i="18"/>
  <c r="BX69" i="18"/>
  <c r="BU69" i="18"/>
  <c r="BV69" i="18" s="1"/>
  <c r="BT69" i="18"/>
  <c r="BS69" i="18"/>
  <c r="BQ69" i="18"/>
  <c r="BP69" i="18"/>
  <c r="BO69" i="18"/>
  <c r="BN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P68" i="18"/>
  <c r="BQ68" i="18" s="1"/>
  <c r="BO68" i="18"/>
  <c r="BN68" i="18"/>
  <c r="BK68" i="18"/>
  <c r="BJ68" i="18"/>
  <c r="BI68" i="18"/>
  <c r="BF68" i="18"/>
  <c r="BE68" i="18"/>
  <c r="BD68" i="18"/>
  <c r="BA68" i="18"/>
  <c r="BB68" i="18" s="1"/>
  <c r="CI67" i="18"/>
  <c r="CH67" i="18"/>
  <c r="CE67" i="18"/>
  <c r="CD67" i="18"/>
  <c r="CC67" i="18"/>
  <c r="BZ67" i="18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E67" i="18"/>
  <c r="BD67" i="18"/>
  <c r="BA67" i="18"/>
  <c r="BB67" i="18" s="1"/>
  <c r="CI66" i="18"/>
  <c r="CH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J64" i="18"/>
  <c r="BI64" i="18"/>
  <c r="BF64" i="18"/>
  <c r="BG64" i="18" s="1"/>
  <c r="BE64" i="18"/>
  <c r="BD64" i="18"/>
  <c r="BB64" i="18"/>
  <c r="BA64" i="18"/>
  <c r="CI63" i="18"/>
  <c r="CH63" i="18"/>
  <c r="CE63" i="18"/>
  <c r="CF63" i="18" s="1"/>
  <c r="CD63" i="18"/>
  <c r="CC63" i="18"/>
  <c r="CA63" i="18"/>
  <c r="BZ63" i="18"/>
  <c r="BY63" i="18"/>
  <c r="BX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BZ62" i="18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BY61" i="18"/>
  <c r="BX61" i="18"/>
  <c r="BU61" i="18"/>
  <c r="BT61" i="18"/>
  <c r="BS61" i="18"/>
  <c r="BP61" i="18"/>
  <c r="BQ61" i="18" s="1"/>
  <c r="BO61" i="18"/>
  <c r="BN61" i="18"/>
  <c r="BK61" i="18"/>
  <c r="BJ61" i="18"/>
  <c r="BI61" i="18"/>
  <c r="BF61" i="18"/>
  <c r="BG61" i="18" s="1"/>
  <c r="BE61" i="18"/>
  <c r="BD61" i="18"/>
  <c r="BA61" i="18"/>
  <c r="CI60" i="18"/>
  <c r="CH60" i="18"/>
  <c r="CE60" i="18"/>
  <c r="CF60" i="18" s="1"/>
  <c r="CD60" i="18"/>
  <c r="CC60" i="18"/>
  <c r="BZ60" i="18"/>
  <c r="BY60" i="18"/>
  <c r="BX60" i="18"/>
  <c r="BU60" i="18"/>
  <c r="BV60" i="18" s="1"/>
  <c r="BT60" i="18"/>
  <c r="BS60" i="18"/>
  <c r="BP60" i="18"/>
  <c r="BO60" i="18"/>
  <c r="BN60" i="18"/>
  <c r="BK60" i="18"/>
  <c r="BL60" i="18" s="1"/>
  <c r="BJ60" i="18"/>
  <c r="BI60" i="18"/>
  <c r="BF60" i="18"/>
  <c r="BE60" i="18"/>
  <c r="BD60" i="18"/>
  <c r="BA60" i="18"/>
  <c r="BB60" i="18" s="1"/>
  <c r="CI59" i="18"/>
  <c r="CH59" i="18"/>
  <c r="CE59" i="18"/>
  <c r="CD59" i="18"/>
  <c r="CC59" i="18"/>
  <c r="BZ59" i="18"/>
  <c r="CA59" i="18" s="1"/>
  <c r="BY59" i="18"/>
  <c r="BX59" i="18"/>
  <c r="BU59" i="18"/>
  <c r="BV59" i="18" s="1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D58" i="18"/>
  <c r="CC58" i="18"/>
  <c r="BZ58" i="18"/>
  <c r="BY58" i="18"/>
  <c r="BX58" i="18"/>
  <c r="BU58" i="18"/>
  <c r="BV58" i="18" s="1"/>
  <c r="BT58" i="18"/>
  <c r="BS58" i="18"/>
  <c r="BP58" i="18"/>
  <c r="BO58" i="18"/>
  <c r="BN58" i="18"/>
  <c r="BK58" i="18"/>
  <c r="BL58" i="18" s="1"/>
  <c r="BJ58" i="18"/>
  <c r="BI58" i="18"/>
  <c r="BF58" i="18"/>
  <c r="BE58" i="18"/>
  <c r="BD58" i="18"/>
  <c r="BA58" i="18"/>
  <c r="BB58" i="18" s="1"/>
  <c r="CI57" i="18"/>
  <c r="CH57" i="18"/>
  <c r="CE57" i="18"/>
  <c r="CD57" i="18"/>
  <c r="CC57" i="18"/>
  <c r="BZ57" i="18"/>
  <c r="CA57" i="18" s="1"/>
  <c r="BY57" i="18"/>
  <c r="BX57" i="18"/>
  <c r="BU57" i="18"/>
  <c r="BT57" i="18"/>
  <c r="BS57" i="18"/>
  <c r="BP57" i="18"/>
  <c r="BQ57" i="18" s="1"/>
  <c r="BO57" i="18"/>
  <c r="BN57" i="18"/>
  <c r="BK57" i="18"/>
  <c r="BJ57" i="18"/>
  <c r="BI57" i="18"/>
  <c r="BF57" i="18"/>
  <c r="BG57" i="18" s="1"/>
  <c r="BE57" i="18"/>
  <c r="BD57" i="18"/>
  <c r="BA57" i="18"/>
  <c r="CI56" i="18"/>
  <c r="CH56" i="18"/>
  <c r="CE56" i="18"/>
  <c r="CF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J56" i="18"/>
  <c r="BI56" i="18"/>
  <c r="BF56" i="18"/>
  <c r="BG56" i="18" s="1"/>
  <c r="BE56" i="18"/>
  <c r="BD56" i="18"/>
  <c r="BA56" i="18"/>
  <c r="BB56" i="18" s="1"/>
  <c r="CI55" i="18"/>
  <c r="CH55" i="18"/>
  <c r="CE55" i="18"/>
  <c r="CD55" i="18"/>
  <c r="CC55" i="18"/>
  <c r="BZ55" i="18"/>
  <c r="CA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E55" i="18"/>
  <c r="BD55" i="18"/>
  <c r="BA55" i="18"/>
  <c r="CI54" i="18"/>
  <c r="CH54" i="18"/>
  <c r="CE54" i="18"/>
  <c r="CF54" i="18" s="1"/>
  <c r="CD54" i="18"/>
  <c r="CC54" i="18"/>
  <c r="BZ54" i="18"/>
  <c r="BY54" i="18"/>
  <c r="BX54" i="18"/>
  <c r="BU54" i="18"/>
  <c r="BV54" i="18" s="1"/>
  <c r="BT54" i="18"/>
  <c r="BS54" i="18"/>
  <c r="BP54" i="18"/>
  <c r="BQ54" i="18" s="1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BY53" i="18"/>
  <c r="BX53" i="18"/>
  <c r="BU53" i="18"/>
  <c r="BT53" i="18"/>
  <c r="BS53" i="18"/>
  <c r="BP53" i="18"/>
  <c r="BQ53" i="18" s="1"/>
  <c r="BO53" i="18"/>
  <c r="BN53" i="18"/>
  <c r="BK53" i="18"/>
  <c r="BL53" i="18" s="1"/>
  <c r="BJ53" i="18"/>
  <c r="BI53" i="18"/>
  <c r="BF53" i="18"/>
  <c r="BG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J52" i="18"/>
  <c r="BI52" i="18"/>
  <c r="BF52" i="18"/>
  <c r="BE52" i="18"/>
  <c r="BD52" i="18"/>
  <c r="BA52" i="18"/>
  <c r="BB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E51" i="18"/>
  <c r="BD51" i="18"/>
  <c r="BA51" i="18"/>
  <c r="BB51" i="18" s="1"/>
  <c r="CI50" i="18"/>
  <c r="CH50" i="18"/>
  <c r="CE50" i="18"/>
  <c r="CF50" i="18" s="1"/>
  <c r="CD50" i="18"/>
  <c r="CC50" i="18"/>
  <c r="BZ50" i="18"/>
  <c r="BY50" i="18"/>
  <c r="BX50" i="18"/>
  <c r="BU50" i="18"/>
  <c r="BV50" i="18" s="1"/>
  <c r="BT50" i="18"/>
  <c r="BS50" i="18"/>
  <c r="BP50" i="18"/>
  <c r="BQ50" i="18" s="1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BY49" i="18"/>
  <c r="BX49" i="18"/>
  <c r="BU49" i="18"/>
  <c r="BT49" i="18"/>
  <c r="BS49" i="18"/>
  <c r="BP49" i="18"/>
  <c r="BQ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J48" i="18"/>
  <c r="BI48" i="18"/>
  <c r="BF48" i="18"/>
  <c r="BG48" i="18" s="1"/>
  <c r="BE48" i="18"/>
  <c r="BD48" i="18"/>
  <c r="BA48" i="18"/>
  <c r="BB48" i="18" s="1"/>
  <c r="CI47" i="18"/>
  <c r="CH47" i="18"/>
  <c r="CE47" i="18"/>
  <c r="CD47" i="18"/>
  <c r="CC47" i="18"/>
  <c r="BZ47" i="18"/>
  <c r="CA47" i="18" s="1"/>
  <c r="CB47" i="18" s="1"/>
  <c r="BY47" i="18"/>
  <c r="BX47" i="18"/>
  <c r="BU47" i="18"/>
  <c r="BV47" i="18" s="1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D46" i="18"/>
  <c r="CC46" i="18"/>
  <c r="BZ46" i="18"/>
  <c r="BY46" i="18"/>
  <c r="BX46" i="18"/>
  <c r="BU46" i="18"/>
  <c r="BV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BY45" i="18"/>
  <c r="BX45" i="18"/>
  <c r="BU45" i="18"/>
  <c r="BT45" i="18"/>
  <c r="BS45" i="18"/>
  <c r="BP45" i="18"/>
  <c r="BQ45" i="18" s="1"/>
  <c r="BO45" i="18"/>
  <c r="BN45" i="18"/>
  <c r="BK45" i="18"/>
  <c r="BL45" i="18" s="1"/>
  <c r="BJ45" i="18"/>
  <c r="BI45" i="18"/>
  <c r="BF45" i="18"/>
  <c r="BG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J44" i="18"/>
  <c r="BI44" i="18"/>
  <c r="BF44" i="18"/>
  <c r="BE44" i="18"/>
  <c r="BD44" i="18"/>
  <c r="BA44" i="18"/>
  <c r="BB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E43" i="18"/>
  <c r="BD43" i="18"/>
  <c r="BA43" i="18"/>
  <c r="BB43" i="18" s="1"/>
  <c r="BC43" i="18" s="1"/>
  <c r="CI42" i="18"/>
  <c r="CH42" i="18"/>
  <c r="CE42" i="18"/>
  <c r="CF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CI41" i="18"/>
  <c r="CH41" i="18"/>
  <c r="CE41" i="18"/>
  <c r="CD41" i="18"/>
  <c r="CC41" i="18"/>
  <c r="BZ41" i="18"/>
  <c r="CA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K41" i="18"/>
  <c r="BL41" i="18" s="1"/>
  <c r="BM41" i="18" s="1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T40" i="18"/>
  <c r="BS40" i="18"/>
  <c r="BP40" i="18"/>
  <c r="BO40" i="18"/>
  <c r="BN40" i="18"/>
  <c r="BK40" i="18"/>
  <c r="BL40" i="18" s="1"/>
  <c r="BJ40" i="18"/>
  <c r="BI40" i="18"/>
  <c r="BF40" i="18"/>
  <c r="BG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O39" i="18"/>
  <c r="BN39" i="18"/>
  <c r="BK39" i="18"/>
  <c r="BJ39" i="18"/>
  <c r="BI39" i="18"/>
  <c r="BF39" i="18"/>
  <c r="BG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J38" i="18"/>
  <c r="BI38" i="18"/>
  <c r="BF38" i="18"/>
  <c r="BE38" i="18"/>
  <c r="BD38" i="18"/>
  <c r="BC38" i="18" s="1"/>
  <c r="BB38" i="18"/>
  <c r="BA38" i="18"/>
  <c r="CI37" i="18"/>
  <c r="CH37" i="18"/>
  <c r="CE37" i="18"/>
  <c r="CD37" i="18"/>
  <c r="CC37" i="18"/>
  <c r="CB37" i="18" s="1"/>
  <c r="CA37" i="18"/>
  <c r="BZ37" i="18"/>
  <c r="BY37" i="18"/>
  <c r="BX37" i="18"/>
  <c r="BU37" i="18"/>
  <c r="BT37" i="18"/>
  <c r="BS37" i="18"/>
  <c r="BR37" i="18" s="1"/>
  <c r="BQ37" i="18"/>
  <c r="BP37" i="18"/>
  <c r="BO37" i="18"/>
  <c r="BN37" i="18"/>
  <c r="BK37" i="18"/>
  <c r="BJ37" i="18"/>
  <c r="BI37" i="18"/>
  <c r="BH37" i="18" s="1"/>
  <c r="BG37" i="18"/>
  <c r="BF37" i="18"/>
  <c r="BE37" i="18"/>
  <c r="BD37" i="18"/>
  <c r="BA37" i="18"/>
  <c r="CI36" i="18"/>
  <c r="CH36" i="18"/>
  <c r="CG36" i="18" s="1"/>
  <c r="CF36" i="18"/>
  <c r="CE36" i="18"/>
  <c r="CD36" i="18"/>
  <c r="CC36" i="18"/>
  <c r="BZ36" i="18"/>
  <c r="BY36" i="18"/>
  <c r="BX36" i="18"/>
  <c r="BW36" i="18" s="1"/>
  <c r="BV36" i="18"/>
  <c r="BU36" i="18"/>
  <c r="BT36" i="18"/>
  <c r="BS36" i="18"/>
  <c r="BP36" i="18"/>
  <c r="BO36" i="18"/>
  <c r="BN36" i="18"/>
  <c r="BM36" i="18" s="1"/>
  <c r="BL36" i="18"/>
  <c r="BK36" i="18"/>
  <c r="BJ36" i="18"/>
  <c r="BI36" i="18"/>
  <c r="BF36" i="18"/>
  <c r="BE36" i="18"/>
  <c r="BD36" i="18"/>
  <c r="BC36" i="18" s="1"/>
  <c r="BB36" i="18"/>
  <c r="BA36" i="18"/>
  <c r="CI35" i="18"/>
  <c r="CH35" i="18"/>
  <c r="CE35" i="18"/>
  <c r="CD35" i="18"/>
  <c r="CC35" i="18"/>
  <c r="CB35" i="18" s="1"/>
  <c r="CA35" i="18"/>
  <c r="BZ35" i="18"/>
  <c r="BY35" i="18"/>
  <c r="BX35" i="18"/>
  <c r="BU35" i="18"/>
  <c r="BT35" i="18"/>
  <c r="BS35" i="18"/>
  <c r="BR35" i="18" s="1"/>
  <c r="BQ35" i="18"/>
  <c r="BP35" i="18"/>
  <c r="BO35" i="18"/>
  <c r="BN35" i="18"/>
  <c r="BK35" i="18"/>
  <c r="BJ35" i="18"/>
  <c r="BI35" i="18"/>
  <c r="BH35" i="18" s="1"/>
  <c r="BG35" i="18"/>
  <c r="BF35" i="18"/>
  <c r="BE35" i="18"/>
  <c r="BD35" i="18"/>
  <c r="BA35" i="18"/>
  <c r="CI34" i="18"/>
  <c r="CH34" i="18"/>
  <c r="CG34" i="18" s="1"/>
  <c r="CF34" i="18"/>
  <c r="CE34" i="18"/>
  <c r="CD34" i="18"/>
  <c r="CC34" i="18"/>
  <c r="BZ34" i="18"/>
  <c r="BY34" i="18"/>
  <c r="BX34" i="18"/>
  <c r="BW34" i="18" s="1"/>
  <c r="BV34" i="18"/>
  <c r="BU34" i="18"/>
  <c r="BT34" i="18"/>
  <c r="BS34" i="18"/>
  <c r="BP34" i="18"/>
  <c r="BO34" i="18"/>
  <c r="BN34" i="18"/>
  <c r="BM34" i="18" s="1"/>
  <c r="BL34" i="18"/>
  <c r="BK34" i="18"/>
  <c r="BJ34" i="18"/>
  <c r="BI34" i="18"/>
  <c r="BF34" i="18"/>
  <c r="BE34" i="18"/>
  <c r="BD34" i="18"/>
  <c r="BC34" i="18" s="1"/>
  <c r="BB34" i="18"/>
  <c r="BA34" i="18"/>
  <c r="CI33" i="18"/>
  <c r="CH33" i="18"/>
  <c r="CE33" i="18"/>
  <c r="CD33" i="18"/>
  <c r="CC33" i="18"/>
  <c r="BZ33" i="18"/>
  <c r="CA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E32" i="18"/>
  <c r="CD32" i="18"/>
  <c r="CC32" i="18"/>
  <c r="CB32" i="18"/>
  <c r="BZ32" i="18"/>
  <c r="CA32" i="18" s="1"/>
  <c r="BY32" i="18"/>
  <c r="BX32" i="18"/>
  <c r="BU32" i="18"/>
  <c r="BT32" i="18"/>
  <c r="BS32" i="18"/>
  <c r="BP32" i="18"/>
  <c r="BQ32" i="18" s="1"/>
  <c r="BO32" i="18"/>
  <c r="BN32" i="18"/>
  <c r="BK32" i="18"/>
  <c r="BL32" i="18" s="1"/>
  <c r="BM32" i="18" s="1"/>
  <c r="BJ32" i="18"/>
  <c r="BI32" i="18"/>
  <c r="BG32" i="18"/>
  <c r="BH32" i="18" s="1"/>
  <c r="BF32" i="18"/>
  <c r="BE32" i="18"/>
  <c r="BD32" i="18"/>
  <c r="BA32" i="18"/>
  <c r="BB32" i="18" s="1"/>
  <c r="BC32" i="18" s="1"/>
  <c r="CI31" i="18"/>
  <c r="CH31" i="18"/>
  <c r="CE31" i="18"/>
  <c r="CD31" i="18"/>
  <c r="CC31" i="18"/>
  <c r="BZ31" i="18"/>
  <c r="CA31" i="18" s="1"/>
  <c r="CB31" i="18" s="1"/>
  <c r="BY31" i="18"/>
  <c r="BX31" i="18"/>
  <c r="BU31" i="18"/>
  <c r="BT31" i="18"/>
  <c r="BS31" i="18"/>
  <c r="BQ31" i="18"/>
  <c r="BP31" i="18"/>
  <c r="BO31" i="18"/>
  <c r="BN31" i="18"/>
  <c r="BK31" i="18"/>
  <c r="BJ31" i="18"/>
  <c r="BI31" i="18"/>
  <c r="BG31" i="18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U30" i="18"/>
  <c r="BV30" i="18" s="1"/>
  <c r="BW30" i="18" s="1"/>
  <c r="BT30" i="18"/>
  <c r="BS30" i="18"/>
  <c r="BP30" i="18"/>
  <c r="BO30" i="18"/>
  <c r="BN30" i="18"/>
  <c r="BK30" i="18"/>
  <c r="BL30" i="18" s="1"/>
  <c r="BM30" i="18" s="1"/>
  <c r="BJ30" i="18"/>
  <c r="BI30" i="18"/>
  <c r="BF30" i="18"/>
  <c r="BE30" i="18"/>
  <c r="BD30" i="18"/>
  <c r="BA30" i="18"/>
  <c r="BB30" i="18" s="1"/>
  <c r="BC30" i="18" s="1"/>
  <c r="CI29" i="18"/>
  <c r="CH29" i="18"/>
  <c r="CE29" i="18"/>
  <c r="CD29" i="18"/>
  <c r="CC29" i="18"/>
  <c r="BZ29" i="18"/>
  <c r="CA29" i="18" s="1"/>
  <c r="CB29" i="18" s="1"/>
  <c r="BY29" i="18"/>
  <c r="BX29" i="18"/>
  <c r="BU29" i="18"/>
  <c r="BV29" i="18" s="1"/>
  <c r="BW29" i="18" s="1"/>
  <c r="BT29" i="18"/>
  <c r="BS29" i="18"/>
  <c r="BP29" i="18"/>
  <c r="BO29" i="18"/>
  <c r="BN29" i="18"/>
  <c r="BK29" i="18"/>
  <c r="BL29" i="18" s="1"/>
  <c r="BM29" i="18" s="1"/>
  <c r="BJ29" i="18"/>
  <c r="BI29" i="18"/>
  <c r="BF29" i="18"/>
  <c r="BE29" i="18"/>
  <c r="BD29" i="18"/>
  <c r="BA29" i="18"/>
  <c r="CI28" i="18"/>
  <c r="CH28" i="18"/>
  <c r="CF28" i="18"/>
  <c r="CE28" i="18"/>
  <c r="CD28" i="18"/>
  <c r="CC28" i="18"/>
  <c r="BZ28" i="18"/>
  <c r="BY28" i="18"/>
  <c r="BX28" i="18"/>
  <c r="BU28" i="18"/>
  <c r="BT28" i="18"/>
  <c r="BS28" i="18"/>
  <c r="BP28" i="18"/>
  <c r="BO28" i="18"/>
  <c r="BN28" i="18"/>
  <c r="BK28" i="18"/>
  <c r="BL28" i="18" s="1"/>
  <c r="BJ28" i="18"/>
  <c r="BI28" i="18"/>
  <c r="BF28" i="18"/>
  <c r="BE28" i="18"/>
  <c r="BD28" i="18"/>
  <c r="BA28" i="18"/>
  <c r="CI27" i="18"/>
  <c r="CH27" i="18"/>
  <c r="CE27" i="18"/>
  <c r="CD27" i="18"/>
  <c r="CC27" i="18"/>
  <c r="BZ27" i="18"/>
  <c r="BY27" i="18"/>
  <c r="BX27" i="18"/>
  <c r="BU27" i="18"/>
  <c r="BT27" i="18"/>
  <c r="BS27" i="18"/>
  <c r="BP27" i="18"/>
  <c r="BO27" i="18"/>
  <c r="BN27" i="18"/>
  <c r="BK27" i="18"/>
  <c r="BJ27" i="18"/>
  <c r="BI27" i="18"/>
  <c r="BF27" i="18"/>
  <c r="BE27" i="18"/>
  <c r="BD27" i="18"/>
  <c r="BA27" i="18"/>
  <c r="CI26" i="18"/>
  <c r="CH26" i="18"/>
  <c r="CE26" i="18"/>
  <c r="CD26" i="18"/>
  <c r="CC26" i="18"/>
  <c r="BZ26" i="18"/>
  <c r="BY26" i="18"/>
  <c r="BX26" i="18"/>
  <c r="BU26" i="18"/>
  <c r="BT26" i="18"/>
  <c r="BS26" i="18"/>
  <c r="BP26" i="18"/>
  <c r="BO26" i="18"/>
  <c r="BN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BZ25" i="18"/>
  <c r="BY25" i="18"/>
  <c r="BX25" i="18"/>
  <c r="BU25" i="18"/>
  <c r="BT25" i="18"/>
  <c r="BS25" i="18"/>
  <c r="BP25" i="18"/>
  <c r="BO25" i="18"/>
  <c r="BN25" i="18"/>
  <c r="BK25" i="18"/>
  <c r="BJ25" i="18"/>
  <c r="BI25" i="18"/>
  <c r="BF25" i="18"/>
  <c r="BG25" i="18" s="1"/>
  <c r="BE25" i="18"/>
  <c r="BD25" i="18"/>
  <c r="BA25" i="18"/>
  <c r="CI24" i="18"/>
  <c r="CH24" i="18"/>
  <c r="CE24" i="18"/>
  <c r="CF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CI23" i="18"/>
  <c r="CH23" i="18"/>
  <c r="CE23" i="18"/>
  <c r="CD23" i="18"/>
  <c r="CC23" i="18"/>
  <c r="BZ23" i="18"/>
  <c r="CA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E22" i="18"/>
  <c r="CF22" i="18" s="1"/>
  <c r="CG22" i="18" s="1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E21" i="18"/>
  <c r="BD21" i="18"/>
  <c r="BA21" i="18"/>
  <c r="CI20" i="18"/>
  <c r="CH20" i="18"/>
  <c r="CE20" i="18"/>
  <c r="CF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A20" i="18"/>
  <c r="CI19" i="18"/>
  <c r="CH19" i="18"/>
  <c r="CE19" i="18"/>
  <c r="CD19" i="18"/>
  <c r="CC19" i="18"/>
  <c r="BZ19" i="18"/>
  <c r="BY19" i="18"/>
  <c r="BX19" i="18"/>
  <c r="BU19" i="18"/>
  <c r="BT19" i="18"/>
  <c r="BS19" i="18"/>
  <c r="BP19" i="18"/>
  <c r="BO19" i="18"/>
  <c r="BN19" i="18"/>
  <c r="BK19" i="18"/>
  <c r="BJ19" i="18"/>
  <c r="BI19" i="18"/>
  <c r="BF19" i="18"/>
  <c r="BE19" i="18"/>
  <c r="BD19" i="18"/>
  <c r="BA19" i="18"/>
  <c r="CI18" i="18"/>
  <c r="CH18" i="18"/>
  <c r="CE18" i="18"/>
  <c r="CD18" i="18"/>
  <c r="CC18" i="18"/>
  <c r="BZ18" i="18"/>
  <c r="BY18" i="18"/>
  <c r="BX18" i="18"/>
  <c r="BU18" i="18"/>
  <c r="BT18" i="18"/>
  <c r="BS18" i="18"/>
  <c r="BP18" i="18"/>
  <c r="BO18" i="18"/>
  <c r="BN18" i="18"/>
  <c r="BK18" i="18"/>
  <c r="BJ18" i="18"/>
  <c r="BI18" i="18"/>
  <c r="BF18" i="18"/>
  <c r="BE18" i="18"/>
  <c r="BD18" i="18"/>
  <c r="BA18" i="18"/>
  <c r="CI17" i="18"/>
  <c r="CH17" i="18"/>
  <c r="CE17" i="18"/>
  <c r="CD17" i="18"/>
  <c r="CC17" i="18"/>
  <c r="BZ17" i="18"/>
  <c r="BY17" i="18"/>
  <c r="BX17" i="18"/>
  <c r="BU17" i="18"/>
  <c r="BT17" i="18"/>
  <c r="BS17" i="18"/>
  <c r="BR17" i="18" s="1"/>
  <c r="BQ17" i="18"/>
  <c r="BP17" i="18"/>
  <c r="BO17" i="18"/>
  <c r="BN17" i="18"/>
  <c r="BK17" i="18"/>
  <c r="BJ17" i="18"/>
  <c r="BI17" i="18"/>
  <c r="BH17" i="18" s="1"/>
  <c r="BG17" i="18"/>
  <c r="BF17" i="18"/>
  <c r="BE17" i="18"/>
  <c r="BD17" i="18"/>
  <c r="BA17" i="18"/>
  <c r="CI16" i="18"/>
  <c r="CH16" i="18"/>
  <c r="CG16" i="18" s="1"/>
  <c r="CF16" i="18"/>
  <c r="CE16" i="18"/>
  <c r="CD16" i="18"/>
  <c r="CC16" i="18"/>
  <c r="BZ16" i="18"/>
  <c r="BY16" i="18"/>
  <c r="BX16" i="18"/>
  <c r="BU16" i="18"/>
  <c r="BT16" i="18"/>
  <c r="BS16" i="18"/>
  <c r="BP16" i="18"/>
  <c r="BQ16" i="18" s="1"/>
  <c r="BO16" i="18"/>
  <c r="BN16" i="18"/>
  <c r="BL16" i="18"/>
  <c r="BM16" i="18" s="1"/>
  <c r="BK16" i="18"/>
  <c r="BJ16" i="18"/>
  <c r="BI16" i="18"/>
  <c r="BF16" i="18"/>
  <c r="BG16" i="18" s="1"/>
  <c r="BE16" i="18"/>
  <c r="BD16" i="18"/>
  <c r="BB16" i="18"/>
  <c r="BC16" i="18" s="1"/>
  <c r="BA16" i="18"/>
  <c r="CI15" i="18"/>
  <c r="CH15" i="18"/>
  <c r="CE15" i="18"/>
  <c r="CF15" i="18" s="1"/>
  <c r="CD15" i="18"/>
  <c r="CC15" i="18"/>
  <c r="BZ15" i="18"/>
  <c r="CA15" i="18" s="1"/>
  <c r="U15" i="18" s="1"/>
  <c r="BY15" i="18"/>
  <c r="BX15" i="18"/>
  <c r="BU15" i="18"/>
  <c r="BV15" i="18" s="1"/>
  <c r="BT15" i="18"/>
  <c r="BS15" i="18"/>
  <c r="BP15" i="18"/>
  <c r="BO15" i="18"/>
  <c r="BN15" i="18"/>
  <c r="BK15" i="18"/>
  <c r="BL15" i="18" s="1"/>
  <c r="BJ15" i="18"/>
  <c r="BI15" i="18"/>
  <c r="BF15" i="18"/>
  <c r="BE15" i="18"/>
  <c r="BD15" i="18"/>
  <c r="BA15" i="18"/>
  <c r="BB15" i="18" s="1"/>
  <c r="CI14" i="18"/>
  <c r="CH14" i="18"/>
  <c r="CE14" i="18"/>
  <c r="CD14" i="18"/>
  <c r="CC14" i="18"/>
  <c r="BZ14" i="18"/>
  <c r="CA14" i="18" s="1"/>
  <c r="BY14" i="18"/>
  <c r="BX14" i="18"/>
  <c r="BU14" i="18"/>
  <c r="BV14" i="18" s="1"/>
  <c r="BT14" i="18"/>
  <c r="BS14" i="18"/>
  <c r="BP14" i="18"/>
  <c r="BO14" i="18"/>
  <c r="BN14" i="18"/>
  <c r="BK14" i="18"/>
  <c r="BJ14" i="18"/>
  <c r="BI14" i="18"/>
  <c r="BF14" i="18"/>
  <c r="BE14" i="18"/>
  <c r="BD14" i="18"/>
  <c r="BB14" i="18"/>
  <c r="BC14" i="18" s="1"/>
  <c r="BA14" i="18"/>
  <c r="CI13" i="18"/>
  <c r="CH13" i="18"/>
  <c r="CE13" i="18"/>
  <c r="CD13" i="18"/>
  <c r="CC13" i="18"/>
  <c r="CA13" i="18"/>
  <c r="CB13" i="18" s="1"/>
  <c r="BZ13" i="18"/>
  <c r="BY13" i="18"/>
  <c r="BX13" i="18"/>
  <c r="BU13" i="18"/>
  <c r="BT13" i="18"/>
  <c r="BS13" i="18"/>
  <c r="BP13" i="18"/>
  <c r="BO13" i="18"/>
  <c r="BN13" i="18"/>
  <c r="BK13" i="18"/>
  <c r="BJ13" i="18"/>
  <c r="BI13" i="18"/>
  <c r="BF13" i="18"/>
  <c r="BE13" i="18"/>
  <c r="BD13" i="18"/>
  <c r="BA13" i="18"/>
  <c r="CI12" i="18"/>
  <c r="CH12" i="18"/>
  <c r="CE12" i="18"/>
  <c r="CD12" i="18"/>
  <c r="CC12" i="18"/>
  <c r="BZ12" i="18"/>
  <c r="BY12" i="18"/>
  <c r="BX12" i="18"/>
  <c r="BU12" i="18"/>
  <c r="BT12" i="18"/>
  <c r="BS12" i="18"/>
  <c r="BP12" i="18"/>
  <c r="BO12" i="18"/>
  <c r="BN12" i="18"/>
  <c r="BK12" i="18"/>
  <c r="BJ12" i="18"/>
  <c r="BI12" i="18"/>
  <c r="BF12" i="18"/>
  <c r="BE12" i="18"/>
  <c r="BD12" i="18"/>
  <c r="BB12" i="18"/>
  <c r="BC12" i="18" s="1"/>
  <c r="BA12" i="18"/>
  <c r="CI11" i="18"/>
  <c r="CH11" i="18"/>
  <c r="CE11" i="18"/>
  <c r="CD11" i="18"/>
  <c r="CC11" i="18"/>
  <c r="BZ11" i="18"/>
  <c r="BY11" i="18"/>
  <c r="BX11" i="18"/>
  <c r="BU11" i="18"/>
  <c r="BT11" i="18"/>
  <c r="BS11" i="18"/>
  <c r="BP11" i="18"/>
  <c r="BO11" i="18"/>
  <c r="BN11" i="18"/>
  <c r="BK11" i="18"/>
  <c r="BJ11" i="18"/>
  <c r="BI11" i="18"/>
  <c r="BF11" i="18"/>
  <c r="BE11" i="18"/>
  <c r="BD11" i="18"/>
  <c r="BA11" i="18"/>
  <c r="CI10" i="18"/>
  <c r="CH10" i="18"/>
  <c r="CE10" i="18"/>
  <c r="CD10" i="18"/>
  <c r="CC10" i="18"/>
  <c r="BZ10" i="18"/>
  <c r="BY10" i="18"/>
  <c r="BX10" i="18"/>
  <c r="BU10" i="18"/>
  <c r="BT10" i="18"/>
  <c r="BS10" i="18"/>
  <c r="BP10" i="18"/>
  <c r="BO10" i="18"/>
  <c r="BN10" i="18"/>
  <c r="BK10" i="18"/>
  <c r="BJ10" i="18"/>
  <c r="BI10" i="18"/>
  <c r="BF10" i="18"/>
  <c r="BE10" i="18"/>
  <c r="BD10" i="18"/>
  <c r="BA10" i="18"/>
  <c r="BB10" i="18" s="1"/>
  <c r="CI9" i="18"/>
  <c r="CH9" i="18"/>
  <c r="CE9" i="18"/>
  <c r="CD9" i="18"/>
  <c r="CC9" i="18"/>
  <c r="BZ9" i="18"/>
  <c r="CA9" i="18" s="1"/>
  <c r="CB9" i="18" s="1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E8" i="18"/>
  <c r="CF8" i="18" s="1"/>
  <c r="CD8" i="18"/>
  <c r="CC8" i="18"/>
  <c r="BZ8" i="18"/>
  <c r="BY8" i="18"/>
  <c r="BX8" i="18"/>
  <c r="BU8" i="18"/>
  <c r="BT8" i="18"/>
  <c r="BS8" i="18"/>
  <c r="BP8" i="18"/>
  <c r="BO8" i="18"/>
  <c r="BN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BZ7" i="18"/>
  <c r="BY7" i="18"/>
  <c r="BX7" i="18"/>
  <c r="BU7" i="18"/>
  <c r="BT7" i="18"/>
  <c r="BS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E6" i="18"/>
  <c r="CF6" i="18" s="1"/>
  <c r="CD6" i="18"/>
  <c r="CC6" i="18"/>
  <c r="BZ6" i="18"/>
  <c r="BY6" i="18"/>
  <c r="BX6" i="18"/>
  <c r="BV6" i="18"/>
  <c r="BW6" i="18" s="1"/>
  <c r="BU6" i="18"/>
  <c r="BT6" i="18"/>
  <c r="BS6" i="18"/>
  <c r="BP6" i="18"/>
  <c r="BO6" i="18"/>
  <c r="BN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O3" i="18"/>
  <c r="BN3" i="18"/>
  <c r="BK3" i="18"/>
  <c r="BJ3" i="18"/>
  <c r="BI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AZ21" i="18" s="1"/>
  <c r="A21" i="18" s="1"/>
  <c r="AV21" i="12" s="1"/>
  <c r="H350" i="6"/>
  <c r="H349" i="6"/>
  <c r="H348" i="6"/>
  <c r="H347" i="6"/>
  <c r="AZ7" i="18" s="1"/>
  <c r="A7" i="18" s="1"/>
  <c r="AV7" i="12" s="1"/>
  <c r="H346" i="6"/>
  <c r="AZ4" i="18" s="1"/>
  <c r="A4" i="18" s="1"/>
  <c r="AV4" i="12" s="1"/>
  <c r="H345" i="6"/>
  <c r="H344" i="6"/>
  <c r="H343" i="6"/>
  <c r="H342" i="6"/>
  <c r="H341" i="6"/>
  <c r="H340" i="6"/>
  <c r="H339" i="6"/>
  <c r="H338" i="6"/>
  <c r="AZ9" i="18" s="1"/>
  <c r="A9" i="18" s="1"/>
  <c r="AV9" i="12" s="1"/>
  <c r="H337" i="6"/>
  <c r="H336" i="6"/>
  <c r="AZ17" i="18" s="1"/>
  <c r="A17" i="18" s="1"/>
  <c r="AV17" i="12" s="1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AZ15" i="18" s="1"/>
  <c r="A15" i="18" s="1"/>
  <c r="AV15" i="12" s="1"/>
  <c r="H276" i="6"/>
  <c r="H275" i="6"/>
  <c r="H274" i="6"/>
  <c r="H273" i="6"/>
  <c r="H272" i="6"/>
  <c r="H271" i="6"/>
  <c r="AZ17" i="2" s="1"/>
  <c r="A17" i="2" s="1"/>
  <c r="AU17" i="12" s="1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AZ13" i="18" s="1"/>
  <c r="A13" i="18" s="1"/>
  <c r="AV13" i="12" s="1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AZ18" i="18" s="1"/>
  <c r="A18" i="18" s="1"/>
  <c r="AV18" i="12" s="1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AZ12" i="2" s="1"/>
  <c r="A12" i="2" s="1"/>
  <c r="AU12" i="12" s="1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AZ2" i="18" s="1"/>
  <c r="A2" i="18" s="1"/>
  <c r="AV2" i="12" s="1"/>
  <c r="H120" i="6"/>
  <c r="H119" i="6"/>
  <c r="H118" i="6"/>
  <c r="H117" i="6"/>
  <c r="H116" i="6"/>
  <c r="H115" i="6"/>
  <c r="AZ19" i="18" s="1"/>
  <c r="A19" i="18" s="1"/>
  <c r="AV19" i="12" s="1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AZ20" i="18" s="1"/>
  <c r="A20" i="18" s="1"/>
  <c r="AV20" i="12" s="1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AZ10" i="18" s="1"/>
  <c r="A10" i="18" s="1"/>
  <c r="AV10" i="12" s="1"/>
  <c r="H61" i="6"/>
  <c r="H60" i="6"/>
  <c r="H59" i="6"/>
  <c r="H58" i="6"/>
  <c r="H57" i="6"/>
  <c r="H56" i="6"/>
  <c r="H55" i="6"/>
  <c r="AZ14" i="2" s="1"/>
  <c r="A14" i="2" s="1"/>
  <c r="AU14" i="12" s="1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AZ16" i="18" s="1"/>
  <c r="A16" i="18" s="1"/>
  <c r="AV16" i="12" s="1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AZ6" i="2" s="1"/>
  <c r="A6" i="2" s="1"/>
  <c r="AU6" i="12" s="1"/>
  <c r="H13" i="6"/>
  <c r="H12" i="6"/>
  <c r="H11" i="6"/>
  <c r="AZ11" i="18" s="1"/>
  <c r="A11" i="18" s="1"/>
  <c r="AV11" i="12" s="1"/>
  <c r="H10" i="6"/>
  <c r="H9" i="6"/>
  <c r="AZ14" i="18" s="1"/>
  <c r="A14" i="18" s="1"/>
  <c r="AV14" i="12" s="1"/>
  <c r="H8" i="6"/>
  <c r="H7" i="6"/>
  <c r="H6" i="6"/>
  <c r="H5" i="6"/>
  <c r="H4" i="6"/>
  <c r="H3" i="6"/>
  <c r="H2" i="6"/>
  <c r="H1" i="6"/>
  <c r="U90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R24" i="2"/>
  <c r="L14" i="2"/>
  <c r="R8" i="2"/>
  <c r="I41" i="18"/>
  <c r="O43" i="18"/>
  <c r="X42" i="18"/>
  <c r="E1" i="2"/>
  <c r="U41" i="18"/>
  <c r="F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200" i="19"/>
  <c r="A199" i="19"/>
  <c r="W199" i="19"/>
  <c r="AH198" i="19"/>
  <c r="AG198" i="19"/>
  <c r="U198" i="19"/>
  <c r="A198" i="19"/>
  <c r="A197" i="19"/>
  <c r="V197" i="19" s="1"/>
  <c r="A196" i="19"/>
  <c r="AG196" i="19" s="1"/>
  <c r="A195" i="19"/>
  <c r="A194" i="19"/>
  <c r="U194" i="19"/>
  <c r="A193" i="19"/>
  <c r="AG193" i="19" s="1"/>
  <c r="V192" i="19"/>
  <c r="A192" i="19"/>
  <c r="A191" i="19"/>
  <c r="W190" i="19"/>
  <c r="U190" i="19"/>
  <c r="A190" i="19"/>
  <c r="A189" i="19"/>
  <c r="AI189" i="19" s="1"/>
  <c r="A188" i="19"/>
  <c r="U188" i="19"/>
  <c r="A187" i="19"/>
  <c r="AH186" i="19"/>
  <c r="AG186" i="19"/>
  <c r="A186" i="19"/>
  <c r="AI186" i="19"/>
  <c r="A185" i="19"/>
  <c r="AI185" i="19" s="1"/>
  <c r="A184" i="19"/>
  <c r="AH184" i="19" s="1"/>
  <c r="A183" i="19"/>
  <c r="A182" i="19"/>
  <c r="A181" i="19"/>
  <c r="A180" i="19"/>
  <c r="V179" i="19"/>
  <c r="A179" i="19"/>
  <c r="AI179" i="19"/>
  <c r="A178" i="19"/>
  <c r="A177" i="19"/>
  <c r="AI177" i="19"/>
  <c r="A176" i="19"/>
  <c r="AI176" i="19" s="1"/>
  <c r="A175" i="19"/>
  <c r="V175" i="19" s="1"/>
  <c r="AI174" i="19"/>
  <c r="AG174" i="19"/>
  <c r="A174" i="19"/>
  <c r="A173" i="19"/>
  <c r="AG173" i="19" s="1"/>
  <c r="A172" i="19"/>
  <c r="AI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165" i="19"/>
  <c r="AH164" i="19"/>
  <c r="AG164" i="19"/>
  <c r="U164" i="19"/>
  <c r="A164" i="19"/>
  <c r="A163" i="19"/>
  <c r="AH162" i="19"/>
  <c r="AG162" i="19"/>
  <c r="W162" i="19"/>
  <c r="U162" i="19"/>
  <c r="A162" i="19"/>
  <c r="AI162" i="19"/>
  <c r="A161" i="19"/>
  <c r="A160" i="19"/>
  <c r="A159" i="19"/>
  <c r="AH159" i="19" s="1"/>
  <c r="AH158" i="19"/>
  <c r="A158" i="19"/>
  <c r="AH157" i="19"/>
  <c r="V157" i="19"/>
  <c r="U157" i="19"/>
  <c r="A157" i="19"/>
  <c r="A156" i="19"/>
  <c r="AG156" i="19" s="1"/>
  <c r="A155" i="19"/>
  <c r="AH155" i="19"/>
  <c r="A154" i="19"/>
  <c r="AH153" i="19"/>
  <c r="A153" i="19"/>
  <c r="W152" i="19"/>
  <c r="A152" i="19"/>
  <c r="AH151" i="19"/>
  <c r="V151" i="19"/>
  <c r="U151" i="19"/>
  <c r="A151" i="19"/>
  <c r="A150" i="19"/>
  <c r="AG150" i="19" s="1"/>
  <c r="A149" i="19"/>
  <c r="AH149" i="19" s="1"/>
  <c r="V149" i="19"/>
  <c r="A148" i="19"/>
  <c r="AI148" i="19"/>
  <c r="A147" i="19"/>
  <c r="V147" i="19" s="1"/>
  <c r="A146" i="19"/>
  <c r="AG146" i="19" s="1"/>
  <c r="A145" i="19"/>
  <c r="U145" i="19"/>
  <c r="W144" i="19"/>
  <c r="A144" i="19"/>
  <c r="A143" i="19"/>
  <c r="AG142" i="19"/>
  <c r="A142" i="19"/>
  <c r="A141" i="19"/>
  <c r="V141" i="19"/>
  <c r="AH140" i="19"/>
  <c r="AG140" i="19"/>
  <c r="W140" i="19"/>
  <c r="A140" i="19"/>
  <c r="AI140" i="19"/>
  <c r="A139" i="19"/>
  <c r="U139" i="19" s="1"/>
  <c r="A138" i="19"/>
  <c r="A137" i="19"/>
  <c r="AH137" i="19"/>
  <c r="A136" i="19"/>
  <c r="V135" i="19"/>
  <c r="A135" i="19"/>
  <c r="U135" i="19" s="1"/>
  <c r="A134" i="19"/>
  <c r="AH134" i="19" s="1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129" i="19"/>
  <c r="W128" i="19"/>
  <c r="A128" i="19"/>
  <c r="AI128" i="19"/>
  <c r="A127" i="19"/>
  <c r="U127" i="19" s="1"/>
  <c r="AH126" i="19"/>
  <c r="AG126" i="19"/>
  <c r="W126" i="19"/>
  <c r="U126" i="19"/>
  <c r="A126" i="19"/>
  <c r="AI126" i="19"/>
  <c r="A125" i="19"/>
  <c r="A124" i="19"/>
  <c r="U124" i="19" s="1"/>
  <c r="A123" i="19"/>
  <c r="AH123" i="19"/>
  <c r="AG122" i="19"/>
  <c r="A122" i="19"/>
  <c r="AH122" i="19" s="1"/>
  <c r="A121" i="19"/>
  <c r="A120" i="19"/>
  <c r="A119" i="19"/>
  <c r="A118" i="19"/>
  <c r="U118" i="19"/>
  <c r="A117" i="19"/>
  <c r="A116" i="19"/>
  <c r="A115" i="19"/>
  <c r="A114" i="19"/>
  <c r="AH113" i="19"/>
  <c r="A113" i="19"/>
  <c r="U113" i="19" s="1"/>
  <c r="A112" i="19"/>
  <c r="AI112" i="19"/>
  <c r="A111" i="19"/>
  <c r="AH110" i="19"/>
  <c r="AG110" i="19"/>
  <c r="W110" i="19"/>
  <c r="U110" i="19"/>
  <c r="A110" i="19"/>
  <c r="AI110" i="19"/>
  <c r="A109" i="19"/>
  <c r="AH108" i="19"/>
  <c r="AG108" i="19"/>
  <c r="W108" i="19"/>
  <c r="U108" i="19"/>
  <c r="A108" i="19"/>
  <c r="AI108" i="19"/>
  <c r="A107" i="19"/>
  <c r="A106" i="19"/>
  <c r="A105" i="19"/>
  <c r="V105" i="19"/>
  <c r="AH104" i="19"/>
  <c r="A104" i="19"/>
  <c r="A103" i="19"/>
  <c r="V103" i="19" s="1"/>
  <c r="AH103" i="19"/>
  <c r="U102" i="19"/>
  <c r="A102" i="19"/>
  <c r="AH102" i="19" s="1"/>
  <c r="A101" i="19"/>
  <c r="U101" i="19" s="1"/>
  <c r="AH101" i="19"/>
  <c r="A100" i="19"/>
  <c r="W100" i="19"/>
  <c r="A99" i="19"/>
  <c r="A98" i="19"/>
  <c r="W98" i="19"/>
  <c r="A97" i="19"/>
  <c r="AH97" i="19" s="1"/>
  <c r="A96" i="19"/>
  <c r="AI96" i="19"/>
  <c r="AH95" i="19"/>
  <c r="A95" i="19"/>
  <c r="A94" i="19"/>
  <c r="AI94" i="19"/>
  <c r="U93" i="19"/>
  <c r="A93" i="19"/>
  <c r="AG92" i="19"/>
  <c r="W92" i="19"/>
  <c r="A92" i="19"/>
  <c r="AI92" i="19"/>
  <c r="A91" i="19"/>
  <c r="A90" i="19"/>
  <c r="AH90" i="19" s="1"/>
  <c r="U89" i="19"/>
  <c r="A89" i="19"/>
  <c r="AH89" i="19" s="1"/>
  <c r="AG88" i="19"/>
  <c r="A88" i="19"/>
  <c r="A87" i="19"/>
  <c r="AH87" i="19"/>
  <c r="A86" i="19"/>
  <c r="AH86" i="19"/>
  <c r="A85" i="19"/>
  <c r="U85" i="19" s="1"/>
  <c r="W84" i="19"/>
  <c r="U84" i="19"/>
  <c r="A84" i="19"/>
  <c r="AH83" i="19"/>
  <c r="U83" i="19"/>
  <c r="A83" i="19"/>
  <c r="V83" i="19" s="1"/>
  <c r="W82" i="19"/>
  <c r="A82" i="19"/>
  <c r="U82" i="19" s="1"/>
  <c r="A81" i="19"/>
  <c r="AH81" i="19" s="1"/>
  <c r="A80" i="19"/>
  <c r="A79" i="19"/>
  <c r="A78" i="19"/>
  <c r="V78" i="19" s="1"/>
  <c r="A77" i="19"/>
  <c r="W77" i="19" s="1"/>
  <c r="U76" i="19"/>
  <c r="A76" i="19"/>
  <c r="A75" i="19"/>
  <c r="AH75" i="19"/>
  <c r="A74" i="19"/>
  <c r="U74" i="19" s="1"/>
  <c r="AH73" i="19"/>
  <c r="A73" i="19"/>
  <c r="V73" i="19"/>
  <c r="A72" i="19"/>
  <c r="V71" i="19"/>
  <c r="A71" i="19"/>
  <c r="AH71" i="19" s="1"/>
  <c r="U70" i="19"/>
  <c r="A70" i="19"/>
  <c r="A69" i="19"/>
  <c r="AH69" i="19"/>
  <c r="AH68" i="19"/>
  <c r="A68" i="19"/>
  <c r="U68" i="19" s="1"/>
  <c r="A67" i="19"/>
  <c r="V67" i="19" s="1"/>
  <c r="AH67" i="19"/>
  <c r="A66" i="19"/>
  <c r="V65" i="19"/>
  <c r="A65" i="19"/>
  <c r="AH65" i="19"/>
  <c r="A64" i="19"/>
  <c r="W64" i="19" s="1"/>
  <c r="AH63" i="19"/>
  <c r="A63" i="19"/>
  <c r="A62" i="19"/>
  <c r="A61" i="19"/>
  <c r="AI61" i="19" s="1"/>
  <c r="A60" i="19"/>
  <c r="AH59" i="19"/>
  <c r="V59" i="19"/>
  <c r="A59" i="19"/>
  <c r="A58" i="19"/>
  <c r="A57" i="19"/>
  <c r="V57" i="19" s="1"/>
  <c r="AH56" i="19"/>
  <c r="A56" i="19"/>
  <c r="U56" i="19" s="1"/>
  <c r="A55" i="19"/>
  <c r="W55" i="19" s="1"/>
  <c r="A54" i="19"/>
  <c r="AH54" i="19" s="1"/>
  <c r="A53" i="19"/>
  <c r="AH53" i="19" s="1"/>
  <c r="A52" i="19"/>
  <c r="AI52" i="19" s="1"/>
  <c r="A51" i="19"/>
  <c r="AH51" i="19"/>
  <c r="A50" i="19"/>
  <c r="A49" i="19"/>
  <c r="AH49" i="19"/>
  <c r="A48" i="19"/>
  <c r="AG48" i="19" s="1"/>
  <c r="A47" i="19"/>
  <c r="AI47" i="19" s="1"/>
  <c r="AG46" i="19"/>
  <c r="A46" i="19"/>
  <c r="A45" i="19"/>
  <c r="V45" i="19" s="1"/>
  <c r="A44" i="19"/>
  <c r="A43" i="19"/>
  <c r="A42" i="19"/>
  <c r="AI42" i="19" s="1"/>
  <c r="AH42" i="19"/>
  <c r="A41" i="19"/>
  <c r="A40" i="19"/>
  <c r="A39" i="19"/>
  <c r="AH39" i="19"/>
  <c r="AH38" i="19"/>
  <c r="AG38" i="19"/>
  <c r="U38" i="19"/>
  <c r="A38" i="19"/>
  <c r="W38" i="19" s="1"/>
  <c r="AI38" i="19"/>
  <c r="A37" i="19"/>
  <c r="A36" i="19"/>
  <c r="AI36" i="19" s="1"/>
  <c r="A35" i="19"/>
  <c r="AH35" i="19"/>
  <c r="A34" i="19"/>
  <c r="A33" i="19"/>
  <c r="V33" i="19" s="1"/>
  <c r="AH32" i="19"/>
  <c r="W32" i="19"/>
  <c r="A32" i="19"/>
  <c r="AG32" i="19" s="1"/>
  <c r="A31" i="19"/>
  <c r="A30" i="19"/>
  <c r="A29" i="19"/>
  <c r="AI29" i="19"/>
  <c r="A28" i="19"/>
  <c r="AI28" i="19"/>
  <c r="A27" i="19"/>
  <c r="V27" i="19" s="1"/>
  <c r="W26" i="19"/>
  <c r="A26" i="19"/>
  <c r="A25" i="19"/>
  <c r="U25" i="19" s="1"/>
  <c r="A24" i="19"/>
  <c r="W24" i="19" s="1"/>
  <c r="A23" i="19"/>
  <c r="O23" i="19" s="1"/>
  <c r="A22" i="19"/>
  <c r="AG22" i="19" s="1"/>
  <c r="AI22" i="19"/>
  <c r="A21" i="19"/>
  <c r="AD21" i="19"/>
  <c r="A20" i="19"/>
  <c r="A19" i="19"/>
  <c r="AG19" i="19" s="1"/>
  <c r="A18" i="19"/>
  <c r="AH17" i="19"/>
  <c r="A17" i="19"/>
  <c r="V17" i="19" s="1"/>
  <c r="A16" i="19"/>
  <c r="A15" i="19"/>
  <c r="A14" i="19"/>
  <c r="AI14" i="19" s="1"/>
  <c r="AG14" i="19"/>
  <c r="A13" i="19"/>
  <c r="A12" i="19"/>
  <c r="AB12" i="19" s="1"/>
  <c r="A11" i="19"/>
  <c r="AI11" i="19" s="1"/>
  <c r="A10" i="19"/>
  <c r="A9" i="19"/>
  <c r="A8" i="19"/>
  <c r="A7" i="19"/>
  <c r="A6" i="19"/>
  <c r="AG6" i="19" s="1"/>
  <c r="A5" i="19"/>
  <c r="AG5" i="19" s="1"/>
  <c r="AC4" i="19"/>
  <c r="A4" i="19"/>
  <c r="AF4" i="19"/>
  <c r="A3" i="19"/>
  <c r="AG3" i="19" s="1"/>
  <c r="U2" i="19"/>
  <c r="A2" i="19"/>
  <c r="W2" i="19" s="1"/>
  <c r="AI2" i="19"/>
  <c r="A1" i="19"/>
  <c r="AH129" i="19"/>
  <c r="V129" i="19"/>
  <c r="U129" i="19"/>
  <c r="AI136" i="19"/>
  <c r="W136" i="19"/>
  <c r="AI18" i="19"/>
  <c r="W18" i="19"/>
  <c r="AI60" i="19"/>
  <c r="AG60" i="19"/>
  <c r="V69" i="19"/>
  <c r="AI50" i="19"/>
  <c r="AG50" i="19"/>
  <c r="AG66" i="19"/>
  <c r="AH93" i="19"/>
  <c r="V93" i="19"/>
  <c r="AI102" i="19"/>
  <c r="AG102" i="19"/>
  <c r="W102" i="19"/>
  <c r="V113" i="19"/>
  <c r="AH119" i="19"/>
  <c r="AI122" i="19"/>
  <c r="W122" i="19"/>
  <c r="U122" i="19"/>
  <c r="U147" i="19"/>
  <c r="AI150" i="19"/>
  <c r="AI152" i="19"/>
  <c r="AH152" i="19"/>
  <c r="AI190" i="19"/>
  <c r="AH190" i="19"/>
  <c r="AG190" i="19"/>
  <c r="AG183" i="19"/>
  <c r="V183" i="19"/>
  <c r="AG20" i="19"/>
  <c r="AI74" i="19"/>
  <c r="AG74" i="19"/>
  <c r="W74" i="19"/>
  <c r="U87" i="19"/>
  <c r="W62" i="19"/>
  <c r="AG64" i="19"/>
  <c r="U155" i="19"/>
  <c r="AH74" i="19"/>
  <c r="AG80" i="19"/>
  <c r="W80" i="19"/>
  <c r="V87" i="19"/>
  <c r="V155" i="19"/>
  <c r="AH170" i="19"/>
  <c r="AG170" i="19"/>
  <c r="AG2" i="19"/>
  <c r="AI16" i="19"/>
  <c r="U18" i="19"/>
  <c r="U28" i="19"/>
  <c r="AI34" i="19"/>
  <c r="AG34" i="19"/>
  <c r="AG36" i="19"/>
  <c r="W42" i="19"/>
  <c r="V53" i="19"/>
  <c r="AI58" i="19"/>
  <c r="U60" i="19"/>
  <c r="AH64" i="19"/>
  <c r="U80" i="19"/>
  <c r="V85" i="19"/>
  <c r="V107" i="19"/>
  <c r="W118" i="19"/>
  <c r="U123" i="19"/>
  <c r="U132" i="19"/>
  <c r="U134" i="19"/>
  <c r="V139" i="19"/>
  <c r="AH141" i="19"/>
  <c r="AH2" i="19"/>
  <c r="AG18" i="19"/>
  <c r="W28" i="19"/>
  <c r="U34" i="19"/>
  <c r="AH36" i="19"/>
  <c r="U40" i="19"/>
  <c r="V51" i="19"/>
  <c r="AI56" i="19"/>
  <c r="AG56" i="19"/>
  <c r="W60" i="19"/>
  <c r="AH62" i="19"/>
  <c r="AI70" i="19"/>
  <c r="AG70" i="19"/>
  <c r="W70" i="19"/>
  <c r="V75" i="19"/>
  <c r="AH85" i="19"/>
  <c r="W88" i="19"/>
  <c r="U88" i="19"/>
  <c r="AH96" i="19"/>
  <c r="AH105" i="19"/>
  <c r="W112" i="19"/>
  <c r="AG116" i="19"/>
  <c r="V123" i="19"/>
  <c r="V125" i="19"/>
  <c r="U137" i="19"/>
  <c r="AH139" i="19"/>
  <c r="AH148" i="19"/>
  <c r="W156" i="19"/>
  <c r="U156" i="19"/>
  <c r="AH163" i="19"/>
  <c r="V163" i="19"/>
  <c r="U163" i="19"/>
  <c r="U168" i="19"/>
  <c r="V177" i="19"/>
  <c r="U185" i="19"/>
  <c r="AI120" i="19"/>
  <c r="W120" i="19"/>
  <c r="U36" i="19"/>
  <c r="AG42" i="19"/>
  <c r="U96" i="19"/>
  <c r="U148" i="19"/>
  <c r="U42" i="19"/>
  <c r="AI48" i="19"/>
  <c r="U48" i="19"/>
  <c r="AI72" i="19"/>
  <c r="AG72" i="19"/>
  <c r="AH127" i="19"/>
  <c r="V127" i="19"/>
  <c r="AI132" i="19"/>
  <c r="AH132" i="19"/>
  <c r="AG96" i="19"/>
  <c r="U112" i="19"/>
  <c r="AG148" i="19"/>
  <c r="U170" i="19"/>
  <c r="AG16" i="19"/>
  <c r="AH18" i="19"/>
  <c r="W58" i="19"/>
  <c r="AH60" i="19"/>
  <c r="AI86" i="19"/>
  <c r="AG86" i="19"/>
  <c r="W86" i="19"/>
  <c r="AH94" i="19"/>
  <c r="AG112" i="19"/>
  <c r="V121" i="19"/>
  <c r="AG130" i="19"/>
  <c r="AG132" i="19"/>
  <c r="I132" i="19" s="1"/>
  <c r="V137" i="19"/>
  <c r="AH161" i="19"/>
  <c r="V161" i="19"/>
  <c r="AH175" i="19"/>
  <c r="AG175" i="19"/>
  <c r="V185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I118" i="19"/>
  <c r="AH118" i="19"/>
  <c r="AG118" i="19"/>
  <c r="W36" i="19"/>
  <c r="U94" i="19"/>
  <c r="W96" i="19"/>
  <c r="U105" i="19"/>
  <c r="U107" i="19"/>
  <c r="AI134" i="19"/>
  <c r="AG134" i="19"/>
  <c r="U136" i="19"/>
  <c r="W148" i="19"/>
  <c r="AG4" i="19"/>
  <c r="AG98" i="19"/>
  <c r="W116" i="19"/>
  <c r="U130" i="19"/>
  <c r="AI168" i="19"/>
  <c r="AH168" i="19"/>
  <c r="AG168" i="19"/>
  <c r="AI188" i="19"/>
  <c r="AH188" i="19"/>
  <c r="AG188" i="19"/>
  <c r="W188" i="19"/>
  <c r="AH26" i="19"/>
  <c r="AG28" i="19"/>
  <c r="W34" i="19"/>
  <c r="AI54" i="19"/>
  <c r="AG54" i="19"/>
  <c r="AH16" i="19"/>
  <c r="AH28" i="19"/>
  <c r="AI32" i="19"/>
  <c r="AH34" i="19"/>
  <c r="AG40" i="19"/>
  <c r="W46" i="19"/>
  <c r="U54" i="19"/>
  <c r="W56" i="19"/>
  <c r="AI68" i="19"/>
  <c r="AG68" i="19"/>
  <c r="W68" i="19"/>
  <c r="AH70" i="19"/>
  <c r="AG76" i="19"/>
  <c r="W76" i="19"/>
  <c r="AI84" i="19"/>
  <c r="AH84" i="19"/>
  <c r="AG84" i="19"/>
  <c r="U86" i="19"/>
  <c r="V95" i="19"/>
  <c r="U95" i="19"/>
  <c r="W104" i="19"/>
  <c r="U104" i="19"/>
  <c r="AH112" i="19"/>
  <c r="AH130" i="19"/>
  <c r="AH154" i="19"/>
  <c r="AG154" i="19"/>
  <c r="U161" i="19"/>
  <c r="U175" i="19"/>
  <c r="U106" i="19"/>
  <c r="U140" i="19"/>
  <c r="U142" i="19"/>
  <c r="I142" i="19" s="1"/>
  <c r="U149" i="19"/>
  <c r="U165" i="19"/>
  <c r="U186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AH7" i="19"/>
  <c r="U7" i="19"/>
  <c r="AG7" i="19"/>
  <c r="W7" i="19"/>
  <c r="AI7" i="19"/>
  <c r="AH11" i="19"/>
  <c r="U11" i="19"/>
  <c r="AG11" i="19"/>
  <c r="W11" i="19"/>
  <c r="AH3" i="19"/>
  <c r="U3" i="19"/>
  <c r="W3" i="19"/>
  <c r="AI3" i="19"/>
  <c r="V3" i="19"/>
  <c r="V11" i="19"/>
  <c r="V7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9" i="19"/>
  <c r="AG31" i="19"/>
  <c r="U31" i="19"/>
  <c r="AH31" i="19"/>
  <c r="V31" i="19"/>
  <c r="W31" i="19"/>
  <c r="U4" i="19"/>
  <c r="Z4" i="19"/>
  <c r="AD4" i="19"/>
  <c r="AH4" i="19"/>
  <c r="U8" i="19"/>
  <c r="U10" i="19"/>
  <c r="AH10" i="19"/>
  <c r="U14" i="19"/>
  <c r="AH14" i="19"/>
  <c r="W15" i="19"/>
  <c r="AG17" i="19"/>
  <c r="W17" i="19"/>
  <c r="AI17" i="19"/>
  <c r="U21" i="19"/>
  <c r="AG25" i="19"/>
  <c r="AH25" i="19"/>
  <c r="V25" i="19"/>
  <c r="W25" i="19"/>
  <c r="AI25" i="19"/>
  <c r="AG15" i="19"/>
  <c r="AH15" i="19"/>
  <c r="V4" i="19"/>
  <c r="AE4" i="19"/>
  <c r="AI10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4" i="19"/>
  <c r="W4" i="19"/>
  <c r="AB4" i="19"/>
  <c r="W8" i="19"/>
  <c r="W12" i="19"/>
  <c r="W14" i="19"/>
  <c r="U17" i="19"/>
  <c r="Z21" i="19"/>
  <c r="AI21" i="19"/>
  <c r="U29" i="19"/>
  <c r="AH29" i="19"/>
  <c r="W29" i="19"/>
  <c r="V35" i="19"/>
  <c r="V37" i="19"/>
  <c r="V39" i="19"/>
  <c r="V41" i="19"/>
  <c r="V43" i="19"/>
  <c r="V47" i="19"/>
  <c r="V49" i="19"/>
  <c r="AG35" i="19"/>
  <c r="W35" i="19"/>
  <c r="AI35" i="19"/>
  <c r="AG37" i="19"/>
  <c r="W37" i="19"/>
  <c r="AG39" i="19"/>
  <c r="W39" i="19"/>
  <c r="AI39" i="19"/>
  <c r="AG41" i="19"/>
  <c r="AI41" i="19"/>
  <c r="AG45" i="19"/>
  <c r="W45" i="19"/>
  <c r="W47" i="19"/>
  <c r="AG49" i="19"/>
  <c r="U49" i="19"/>
  <c r="W49" i="19"/>
  <c r="AI49" i="19"/>
  <c r="AH45" i="19"/>
  <c r="U35" i="19"/>
  <c r="U39" i="19"/>
  <c r="U41" i="19"/>
  <c r="U45" i="19"/>
  <c r="AI45" i="19"/>
  <c r="AG51" i="19"/>
  <c r="W51" i="19"/>
  <c r="AI51" i="19"/>
  <c r="AG53" i="19"/>
  <c r="W53" i="19"/>
  <c r="AI53" i="19"/>
  <c r="AG57" i="19"/>
  <c r="AI57" i="19"/>
  <c r="AG59" i="19"/>
  <c r="W59" i="19"/>
  <c r="AI59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81" i="19"/>
  <c r="W81" i="19"/>
  <c r="AI81" i="19"/>
  <c r="U81" i="19"/>
  <c r="U51" i="19"/>
  <c r="U53" i="19"/>
  <c r="U59" i="19"/>
  <c r="U65" i="19"/>
  <c r="U67" i="19"/>
  <c r="U69" i="19"/>
  <c r="U71" i="19"/>
  <c r="U73" i="19"/>
  <c r="U75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G93" i="19"/>
  <c r="W93" i="19"/>
  <c r="AI93" i="19"/>
  <c r="AG95" i="19"/>
  <c r="W95" i="19"/>
  <c r="AI95" i="19"/>
  <c r="AG99" i="19"/>
  <c r="W99" i="19"/>
  <c r="AI99" i="19"/>
  <c r="AG101" i="19"/>
  <c r="W101" i="19"/>
  <c r="AG103" i="19"/>
  <c r="W103" i="19"/>
  <c r="AI103" i="19"/>
  <c r="AG105" i="19"/>
  <c r="W105" i="19"/>
  <c r="AI105" i="19"/>
  <c r="AG107" i="19"/>
  <c r="W107" i="19"/>
  <c r="AG109" i="19"/>
  <c r="AI109" i="19"/>
  <c r="W109" i="19"/>
  <c r="V109" i="19"/>
  <c r="V16" i="19"/>
  <c r="V18" i="19"/>
  <c r="V20" i="19"/>
  <c r="V22" i="19"/>
  <c r="V26" i="19"/>
  <c r="V28" i="19"/>
  <c r="V30" i="19"/>
  <c r="V32" i="19"/>
  <c r="V34" i="19"/>
  <c r="V36" i="19"/>
  <c r="V38" i="19"/>
  <c r="V42" i="19"/>
  <c r="V44" i="19"/>
  <c r="V46" i="19"/>
  <c r="V48" i="19"/>
  <c r="V50" i="19"/>
  <c r="V52" i="19"/>
  <c r="V54" i="19"/>
  <c r="V56" i="19"/>
  <c r="V58" i="19"/>
  <c r="V60" i="19"/>
  <c r="V64" i="19"/>
  <c r="V66" i="19"/>
  <c r="V68" i="19"/>
  <c r="V70" i="19"/>
  <c r="V74" i="19"/>
  <c r="V76" i="19"/>
  <c r="V80" i="19"/>
  <c r="AI82" i="19"/>
  <c r="V82" i="19"/>
  <c r="AG82" i="19"/>
  <c r="W111" i="19"/>
  <c r="AI111" i="19"/>
  <c r="AG113" i="19"/>
  <c r="W113" i="19"/>
  <c r="AI113" i="19"/>
  <c r="AG115" i="19"/>
  <c r="W115" i="19"/>
  <c r="AG117" i="19"/>
  <c r="W117" i="19"/>
  <c r="AI117" i="19"/>
  <c r="AG121" i="19"/>
  <c r="AI121" i="19"/>
  <c r="AG123" i="19"/>
  <c r="W123" i="19"/>
  <c r="AI123" i="19"/>
  <c r="AG125" i="19"/>
  <c r="W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U184" i="19"/>
  <c r="AG184" i="19"/>
  <c r="V184" i="19"/>
  <c r="W184" i="19"/>
  <c r="AI184" i="19"/>
  <c r="V84" i="19"/>
  <c r="V86" i="19"/>
  <c r="V92" i="19"/>
  <c r="V94" i="19"/>
  <c r="V96" i="19"/>
  <c r="V98" i="19"/>
  <c r="V100" i="19"/>
  <c r="V102" i="19"/>
  <c r="V106" i="19"/>
  <c r="V108" i="19"/>
  <c r="V110" i="19"/>
  <c r="V112" i="19"/>
  <c r="V116" i="19"/>
  <c r="V118" i="19"/>
  <c r="V122" i="19"/>
  <c r="V126" i="19"/>
  <c r="V128" i="19"/>
  <c r="V130" i="19"/>
  <c r="V132" i="19"/>
  <c r="V134" i="19"/>
  <c r="V138" i="19"/>
  <c r="V140" i="19"/>
  <c r="AG143" i="19"/>
  <c r="W143" i="19"/>
  <c r="AI143" i="19"/>
  <c r="AG145" i="19"/>
  <c r="W145" i="19"/>
  <c r="AI145" i="19"/>
  <c r="AG147" i="19"/>
  <c r="W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V176" i="19"/>
  <c r="W176" i="19"/>
  <c r="W177" i="19"/>
  <c r="AG177" i="19"/>
  <c r="AH179" i="19"/>
  <c r="AI180" i="19"/>
  <c r="U181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R82" i="18"/>
  <c r="U69" i="18"/>
  <c r="O66" i="18"/>
  <c r="O35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27" i="2"/>
  <c r="F37" i="2"/>
  <c r="L97" i="2"/>
  <c r="L31" i="2"/>
  <c r="O36" i="2"/>
  <c r="I34" i="2"/>
  <c r="L39" i="2"/>
  <c r="L99" i="2"/>
  <c r="F17" i="2"/>
  <c r="O39" i="2"/>
  <c r="O32" i="2"/>
  <c r="F33" i="2"/>
  <c r="O15" i="2"/>
  <c r="I38" i="2"/>
  <c r="O98" i="2"/>
  <c r="L35" i="2"/>
  <c r="I33" i="2"/>
  <c r="O20" i="2"/>
  <c r="O40" i="2"/>
  <c r="F95" i="2"/>
  <c r="F32" i="2"/>
  <c r="U79" i="18"/>
  <c r="R24" i="18"/>
  <c r="F78" i="18"/>
  <c r="R78" i="18"/>
  <c r="L81" i="18"/>
  <c r="U78" i="2"/>
  <c r="F62" i="2"/>
  <c r="U70" i="2"/>
  <c r="I78" i="2"/>
  <c r="R7" i="2"/>
  <c r="O73" i="2"/>
  <c r="X19" i="2"/>
  <c r="U34" i="2"/>
  <c r="R66" i="2"/>
  <c r="U90" i="2"/>
  <c r="I26" i="2"/>
  <c r="R21" i="2"/>
  <c r="U22" i="2"/>
  <c r="O81" i="18"/>
  <c r="O39" i="18"/>
  <c r="I65" i="18"/>
  <c r="U9" i="18"/>
  <c r="U68" i="18"/>
  <c r="I70" i="18"/>
  <c r="U99" i="18"/>
  <c r="O72" i="18"/>
  <c r="I53" i="18"/>
  <c r="U57" i="18"/>
  <c r="I61" i="18"/>
  <c r="O62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U74" i="18"/>
  <c r="U53" i="18"/>
  <c r="I57" i="18"/>
  <c r="U61" i="18"/>
  <c r="O75" i="18"/>
  <c r="F12" i="18"/>
  <c r="L30" i="18"/>
  <c r="X30" i="18"/>
  <c r="F36" i="18"/>
  <c r="R36" i="18"/>
  <c r="F40" i="18"/>
  <c r="R40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X80" i="18"/>
  <c r="U83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R36" i="2"/>
  <c r="X95" i="2"/>
  <c r="F100" i="2"/>
  <c r="X31" i="2"/>
  <c r="X39" i="2"/>
  <c r="R96" i="2"/>
  <c r="X35" i="2"/>
  <c r="X30" i="2"/>
  <c r="R33" i="2"/>
  <c r="X34" i="2"/>
  <c r="R37" i="2"/>
  <c r="X38" i="2"/>
  <c r="X98" i="2"/>
  <c r="R99" i="2"/>
  <c r="O65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R29" i="2"/>
  <c r="U100" i="2"/>
  <c r="X67" i="2"/>
  <c r="U71" i="2"/>
  <c r="L23" i="2"/>
  <c r="O24" i="2"/>
  <c r="X27" i="2"/>
  <c r="U38" i="2"/>
  <c r="I88" i="18"/>
  <c r="U76" i="18"/>
  <c r="I63" i="2"/>
  <c r="I75" i="2"/>
  <c r="F51" i="2"/>
  <c r="L64" i="2"/>
  <c r="I58" i="2"/>
  <c r="U54" i="2"/>
  <c r="I71" i="2"/>
  <c r="L68" i="2"/>
  <c r="X64" i="2"/>
  <c r="U33" i="2"/>
  <c r="F65" i="2"/>
  <c r="U8" i="2"/>
  <c r="AF7" i="19"/>
  <c r="AF17" i="19"/>
  <c r="AF3" i="19"/>
  <c r="T15" i="19"/>
  <c r="AF18" i="19"/>
  <c r="AF13" i="19"/>
  <c r="AF15" i="19"/>
  <c r="AF16" i="19"/>
  <c r="AF11" i="19"/>
  <c r="T13" i="19"/>
  <c r="AF9" i="19"/>
  <c r="AF12" i="19"/>
  <c r="AF19" i="19"/>
  <c r="AF10" i="19"/>
  <c r="T3" i="19"/>
  <c r="AF8" i="19"/>
  <c r="G1" i="12"/>
  <c r="F1" i="12"/>
  <c r="AU1" i="12"/>
  <c r="F1" i="2"/>
  <c r="BC1" i="2" s="1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Z12" i="19"/>
  <c r="AB19" i="19"/>
  <c r="AD19" i="19"/>
  <c r="AA19" i="19"/>
  <c r="AE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AC6" i="19"/>
  <c r="AB6" i="19"/>
  <c r="AA6" i="19"/>
  <c r="AC5" i="19"/>
  <c r="AA5" i="19"/>
  <c r="AB5" i="19"/>
  <c r="Z5" i="19"/>
  <c r="AC3" i="19"/>
  <c r="AA3" i="19"/>
  <c r="AB3" i="19"/>
  <c r="Z3" i="19"/>
  <c r="AD3" i="19"/>
  <c r="AE3" i="19"/>
  <c r="AE8" i="19"/>
  <c r="Z23" i="19"/>
  <c r="AC8" i="19"/>
  <c r="AB8" i="19"/>
  <c r="AA23" i="19"/>
  <c r="Z8" i="19"/>
  <c r="AD23" i="19"/>
  <c r="AA8" i="19"/>
  <c r="AD8" i="19"/>
  <c r="I86" i="19" l="1"/>
  <c r="AI33" i="19"/>
  <c r="AH19" i="19"/>
  <c r="U159" i="19"/>
  <c r="V10" i="19"/>
  <c r="W10" i="19"/>
  <c r="K10" i="19" s="1"/>
  <c r="AH41" i="19"/>
  <c r="W41" i="19"/>
  <c r="AH46" i="19"/>
  <c r="U46" i="19"/>
  <c r="AI46" i="19"/>
  <c r="AH55" i="19"/>
  <c r="W72" i="19"/>
  <c r="U72" i="19"/>
  <c r="V72" i="19"/>
  <c r="AG104" i="19"/>
  <c r="AI104" i="19"/>
  <c r="V104" i="19"/>
  <c r="AG136" i="19"/>
  <c r="AH136" i="19"/>
  <c r="V136" i="19"/>
  <c r="U143" i="19"/>
  <c r="AH143" i="19"/>
  <c r="V143" i="19"/>
  <c r="J143" i="19" s="1"/>
  <c r="AH171" i="19"/>
  <c r="V171" i="19"/>
  <c r="AH77" i="19"/>
  <c r="V77" i="19"/>
  <c r="AG77" i="19"/>
  <c r="AI90" i="19"/>
  <c r="AI124" i="19"/>
  <c r="AI130" i="19"/>
  <c r="W130" i="19"/>
  <c r="AI144" i="19"/>
  <c r="AG144" i="19"/>
  <c r="U144" i="19"/>
  <c r="W154" i="19"/>
  <c r="U154" i="19"/>
  <c r="I154" i="19" s="1"/>
  <c r="AI154" i="19"/>
  <c r="AG158" i="19"/>
  <c r="AI158" i="19"/>
  <c r="AI181" i="19"/>
  <c r="AH181" i="19"/>
  <c r="AH196" i="19"/>
  <c r="U196" i="19"/>
  <c r="U200" i="19"/>
  <c r="AH200" i="19"/>
  <c r="AG200" i="19"/>
  <c r="AZ5" i="18"/>
  <c r="A5" i="18" s="1"/>
  <c r="AV5" i="12" s="1"/>
  <c r="AZ10" i="2"/>
  <c r="A10" i="2" s="1"/>
  <c r="AU10" i="12" s="1"/>
  <c r="AI114" i="19"/>
  <c r="W114" i="19"/>
  <c r="U119" i="19"/>
  <c r="V119" i="19"/>
  <c r="J119" i="19" s="1"/>
  <c r="AG182" i="19"/>
  <c r="V182" i="19"/>
  <c r="AZ12" i="18"/>
  <c r="A12" i="18" s="1"/>
  <c r="AV12" i="12" s="1"/>
  <c r="AZ13" i="2"/>
  <c r="A13" i="2" s="1"/>
  <c r="AU13" i="12" s="1"/>
  <c r="V29" i="19"/>
  <c r="AG29" i="19"/>
  <c r="W43" i="19"/>
  <c r="U43" i="19"/>
  <c r="I43" i="19" s="1"/>
  <c r="U52" i="19"/>
  <c r="AH61" i="19"/>
  <c r="AH66" i="19"/>
  <c r="AI66" i="19"/>
  <c r="U66" i="19"/>
  <c r="V79" i="19"/>
  <c r="AG79" i="19"/>
  <c r="U79" i="19"/>
  <c r="I79" i="19" s="1"/>
  <c r="AG90" i="19"/>
  <c r="AH115" i="19"/>
  <c r="J115" i="19" s="1"/>
  <c r="U115" i="19"/>
  <c r="I115" i="19" s="1"/>
  <c r="AI115" i="19"/>
  <c r="AG120" i="19"/>
  <c r="AH120" i="19"/>
  <c r="V120" i="19"/>
  <c r="AG124" i="19"/>
  <c r="I124" i="19" s="1"/>
  <c r="U138" i="19"/>
  <c r="AI138" i="19"/>
  <c r="AH144" i="19"/>
  <c r="J144" i="19" s="1"/>
  <c r="AH165" i="19"/>
  <c r="V165" i="19"/>
  <c r="U177" i="19"/>
  <c r="AH177" i="19"/>
  <c r="AI182" i="19"/>
  <c r="K182" i="19" s="1"/>
  <c r="AH192" i="19"/>
  <c r="U192" i="19"/>
  <c r="AG192" i="19"/>
  <c r="AZ18" i="2"/>
  <c r="A18" i="2" s="1"/>
  <c r="AU18" i="12" s="1"/>
  <c r="AH114" i="19"/>
  <c r="AC12" i="19"/>
  <c r="U182" i="19"/>
  <c r="I182" i="19" s="1"/>
  <c r="U77" i="19"/>
  <c r="AI55" i="19"/>
  <c r="U47" i="19"/>
  <c r="W33" i="19"/>
  <c r="K33" i="19" s="1"/>
  <c r="U6" i="19"/>
  <c r="W5" i="19"/>
  <c r="W158" i="19"/>
  <c r="W48" i="19"/>
  <c r="AG114" i="19"/>
  <c r="W78" i="19"/>
  <c r="AH147" i="19"/>
  <c r="J147" i="19" s="1"/>
  <c r="AH8" i="19"/>
  <c r="AI8" i="19"/>
  <c r="U19" i="19"/>
  <c r="W30" i="19"/>
  <c r="AI30" i="19"/>
  <c r="U30" i="19"/>
  <c r="I30" i="19" s="1"/>
  <c r="AH30" i="19"/>
  <c r="J30" i="19" s="1"/>
  <c r="W44" i="19"/>
  <c r="AI44" i="19"/>
  <c r="AG44" i="19"/>
  <c r="AH52" i="19"/>
  <c r="AH57" i="19"/>
  <c r="W57" i="19"/>
  <c r="K57" i="19" s="1"/>
  <c r="AI62" i="19"/>
  <c r="K62" i="19" s="1"/>
  <c r="U62" i="19"/>
  <c r="W66" i="19"/>
  <c r="AH79" i="19"/>
  <c r="AI106" i="19"/>
  <c r="AG106" i="19"/>
  <c r="V115" i="19"/>
  <c r="AH121" i="19"/>
  <c r="U121" i="19"/>
  <c r="W121" i="19"/>
  <c r="AH125" i="19"/>
  <c r="J125" i="19" s="1"/>
  <c r="U125" i="19"/>
  <c r="I125" i="19" s="1"/>
  <c r="AH138" i="19"/>
  <c r="AH160" i="19"/>
  <c r="W160" i="19"/>
  <c r="AI160" i="19"/>
  <c r="AG166" i="19"/>
  <c r="U166" i="19"/>
  <c r="AG178" i="19"/>
  <c r="V178" i="19"/>
  <c r="U183" i="19"/>
  <c r="AH183" i="19"/>
  <c r="AZ8" i="2"/>
  <c r="A8" i="2" s="1"/>
  <c r="AU8" i="12" s="1"/>
  <c r="AZ3" i="18"/>
  <c r="A3" i="18" s="1"/>
  <c r="AV3" i="12" s="1"/>
  <c r="U97" i="19"/>
  <c r="I97" i="19" s="1"/>
  <c r="V97" i="19"/>
  <c r="W97" i="19"/>
  <c r="Z6" i="19"/>
  <c r="R23" i="19"/>
  <c r="AH47" i="19"/>
  <c r="W6" i="19"/>
  <c r="AH6" i="19"/>
  <c r="AB23" i="19"/>
  <c r="D23" i="19" s="1"/>
  <c r="AD5" i="19"/>
  <c r="AC19" i="19"/>
  <c r="AE12" i="19"/>
  <c r="AH182" i="19"/>
  <c r="AG176" i="19"/>
  <c r="W181" i="19"/>
  <c r="AI125" i="19"/>
  <c r="AI119" i="19"/>
  <c r="V62" i="19"/>
  <c r="J62" i="19" s="1"/>
  <c r="AI97" i="19"/>
  <c r="U57" i="19"/>
  <c r="I57" i="19" s="1"/>
  <c r="AI79" i="19"/>
  <c r="AG55" i="19"/>
  <c r="AH43" i="19"/>
  <c r="V12" i="19"/>
  <c r="AH33" i="19"/>
  <c r="J33" i="19" s="1"/>
  <c r="U5" i="19"/>
  <c r="I175" i="19"/>
  <c r="V101" i="19"/>
  <c r="J101" i="19" s="1"/>
  <c r="AI156" i="19"/>
  <c r="AG78" i="19"/>
  <c r="W138" i="19"/>
  <c r="AG8" i="19"/>
  <c r="AI20" i="19"/>
  <c r="AH20" i="19"/>
  <c r="U20" i="19"/>
  <c r="W20" i="19"/>
  <c r="AG26" i="19"/>
  <c r="AI26" i="19"/>
  <c r="U26" i="19"/>
  <c r="U44" i="19"/>
  <c r="AH58" i="19"/>
  <c r="J58" i="19" s="1"/>
  <c r="AG58" i="19"/>
  <c r="U58" i="19"/>
  <c r="AG63" i="19"/>
  <c r="I63" i="19" s="1"/>
  <c r="V63" i="19"/>
  <c r="U63" i="19"/>
  <c r="AH80" i="19"/>
  <c r="AI80" i="19"/>
  <c r="AI88" i="19"/>
  <c r="K88" i="19" s="1"/>
  <c r="AH88" i="19"/>
  <c r="V88" i="19"/>
  <c r="U91" i="19"/>
  <c r="I91" i="19" s="1"/>
  <c r="V91" i="19"/>
  <c r="AH91" i="19"/>
  <c r="AI91" i="19"/>
  <c r="W94" i="19"/>
  <c r="AG94" i="19"/>
  <c r="I94" i="19" s="1"/>
  <c r="W106" i="19"/>
  <c r="U111" i="19"/>
  <c r="AG111" i="19"/>
  <c r="U116" i="19"/>
  <c r="AH116" i="19"/>
  <c r="AH128" i="19"/>
  <c r="J128" i="19" s="1"/>
  <c r="U128" i="19"/>
  <c r="I128" i="19" s="1"/>
  <c r="W142" i="19"/>
  <c r="AI142" i="19"/>
  <c r="U152" i="19"/>
  <c r="AG152" i="19"/>
  <c r="U160" i="19"/>
  <c r="AI23" i="19"/>
  <c r="W23" i="19"/>
  <c r="V61" i="19"/>
  <c r="AG61" i="19"/>
  <c r="I61" i="19" s="1"/>
  <c r="W90" i="19"/>
  <c r="U90" i="19"/>
  <c r="I90" i="19" s="1"/>
  <c r="AE23" i="19"/>
  <c r="AE6" i="19"/>
  <c r="P23" i="19"/>
  <c r="AF5" i="19"/>
  <c r="V90" i="19"/>
  <c r="W119" i="19"/>
  <c r="AG97" i="19"/>
  <c r="U55" i="19"/>
  <c r="I55" i="19" s="1"/>
  <c r="W79" i="19"/>
  <c r="W61" i="19"/>
  <c r="AG43" i="19"/>
  <c r="AI19" i="19"/>
  <c r="U33" i="19"/>
  <c r="W19" i="19"/>
  <c r="K19" i="19" s="1"/>
  <c r="AH5" i="19"/>
  <c r="W166" i="19"/>
  <c r="AH48" i="19"/>
  <c r="AH156" i="19"/>
  <c r="AG181" i="19"/>
  <c r="AH166" i="19"/>
  <c r="J166" i="19" s="1"/>
  <c r="AG30" i="19"/>
  <c r="AG138" i="19"/>
  <c r="I138" i="19" s="1"/>
  <c r="V15" i="19"/>
  <c r="U15" i="19"/>
  <c r="I15" i="19" s="1"/>
  <c r="AI15" i="19"/>
  <c r="AH37" i="19"/>
  <c r="AI37" i="19"/>
  <c r="U37" i="19"/>
  <c r="AI40" i="19"/>
  <c r="AH40" i="19"/>
  <c r="V40" i="19"/>
  <c r="AH44" i="19"/>
  <c r="W50" i="19"/>
  <c r="U50" i="19"/>
  <c r="V99" i="19"/>
  <c r="AH99" i="19"/>
  <c r="J99" i="19" s="1"/>
  <c r="AH106" i="19"/>
  <c r="J106" i="19" s="1"/>
  <c r="AH109" i="19"/>
  <c r="J109" i="19" s="1"/>
  <c r="U109" i="19"/>
  <c r="I109" i="19" s="1"/>
  <c r="AH117" i="19"/>
  <c r="U117" i="19"/>
  <c r="I117" i="19" s="1"/>
  <c r="AI146" i="19"/>
  <c r="AH146" i="19"/>
  <c r="W146" i="19"/>
  <c r="U150" i="19"/>
  <c r="I150" i="19" s="1"/>
  <c r="AH150" i="19"/>
  <c r="J150" i="19" s="1"/>
  <c r="AG160" i="19"/>
  <c r="AG12" i="19"/>
  <c r="U12" i="19"/>
  <c r="I12" i="19" s="1"/>
  <c r="W52" i="19"/>
  <c r="AG52" i="19"/>
  <c r="AH78" i="19"/>
  <c r="U78" i="19"/>
  <c r="AI78" i="19"/>
  <c r="K78" i="19" s="1"/>
  <c r="AH124" i="19"/>
  <c r="W124" i="19"/>
  <c r="AA12" i="19"/>
  <c r="V114" i="19"/>
  <c r="U61" i="19"/>
  <c r="AG47" i="19"/>
  <c r="AE5" i="19"/>
  <c r="S23" i="19"/>
  <c r="AF23" i="19"/>
  <c r="AC23" i="19"/>
  <c r="AD6" i="19"/>
  <c r="AD12" i="19"/>
  <c r="Q23" i="19"/>
  <c r="AF6" i="19"/>
  <c r="X2" i="18"/>
  <c r="AI147" i="19"/>
  <c r="K147" i="19" s="1"/>
  <c r="V124" i="19"/>
  <c r="J124" i="19" s="1"/>
  <c r="AG119" i="19"/>
  <c r="AI101" i="19"/>
  <c r="K101" i="19" s="1"/>
  <c r="AI77" i="19"/>
  <c r="AI43" i="19"/>
  <c r="AI12" i="19"/>
  <c r="V6" i="19"/>
  <c r="J6" i="19" s="1"/>
  <c r="AG33" i="19"/>
  <c r="V19" i="19"/>
  <c r="J19" i="19" s="1"/>
  <c r="AH12" i="19"/>
  <c r="V5" i="19"/>
  <c r="U158" i="19"/>
  <c r="U120" i="19"/>
  <c r="I170" i="19"/>
  <c r="U114" i="19"/>
  <c r="AI166" i="19"/>
  <c r="V159" i="19"/>
  <c r="J159" i="19" s="1"/>
  <c r="V55" i="19"/>
  <c r="AG62" i="19"/>
  <c r="AG10" i="19"/>
  <c r="W16" i="19"/>
  <c r="U16" i="19"/>
  <c r="I16" i="19" s="1"/>
  <c r="W40" i="19"/>
  <c r="K40" i="19" s="1"/>
  <c r="AH50" i="19"/>
  <c r="J50" i="19" s="1"/>
  <c r="W54" i="19"/>
  <c r="K54" i="19" s="1"/>
  <c r="AH72" i="19"/>
  <c r="J72" i="19" s="1"/>
  <c r="AH76" i="19"/>
  <c r="J76" i="19" s="1"/>
  <c r="AI76" i="19"/>
  <c r="AH82" i="19"/>
  <c r="J82" i="19" s="1"/>
  <c r="AH92" i="19"/>
  <c r="J92" i="19" s="1"/>
  <c r="U92" i="19"/>
  <c r="I92" i="19" s="1"/>
  <c r="U99" i="19"/>
  <c r="AH107" i="19"/>
  <c r="J107" i="19" s="1"/>
  <c r="AI107" i="19"/>
  <c r="V117" i="19"/>
  <c r="AG128" i="19"/>
  <c r="AH142" i="19"/>
  <c r="U146" i="19"/>
  <c r="W150" i="19"/>
  <c r="K150" i="19" s="1"/>
  <c r="U153" i="19"/>
  <c r="I153" i="19" s="1"/>
  <c r="V153" i="19"/>
  <c r="J153" i="19" s="1"/>
  <c r="AI164" i="19"/>
  <c r="W164" i="19"/>
  <c r="K164" i="19" s="1"/>
  <c r="AI170" i="19"/>
  <c r="W170" i="19"/>
  <c r="BH3" i="18"/>
  <c r="AZ8" i="18"/>
  <c r="A8" i="18" s="1"/>
  <c r="AV8" i="12" s="1"/>
  <c r="AZ9" i="2"/>
  <c r="A9" i="2" s="1"/>
  <c r="AU9" i="12" s="1"/>
  <c r="AZ16" i="2"/>
  <c r="A16" i="2" s="1"/>
  <c r="AU16" i="12" s="1"/>
  <c r="AZ6" i="18"/>
  <c r="A6" i="18" s="1"/>
  <c r="AV6" i="12" s="1"/>
  <c r="AZ15" i="2"/>
  <c r="A15" i="2" s="1"/>
  <c r="AU15" i="12" s="1"/>
  <c r="BW8" i="18"/>
  <c r="CG10" i="18"/>
  <c r="CG18" i="18"/>
  <c r="BR27" i="18"/>
  <c r="BH13" i="18"/>
  <c r="BW32" i="18"/>
  <c r="AZ7" i="2"/>
  <c r="A7" i="2" s="1"/>
  <c r="AU7" i="12" s="1"/>
  <c r="BW18" i="18"/>
  <c r="U32" i="19"/>
  <c r="U103" i="19"/>
  <c r="AI64" i="19"/>
  <c r="U64" i="19"/>
  <c r="I64" i="19" s="1"/>
  <c r="V2" i="19"/>
  <c r="J2" i="19" s="1"/>
  <c r="V89" i="19"/>
  <c r="J89" i="19" s="1"/>
  <c r="AH135" i="19"/>
  <c r="J135" i="19" s="1"/>
  <c r="AZ11" i="2"/>
  <c r="A11" i="2" s="1"/>
  <c r="AU11" i="12" s="1"/>
  <c r="BR11" i="18"/>
  <c r="CG26" i="18"/>
  <c r="BC28" i="18"/>
  <c r="BH31" i="18"/>
  <c r="BR32" i="18"/>
  <c r="CB33" i="18"/>
  <c r="BH39" i="18"/>
  <c r="BM40" i="18"/>
  <c r="BH45" i="18"/>
  <c r="BW46" i="18"/>
  <c r="BW50" i="18"/>
  <c r="BC52" i="18"/>
  <c r="BH53" i="18"/>
  <c r="BM62" i="18"/>
  <c r="BC64" i="18"/>
  <c r="BW72" i="18"/>
  <c r="BR75" i="18"/>
  <c r="BR78" i="18"/>
  <c r="CG79" i="18"/>
  <c r="CF79" i="18"/>
  <c r="CF87" i="18"/>
  <c r="X87" i="18" s="1"/>
  <c r="CG89" i="18"/>
  <c r="CA92" i="18"/>
  <c r="U92" i="18" s="1"/>
  <c r="CB23" i="2"/>
  <c r="CB24" i="2"/>
  <c r="BH28" i="2"/>
  <c r="BH29" i="2"/>
  <c r="CG36" i="2"/>
  <c r="BG45" i="2"/>
  <c r="I45" i="2" s="1"/>
  <c r="BW54" i="18"/>
  <c r="CB55" i="18"/>
  <c r="BH57" i="18"/>
  <c r="BM58" i="18"/>
  <c r="CB59" i="18"/>
  <c r="CG60" i="18"/>
  <c r="CB69" i="18"/>
  <c r="BC99" i="18"/>
  <c r="BG25" i="2"/>
  <c r="BH25" i="2" s="1"/>
  <c r="BH33" i="2"/>
  <c r="BR34" i="2"/>
  <c r="BW36" i="2"/>
  <c r="CG42" i="2"/>
  <c r="BR43" i="2"/>
  <c r="BW45" i="2"/>
  <c r="BL26" i="18"/>
  <c r="L26" i="18" s="1"/>
  <c r="BV26" i="18"/>
  <c r="BW26" i="18" s="1"/>
  <c r="CF26" i="18"/>
  <c r="X26" i="18" s="1"/>
  <c r="BG27" i="18"/>
  <c r="BH27" i="18" s="1"/>
  <c r="BQ27" i="18"/>
  <c r="O27" i="18" s="1"/>
  <c r="CA27" i="18"/>
  <c r="CB27" i="18" s="1"/>
  <c r="BB28" i="18"/>
  <c r="F28" i="18" s="1"/>
  <c r="CA62" i="18"/>
  <c r="CB62" i="18" s="1"/>
  <c r="CB67" i="18"/>
  <c r="BH84" i="18"/>
  <c r="BQ92" i="18"/>
  <c r="BR92" i="18" s="1"/>
  <c r="BB99" i="18"/>
  <c r="F99" i="18" s="1"/>
  <c r="BB48" i="2"/>
  <c r="BC48" i="2" s="1"/>
  <c r="BG3" i="18"/>
  <c r="BV4" i="18"/>
  <c r="BW4" i="18" s="1"/>
  <c r="CF4" i="18"/>
  <c r="CG4" i="18" s="1"/>
  <c r="BL8" i="18"/>
  <c r="L8" i="18" s="1"/>
  <c r="BV8" i="18"/>
  <c r="R8" i="18" s="1"/>
  <c r="BV10" i="18"/>
  <c r="BW10" i="18" s="1"/>
  <c r="CF10" i="18"/>
  <c r="X10" i="18" s="1"/>
  <c r="BG11" i="18"/>
  <c r="BH11" i="18" s="1"/>
  <c r="BQ11" i="18"/>
  <c r="BG13" i="18"/>
  <c r="I13" i="18" s="1"/>
  <c r="CA67" i="18"/>
  <c r="U67" i="18" s="1"/>
  <c r="BR68" i="18"/>
  <c r="BC81" i="18"/>
  <c r="BM81" i="18"/>
  <c r="CA82" i="18"/>
  <c r="CB82" i="18" s="1"/>
  <c r="BG84" i="18"/>
  <c r="I84" i="18" s="1"/>
  <c r="CG31" i="2"/>
  <c r="BH32" i="2"/>
  <c r="BH34" i="2"/>
  <c r="BL42" i="2"/>
  <c r="BM42" i="2" s="1"/>
  <c r="BB49" i="2"/>
  <c r="F49" i="2" s="1"/>
  <c r="CG50" i="2"/>
  <c r="BW81" i="2"/>
  <c r="BB20" i="18"/>
  <c r="F20" i="18" s="1"/>
  <c r="BQ25" i="18"/>
  <c r="BR25" i="18" s="1"/>
  <c r="CA25" i="18"/>
  <c r="U25" i="18" s="1"/>
  <c r="BV32" i="18"/>
  <c r="R32" i="18" s="1"/>
  <c r="BG68" i="18"/>
  <c r="I68" i="18" s="1"/>
  <c r="BH68" i="18"/>
  <c r="BQ73" i="18"/>
  <c r="O73" i="18" s="1"/>
  <c r="BH74" i="18"/>
  <c r="BH22" i="2"/>
  <c r="BR22" i="2"/>
  <c r="BH24" i="2"/>
  <c r="BM27" i="2"/>
  <c r="BW27" i="2"/>
  <c r="BW37" i="2"/>
  <c r="CG37" i="2"/>
  <c r="BW41" i="2"/>
  <c r="BW44" i="2"/>
  <c r="CA48" i="2"/>
  <c r="U48" i="2" s="1"/>
  <c r="BM64" i="2"/>
  <c r="BQ7" i="18"/>
  <c r="O7" i="18" s="1"/>
  <c r="CA7" i="18"/>
  <c r="CB7" i="18" s="1"/>
  <c r="CF14" i="18"/>
  <c r="CG14" i="18" s="1"/>
  <c r="BG15" i="18"/>
  <c r="BH15" i="18" s="1"/>
  <c r="BB18" i="18"/>
  <c r="BC18" i="18" s="1"/>
  <c r="BL18" i="18"/>
  <c r="BM18" i="18" s="1"/>
  <c r="BV18" i="18"/>
  <c r="CF18" i="18"/>
  <c r="X18" i="18" s="1"/>
  <c r="BG19" i="18"/>
  <c r="I19" i="18" s="1"/>
  <c r="BQ19" i="18"/>
  <c r="BR19" i="18" s="1"/>
  <c r="CA19" i="18"/>
  <c r="CB19" i="18" s="1"/>
  <c r="BH21" i="18"/>
  <c r="BC24" i="18"/>
  <c r="BH25" i="18"/>
  <c r="CF32" i="18"/>
  <c r="CG32" i="18" s="1"/>
  <c r="BH40" i="18"/>
  <c r="BC42" i="18"/>
  <c r="BH43" i="18"/>
  <c r="BM44" i="18"/>
  <c r="CB45" i="18"/>
  <c r="CB49" i="18"/>
  <c r="BH51" i="18"/>
  <c r="CB53" i="18"/>
  <c r="BH55" i="18"/>
  <c r="CB57" i="18"/>
  <c r="CG58" i="18"/>
  <c r="BM60" i="18"/>
  <c r="BR61" i="18"/>
  <c r="BW63" i="18"/>
  <c r="BW95" i="18"/>
  <c r="BW25" i="2"/>
  <c r="BM31" i="2"/>
  <c r="BB45" i="2"/>
  <c r="BC45" i="2" s="1"/>
  <c r="BH48" i="2"/>
  <c r="BQ48" i="2"/>
  <c r="O48" i="2" s="1"/>
  <c r="CG62" i="2"/>
  <c r="BB64" i="2"/>
  <c r="BC64" i="2"/>
  <c r="CG28" i="18"/>
  <c r="BG29" i="18"/>
  <c r="I29" i="18" s="1"/>
  <c r="BQ29" i="18"/>
  <c r="BR29" i="18" s="1"/>
  <c r="BM38" i="18"/>
  <c r="BR39" i="18"/>
  <c r="BW40" i="18"/>
  <c r="CG46" i="18"/>
  <c r="BM48" i="18"/>
  <c r="CG50" i="18"/>
  <c r="BM52" i="18"/>
  <c r="BM56" i="18"/>
  <c r="BM64" i="18"/>
  <c r="BR66" i="18"/>
  <c r="BH67" i="18"/>
  <c r="BM69" i="18"/>
  <c r="CA78" i="18"/>
  <c r="CB78" i="18"/>
  <c r="BC85" i="18"/>
  <c r="CB86" i="18"/>
  <c r="BM22" i="2"/>
  <c r="BW22" i="2"/>
  <c r="CB28" i="2"/>
  <c r="BM35" i="2"/>
  <c r="BM41" i="2"/>
  <c r="CB41" i="2"/>
  <c r="BG48" i="2"/>
  <c r="BR50" i="2"/>
  <c r="BR61" i="2"/>
  <c r="BV62" i="2"/>
  <c r="BW62" i="2" s="1"/>
  <c r="CB23" i="18"/>
  <c r="CG24" i="18"/>
  <c r="BR31" i="18"/>
  <c r="CB38" i="18"/>
  <c r="CB41" i="18"/>
  <c r="CG42" i="18"/>
  <c r="BC44" i="18"/>
  <c r="BR45" i="18"/>
  <c r="BC48" i="18"/>
  <c r="BR49" i="18"/>
  <c r="BR53" i="18"/>
  <c r="CG54" i="18"/>
  <c r="BC56" i="18"/>
  <c r="BR57" i="18"/>
  <c r="BW58" i="18"/>
  <c r="BC60" i="18"/>
  <c r="BH61" i="18"/>
  <c r="CG66" i="18"/>
  <c r="BG76" i="18"/>
  <c r="I76" i="18" s="1"/>
  <c r="CG19" i="2"/>
  <c r="BM21" i="2"/>
  <c r="BM39" i="2"/>
  <c r="BW39" i="2"/>
  <c r="BB40" i="2"/>
  <c r="F40" i="2" s="1"/>
  <c r="CB42" i="2"/>
  <c r="BC43" i="2"/>
  <c r="BR44" i="2"/>
  <c r="CA44" i="2"/>
  <c r="U44" i="2" s="1"/>
  <c r="CG45" i="2"/>
  <c r="BH50" i="2"/>
  <c r="BC70" i="2"/>
  <c r="BH90" i="2"/>
  <c r="BW87" i="2"/>
  <c r="BH92" i="2"/>
  <c r="BC93" i="2"/>
  <c r="BC97" i="2"/>
  <c r="BW70" i="18"/>
  <c r="BH82" i="18"/>
  <c r="BC87" i="18"/>
  <c r="CB90" i="18"/>
  <c r="BR2" i="2"/>
  <c r="BM19" i="2"/>
  <c r="BW21" i="2"/>
  <c r="CG21" i="2"/>
  <c r="BC25" i="2"/>
  <c r="BM25" i="2"/>
  <c r="BR28" i="2"/>
  <c r="BR29" i="2"/>
  <c r="BW31" i="2"/>
  <c r="CB34" i="2"/>
  <c r="BC35" i="2"/>
  <c r="BR38" i="2"/>
  <c r="BR39" i="2"/>
  <c r="CB39" i="2"/>
  <c r="BH42" i="2"/>
  <c r="BR42" i="2"/>
  <c r="CB43" i="2"/>
  <c r="BH67" i="2"/>
  <c r="BG90" i="2"/>
  <c r="I90" i="2" s="1"/>
  <c r="BL95" i="2"/>
  <c r="BM95" i="2" s="1"/>
  <c r="BR78" i="2"/>
  <c r="CB82" i="2"/>
  <c r="BR90" i="2"/>
  <c r="BC95" i="2"/>
  <c r="BR100" i="2"/>
  <c r="BW74" i="18"/>
  <c r="CB20" i="2"/>
  <c r="CG23" i="2"/>
  <c r="BC27" i="2"/>
  <c r="BC28" i="2"/>
  <c r="BM28" i="2"/>
  <c r="BH30" i="2"/>
  <c r="BR30" i="2"/>
  <c r="BW33" i="2"/>
  <c r="CG33" i="2"/>
  <c r="BC37" i="2"/>
  <c r="BM37" i="2"/>
  <c r="BC41" i="2"/>
  <c r="CG79" i="2"/>
  <c r="CA98" i="2"/>
  <c r="CB98" i="2" s="1"/>
  <c r="CG56" i="18"/>
  <c r="BC58" i="18"/>
  <c r="BW60" i="18"/>
  <c r="CB61" i="18"/>
  <c r="CG64" i="18"/>
  <c r="BC68" i="18"/>
  <c r="BC70" i="18"/>
  <c r="BH72" i="18"/>
  <c r="CG72" i="18"/>
  <c r="BV74" i="18"/>
  <c r="R74" i="18" s="1"/>
  <c r="BL76" i="18"/>
  <c r="L76" i="18" s="1"/>
  <c r="BM77" i="18"/>
  <c r="BM79" i="18"/>
  <c r="BW85" i="18"/>
  <c r="BH90" i="18"/>
  <c r="BM3" i="2"/>
  <c r="BR20" i="2"/>
  <c r="BM23" i="2"/>
  <c r="BW23" i="2"/>
  <c r="CB26" i="2"/>
  <c r="BB28" i="2"/>
  <c r="F28" i="2" s="1"/>
  <c r="CG29" i="2"/>
  <c r="CG30" i="2"/>
  <c r="BH31" i="2"/>
  <c r="BC33" i="2"/>
  <c r="BM33" i="2"/>
  <c r="BR36" i="2"/>
  <c r="CB36" i="2"/>
  <c r="BC38" i="2"/>
  <c r="BR40" i="2"/>
  <c r="CB40" i="2"/>
  <c r="BH44" i="2"/>
  <c r="BH49" i="2"/>
  <c r="BM74" i="2"/>
  <c r="CB75" i="2"/>
  <c r="BW78" i="2"/>
  <c r="CF79" i="2"/>
  <c r="X79" i="2" s="1"/>
  <c r="BG80" i="2"/>
  <c r="BH80" i="2" s="1"/>
  <c r="BR84" i="2"/>
  <c r="BC89" i="2"/>
  <c r="BG98" i="2"/>
  <c r="I98" i="2" s="1"/>
  <c r="BW89" i="18"/>
  <c r="BH94" i="18"/>
  <c r="BH98" i="18"/>
  <c r="BR98" i="18"/>
  <c r="BH100" i="18"/>
  <c r="BH20" i="2"/>
  <c r="BC23" i="2"/>
  <c r="BH26" i="2"/>
  <c r="BR26" i="2"/>
  <c r="BR27" i="2"/>
  <c r="BW29" i="2"/>
  <c r="CB32" i="2"/>
  <c r="CB33" i="2"/>
  <c r="BC34" i="2"/>
  <c r="CG35" i="2"/>
  <c r="BH36" i="2"/>
  <c r="BH37" i="2"/>
  <c r="CB37" i="2"/>
  <c r="CG39" i="2"/>
  <c r="BH40" i="2"/>
  <c r="CG43" i="2"/>
  <c r="BR71" i="2"/>
  <c r="CG72" i="2"/>
  <c r="CG87" i="2"/>
  <c r="BH88" i="2"/>
  <c r="CB92" i="2"/>
  <c r="CG97" i="2"/>
  <c r="BR16" i="18"/>
  <c r="J16" i="19"/>
  <c r="J130" i="19"/>
  <c r="CG13" i="2"/>
  <c r="CG7" i="2"/>
  <c r="CG11" i="2"/>
  <c r="CG17" i="2"/>
  <c r="CG5" i="2"/>
  <c r="CG15" i="2"/>
  <c r="CA13" i="2"/>
  <c r="CB13" i="2" s="1"/>
  <c r="CB12" i="2"/>
  <c r="CB16" i="2"/>
  <c r="CA5" i="2"/>
  <c r="CB5" i="2" s="1"/>
  <c r="CB9" i="2"/>
  <c r="CB18" i="2"/>
  <c r="CB14" i="2"/>
  <c r="CB8" i="2"/>
  <c r="BW15" i="2"/>
  <c r="BW7" i="2"/>
  <c r="BW3" i="2"/>
  <c r="BW13" i="2"/>
  <c r="BW18" i="2"/>
  <c r="BW8" i="2"/>
  <c r="BW11" i="2"/>
  <c r="BV18" i="2"/>
  <c r="BR8" i="2"/>
  <c r="BR10" i="2"/>
  <c r="BR12" i="2"/>
  <c r="BR15" i="2"/>
  <c r="O12" i="2"/>
  <c r="BR18" i="2"/>
  <c r="BR4" i="2"/>
  <c r="BR16" i="2"/>
  <c r="L15" i="2"/>
  <c r="BL15" i="2"/>
  <c r="BM17" i="2"/>
  <c r="BM15" i="2"/>
  <c r="BM12" i="2"/>
  <c r="BM13" i="2"/>
  <c r="BG11" i="2"/>
  <c r="BH11" i="2" s="1"/>
  <c r="BH14" i="2"/>
  <c r="BH18" i="2"/>
  <c r="BH10" i="2"/>
  <c r="BH12" i="2"/>
  <c r="BG15" i="2"/>
  <c r="I15" i="2" s="1"/>
  <c r="BH16" i="2"/>
  <c r="F8" i="2"/>
  <c r="BB3" i="2"/>
  <c r="F3" i="2" s="1"/>
  <c r="BB11" i="2"/>
  <c r="F11" i="2" s="1"/>
  <c r="BB12" i="2"/>
  <c r="BC12" i="2" s="1"/>
  <c r="BB14" i="2"/>
  <c r="F14" i="2" s="1"/>
  <c r="BB10" i="2"/>
  <c r="BC10" i="2" s="1"/>
  <c r="BC15" i="2"/>
  <c r="BC17" i="2"/>
  <c r="BC13" i="2"/>
  <c r="CG20" i="18"/>
  <c r="BC10" i="18"/>
  <c r="X6" i="18"/>
  <c r="CG6" i="18"/>
  <c r="CF12" i="18"/>
  <c r="CG12" i="18" s="1"/>
  <c r="CA17" i="18"/>
  <c r="U17" i="18" s="1"/>
  <c r="CB5" i="18"/>
  <c r="CB15" i="18"/>
  <c r="CA11" i="18"/>
  <c r="CB11" i="18" s="1"/>
  <c r="BW14" i="18"/>
  <c r="R14" i="18"/>
  <c r="BV12" i="18"/>
  <c r="R12" i="18" s="1"/>
  <c r="BV16" i="18"/>
  <c r="R16" i="18" s="1"/>
  <c r="BQ3" i="18"/>
  <c r="BR3" i="18" s="1"/>
  <c r="BQ15" i="18"/>
  <c r="O15" i="18" s="1"/>
  <c r="BL14" i="18"/>
  <c r="L14" i="18" s="1"/>
  <c r="BQ13" i="18"/>
  <c r="BR13" i="18" s="1"/>
  <c r="BM6" i="18"/>
  <c r="L6" i="18"/>
  <c r="BL12" i="18"/>
  <c r="BM12" i="18" s="1"/>
  <c r="BM10" i="18"/>
  <c r="BL10" i="18"/>
  <c r="J146" i="19"/>
  <c r="BB6" i="18"/>
  <c r="BC6" i="18" s="1"/>
  <c r="J32" i="19"/>
  <c r="K30" i="19"/>
  <c r="J140" i="19"/>
  <c r="CB10" i="2"/>
  <c r="BG7" i="18"/>
  <c r="BH7" i="18" s="1"/>
  <c r="I80" i="19"/>
  <c r="J66" i="19"/>
  <c r="I136" i="19"/>
  <c r="K96" i="19"/>
  <c r="J200" i="19"/>
  <c r="K5" i="19"/>
  <c r="K22" i="19"/>
  <c r="J64" i="19"/>
  <c r="K3" i="19"/>
  <c r="K177" i="19"/>
  <c r="K29" i="19"/>
  <c r="K46" i="19"/>
  <c r="K85" i="19"/>
  <c r="K75" i="19"/>
  <c r="K59" i="19"/>
  <c r="J35" i="19"/>
  <c r="K174" i="19"/>
  <c r="AG27" i="19"/>
  <c r="AH27" i="19"/>
  <c r="J27" i="19" s="1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156" i="19"/>
  <c r="J118" i="19"/>
  <c r="J8" i="19"/>
  <c r="J69" i="19"/>
  <c r="J108" i="19"/>
  <c r="I173" i="19"/>
  <c r="K14" i="19"/>
  <c r="K15" i="19"/>
  <c r="J137" i="19"/>
  <c r="J54" i="19"/>
  <c r="I88" i="19"/>
  <c r="I198" i="19"/>
  <c r="J148" i="19"/>
  <c r="I71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71" i="19"/>
  <c r="I45" i="19"/>
  <c r="I74" i="19"/>
  <c r="J21" i="19"/>
  <c r="J172" i="19"/>
  <c r="J131" i="19"/>
  <c r="J136" i="19"/>
  <c r="J134" i="19"/>
  <c r="J188" i="19"/>
  <c r="K176" i="19"/>
  <c r="J186" i="19"/>
  <c r="J84" i="19"/>
  <c r="K31" i="19"/>
  <c r="J160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190" i="19"/>
  <c r="K189" i="19"/>
  <c r="J56" i="19"/>
  <c r="J81" i="19"/>
  <c r="I39" i="19"/>
  <c r="J41" i="19"/>
  <c r="J96" i="19"/>
  <c r="J28" i="19"/>
  <c r="I69" i="19"/>
  <c r="I53" i="19"/>
  <c r="J170" i="19"/>
  <c r="J154" i="19"/>
  <c r="J102" i="19"/>
  <c r="J86" i="19"/>
  <c r="K181" i="19"/>
  <c r="J70" i="19"/>
  <c r="J38" i="19"/>
  <c r="I10" i="19"/>
  <c r="K34" i="19"/>
  <c r="J103" i="19"/>
  <c r="J67" i="19"/>
  <c r="J53" i="19"/>
  <c r="J87" i="19"/>
  <c r="I178" i="19"/>
  <c r="J46" i="19"/>
  <c r="J168" i="19"/>
  <c r="J116" i="19"/>
  <c r="K56" i="19"/>
  <c r="J113" i="19"/>
  <c r="K50" i="19"/>
  <c r="D13" i="19"/>
  <c r="K18" i="19"/>
  <c r="J133" i="19"/>
  <c r="J169" i="19"/>
  <c r="K128" i="19"/>
  <c r="K160" i="19"/>
  <c r="J167" i="19"/>
  <c r="I192" i="19"/>
  <c r="K159" i="19"/>
  <c r="K184" i="19"/>
  <c r="I2" i="19"/>
  <c r="J175" i="19"/>
  <c r="I200" i="19"/>
  <c r="K123" i="19"/>
  <c r="J78" i="19"/>
  <c r="J10" i="19"/>
  <c r="J9" i="19"/>
  <c r="K127" i="19"/>
  <c r="K111" i="19"/>
  <c r="K67" i="19"/>
  <c r="I7" i="19"/>
  <c r="I22" i="19"/>
  <c r="I98" i="19"/>
  <c r="I42" i="19"/>
  <c r="K146" i="19"/>
  <c r="K198" i="19"/>
  <c r="I49" i="19"/>
  <c r="I29" i="19"/>
  <c r="K13" i="19"/>
  <c r="J163" i="19"/>
  <c r="I40" i="19"/>
  <c r="I18" i="19"/>
  <c r="I126" i="19"/>
  <c r="K140" i="19"/>
  <c r="I160" i="19"/>
  <c r="K162" i="19"/>
  <c r="I179" i="19"/>
  <c r="J20" i="19"/>
  <c r="I19" i="19"/>
  <c r="I127" i="19"/>
  <c r="I165" i="19"/>
  <c r="J197" i="19"/>
  <c r="J182" i="19"/>
  <c r="K180" i="19"/>
  <c r="I135" i="19"/>
  <c r="I56" i="19"/>
  <c r="I139" i="19"/>
  <c r="I72" i="19"/>
  <c r="J179" i="19"/>
  <c r="K26" i="19"/>
  <c r="K168" i="19"/>
  <c r="J185" i="19"/>
  <c r="I105" i="19"/>
  <c r="I194" i="19"/>
  <c r="I131" i="19"/>
  <c r="I137" i="19"/>
  <c r="I82" i="19"/>
  <c r="I25" i="19"/>
  <c r="I188" i="19"/>
  <c r="I68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K35" i="19"/>
  <c r="J4" i="19"/>
  <c r="I11" i="19"/>
  <c r="J31" i="19"/>
  <c r="BR21" i="2"/>
  <c r="CB27" i="2"/>
  <c r="CB29" i="2"/>
  <c r="BM38" i="2"/>
  <c r="CB3" i="2"/>
  <c r="BH5" i="2"/>
  <c r="BW6" i="2"/>
  <c r="BC8" i="2"/>
  <c r="BR9" i="2"/>
  <c r="CG10" i="2"/>
  <c r="BR13" i="2"/>
  <c r="CG14" i="2"/>
  <c r="BH19" i="2"/>
  <c r="BR3" i="2"/>
  <c r="CG4" i="2"/>
  <c r="BM6" i="2"/>
  <c r="CB7" i="2"/>
  <c r="BH9" i="2"/>
  <c r="BW10" i="2"/>
  <c r="BH13" i="2"/>
  <c r="BW14" i="2"/>
  <c r="BR31" i="2"/>
  <c r="CB11" i="2"/>
  <c r="C20" i="19"/>
  <c r="BH3" i="2"/>
  <c r="BW4" i="2"/>
  <c r="BC6" i="2"/>
  <c r="BR7" i="2"/>
  <c r="CG8" i="2"/>
  <c r="CG12" i="2"/>
  <c r="BM14" i="2"/>
  <c r="CB15" i="2"/>
  <c r="BG23" i="2"/>
  <c r="BH23" i="2" s="1"/>
  <c r="BR23" i="2"/>
  <c r="BB26" i="2"/>
  <c r="BC26" i="2" s="1"/>
  <c r="CF28" i="2"/>
  <c r="CG28" i="2" s="1"/>
  <c r="CA31" i="2"/>
  <c r="CB31" i="2" s="1"/>
  <c r="BV34" i="2"/>
  <c r="BW34" i="2" s="1"/>
  <c r="BQ37" i="2"/>
  <c r="BR37" i="2" s="1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W30" i="2" s="1"/>
  <c r="BQ33" i="2"/>
  <c r="O33" i="2" s="1"/>
  <c r="BL36" i="2"/>
  <c r="BM36" i="2" s="1"/>
  <c r="BG39" i="2"/>
  <c r="BH39" i="2" s="1"/>
  <c r="BB42" i="2"/>
  <c r="BC42" i="2" s="1"/>
  <c r="CG44" i="2"/>
  <c r="BV46" i="2"/>
  <c r="BW46" i="2" s="1"/>
  <c r="BM52" i="2"/>
  <c r="BL52" i="2"/>
  <c r="L52" i="2" s="1"/>
  <c r="CA53" i="2"/>
  <c r="CB53" i="2" s="1"/>
  <c r="BG55" i="2"/>
  <c r="I55" i="2" s="1"/>
  <c r="BV56" i="2"/>
  <c r="R56" i="2" s="1"/>
  <c r="BB58" i="2"/>
  <c r="BC58" i="2" s="1"/>
  <c r="BQ11" i="2"/>
  <c r="O11" i="2" s="1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H17" i="2" s="1"/>
  <c r="BQ17" i="2"/>
  <c r="BR17" i="2" s="1"/>
  <c r="CA17" i="2"/>
  <c r="U17" i="2" s="1"/>
  <c r="BB18" i="2"/>
  <c r="BC18" i="2" s="1"/>
  <c r="BL18" i="2"/>
  <c r="L18" i="2" s="1"/>
  <c r="CF18" i="2"/>
  <c r="X18" i="2" s="1"/>
  <c r="BG19" i="2"/>
  <c r="BQ19" i="2"/>
  <c r="BR19" i="2" s="1"/>
  <c r="CA19" i="2"/>
  <c r="CB19" i="2" s="1"/>
  <c r="BB20" i="2"/>
  <c r="F20" i="2" s="1"/>
  <c r="BL20" i="2"/>
  <c r="L20" i="2" s="1"/>
  <c r="BV20" i="2"/>
  <c r="BW20" i="2" s="1"/>
  <c r="CF20" i="2"/>
  <c r="CG20" i="2" s="1"/>
  <c r="BG21" i="2"/>
  <c r="I21" i="2" s="1"/>
  <c r="BQ21" i="2"/>
  <c r="BL24" i="2"/>
  <c r="BM24" i="2" s="1"/>
  <c r="BG27" i="2"/>
  <c r="BH27" i="2" s="1"/>
  <c r="BB30" i="2"/>
  <c r="BC30" i="2" s="1"/>
  <c r="CF32" i="2"/>
  <c r="CG32" i="2" s="1"/>
  <c r="CA35" i="2"/>
  <c r="CB35" i="2" s="1"/>
  <c r="BV38" i="2"/>
  <c r="R38" i="2" s="1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I41" i="2" s="1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L73" i="2" s="1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L58" i="2" s="1"/>
  <c r="BB69" i="2"/>
  <c r="BC69" i="2" s="1"/>
  <c r="BH71" i="2"/>
  <c r="BR45" i="2"/>
  <c r="BM48" i="2"/>
  <c r="CA64" i="2"/>
  <c r="CB64" i="2" s="1"/>
  <c r="CG66" i="2"/>
  <c r="CB74" i="2"/>
  <c r="CF76" i="2"/>
  <c r="X76" i="2" s="1"/>
  <c r="CA87" i="2"/>
  <c r="U87" i="2" s="1"/>
  <c r="BG91" i="2"/>
  <c r="I91" i="2" s="1"/>
  <c r="BC99" i="2"/>
  <c r="CG65" i="2"/>
  <c r="BW71" i="2"/>
  <c r="BQ80" i="2"/>
  <c r="O80" i="2" s="1"/>
  <c r="BH99" i="2"/>
  <c r="BG99" i="2"/>
  <c r="BQ59" i="2"/>
  <c r="O59" i="2" s="1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U68" i="2" s="1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A79" i="2"/>
  <c r="U79" i="2" s="1"/>
  <c r="BV82" i="2"/>
  <c r="R82" i="2" s="1"/>
  <c r="BC85" i="2"/>
  <c r="BR85" i="2"/>
  <c r="BQ85" i="2"/>
  <c r="O85" i="2" s="1"/>
  <c r="CB6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CG69" i="2" s="1"/>
  <c r="BW70" i="2"/>
  <c r="BL71" i="2"/>
  <c r="L71" i="2" s="1"/>
  <c r="BC72" i="2"/>
  <c r="CA72" i="2"/>
  <c r="CB72" i="2" s="1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CG63" i="2"/>
  <c r="BM65" i="2"/>
  <c r="BM75" i="2"/>
  <c r="BL96" i="2"/>
  <c r="L96" i="2" s="1"/>
  <c r="BB61" i="2"/>
  <c r="BC61" i="2" s="1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BC71" i="2" s="1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Q81" i="2"/>
  <c r="BC84" i="2"/>
  <c r="BV85" i="2"/>
  <c r="R85" i="2" s="1"/>
  <c r="BG87" i="2"/>
  <c r="I87" i="2" s="1"/>
  <c r="BB90" i="2"/>
  <c r="BC90" i="2" s="1"/>
  <c r="CF92" i="2"/>
  <c r="CG92" i="2" s="1"/>
  <c r="CA95" i="2"/>
  <c r="CB95" i="2" s="1"/>
  <c r="BM98" i="2"/>
  <c r="BV98" i="2"/>
  <c r="BW98" i="2" s="1"/>
  <c r="BV79" i="2"/>
  <c r="BW79" i="2" s="1"/>
  <c r="CG80" i="2"/>
  <c r="BG81" i="2"/>
  <c r="I81" i="2" s="1"/>
  <c r="BQ82" i="2"/>
  <c r="BR82" i="2" s="1"/>
  <c r="BB84" i="2"/>
  <c r="BL85" i="2"/>
  <c r="BM85" i="2" s="1"/>
  <c r="CF86" i="2"/>
  <c r="CG86" i="2" s="1"/>
  <c r="CA89" i="2"/>
  <c r="CB89" i="2" s="1"/>
  <c r="BM92" i="2"/>
  <c r="BV92" i="2"/>
  <c r="R92" i="2" s="1"/>
  <c r="BQ95" i="2"/>
  <c r="BR95" i="2" s="1"/>
  <c r="BL98" i="2"/>
  <c r="L98" i="2" s="1"/>
  <c r="BB78" i="2"/>
  <c r="BC78" i="2" s="1"/>
  <c r="BL79" i="2"/>
  <c r="L79" i="2" s="1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L92" i="2" s="1"/>
  <c r="BG95" i="2"/>
  <c r="BH95" i="2" s="1"/>
  <c r="BB98" i="2"/>
  <c r="BC98" i="2" s="1"/>
  <c r="CF100" i="2"/>
  <c r="X100" i="2" s="1"/>
  <c r="CA77" i="2"/>
  <c r="CB77" i="2" s="1"/>
  <c r="BB79" i="2"/>
  <c r="BC79" i="2" s="1"/>
  <c r="BV80" i="2"/>
  <c r="BW80" i="2" s="1"/>
  <c r="CF81" i="2"/>
  <c r="CG81" i="2" s="1"/>
  <c r="BQ83" i="2"/>
  <c r="BR83" i="2" s="1"/>
  <c r="CA84" i="2"/>
  <c r="CB84" i="2" s="1"/>
  <c r="BL86" i="2"/>
  <c r="BG89" i="2"/>
  <c r="BH89" i="2" s="1"/>
  <c r="BB92" i="2"/>
  <c r="CF94" i="2"/>
  <c r="X94" i="2" s="1"/>
  <c r="BR97" i="2"/>
  <c r="CA97" i="2"/>
  <c r="U97" i="2" s="1"/>
  <c r="BV100" i="2"/>
  <c r="BW100" i="2" s="1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R94" i="2" s="1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H12" i="18"/>
  <c r="BR38" i="18"/>
  <c r="BM13" i="18"/>
  <c r="CG31" i="18"/>
  <c r="BV39" i="18"/>
  <c r="R39" i="18" s="1"/>
  <c r="CB75" i="18"/>
  <c r="BH16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O60" i="18" s="1"/>
  <c r="CF77" i="18"/>
  <c r="X77" i="18" s="1"/>
  <c r="CG15" i="18"/>
  <c r="BR28" i="18"/>
  <c r="BQ28" i="18"/>
  <c r="BL66" i="18"/>
  <c r="L66" i="18" s="1"/>
  <c r="BW15" i="18"/>
  <c r="BC27" i="18"/>
  <c r="CF31" i="18"/>
  <c r="BQ34" i="18"/>
  <c r="BR34" i="18" s="1"/>
  <c r="CF35" i="18"/>
  <c r="CG35" i="18" s="1"/>
  <c r="BL37" i="18"/>
  <c r="BM37" i="18" s="1"/>
  <c r="BB41" i="18"/>
  <c r="BC41" i="18" s="1"/>
  <c r="CA42" i="18"/>
  <c r="U42" i="18" s="1"/>
  <c r="BW43" i="18"/>
  <c r="BG46" i="18"/>
  <c r="BH46" i="18" s="1"/>
  <c r="BV55" i="18"/>
  <c r="R55" i="18" s="1"/>
  <c r="BM15" i="18"/>
  <c r="BH20" i="18"/>
  <c r="BQ38" i="18"/>
  <c r="O38" i="18" s="1"/>
  <c r="CB54" i="18"/>
  <c r="BB65" i="18"/>
  <c r="BC65" i="18" s="1"/>
  <c r="BC15" i="18"/>
  <c r="BC21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M5" i="18" s="1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F29" i="18" s="1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W19" i="18"/>
  <c r="BH24" i="18"/>
  <c r="BV57" i="18"/>
  <c r="BW57" i="18" s="1"/>
  <c r="CA28" i="18"/>
  <c r="U28" i="18" s="1"/>
  <c r="BH30" i="18"/>
  <c r="BC35" i="18"/>
  <c r="BB35" i="18"/>
  <c r="F35" i="18" s="1"/>
  <c r="BQ36" i="18"/>
  <c r="BR36" i="18" s="1"/>
  <c r="CG37" i="18"/>
  <c r="CF37" i="18"/>
  <c r="CF43" i="18"/>
  <c r="CG43" i="18" s="1"/>
  <c r="CA52" i="18"/>
  <c r="U52" i="18" s="1"/>
  <c r="BL61" i="18"/>
  <c r="BM61" i="18" s="1"/>
  <c r="BR56" i="18"/>
  <c r="BQ63" i="18"/>
  <c r="O63" i="18" s="1"/>
  <c r="BB45" i="18"/>
  <c r="BC45" i="18" s="1"/>
  <c r="CG45" i="18"/>
  <c r="CF47" i="18"/>
  <c r="CG47" i="18" s="1"/>
  <c r="CB48" i="18"/>
  <c r="CA50" i="18"/>
  <c r="CB50" i="18" s="1"/>
  <c r="BW51" i="18"/>
  <c r="BV53" i="18"/>
  <c r="BW53" i="18" s="1"/>
  <c r="BR54" i="18"/>
  <c r="BQ56" i="18"/>
  <c r="O56" i="18" s="1"/>
  <c r="BL59" i="18"/>
  <c r="BM59" i="18" s="1"/>
  <c r="BG62" i="18"/>
  <c r="BH62" i="18" s="1"/>
  <c r="CG73" i="18"/>
  <c r="CB76" i="18"/>
  <c r="BB17" i="18"/>
  <c r="BC17" i="18" s="1"/>
  <c r="BL17" i="18"/>
  <c r="L17" i="18" s="1"/>
  <c r="BV17" i="18"/>
  <c r="BW17" i="18" s="1"/>
  <c r="CF17" i="18"/>
  <c r="CG17" i="18" s="1"/>
  <c r="BG18" i="18"/>
  <c r="BH18" i="18" s="1"/>
  <c r="BQ18" i="18"/>
  <c r="O18" i="18" s="1"/>
  <c r="CA18" i="18"/>
  <c r="CB18" i="18" s="1"/>
  <c r="BB19" i="18"/>
  <c r="F19" i="18" s="1"/>
  <c r="BL19" i="18"/>
  <c r="BM19" i="18" s="1"/>
  <c r="BV19" i="18"/>
  <c r="CF19" i="18"/>
  <c r="CG19" i="18" s="1"/>
  <c r="BG20" i="18"/>
  <c r="BQ20" i="18"/>
  <c r="BR20" i="18" s="1"/>
  <c r="CA20" i="18"/>
  <c r="U20" i="18" s="1"/>
  <c r="BB21" i="18"/>
  <c r="BL21" i="18"/>
  <c r="BM21" i="18" s="1"/>
  <c r="BV21" i="18"/>
  <c r="BW21" i="18" s="1"/>
  <c r="CF21" i="18"/>
  <c r="CG21" i="18" s="1"/>
  <c r="BG22" i="18"/>
  <c r="BH22" i="18" s="1"/>
  <c r="BQ22" i="18"/>
  <c r="O22" i="18" s="1"/>
  <c r="CA22" i="18"/>
  <c r="U22" i="18" s="1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H28" i="18" s="1"/>
  <c r="BB31" i="18"/>
  <c r="F31" i="18" s="1"/>
  <c r="BL57" i="18"/>
  <c r="L57" i="18" s="1"/>
  <c r="BG60" i="18"/>
  <c r="BH60" i="18" s="1"/>
  <c r="BC61" i="18"/>
  <c r="BC71" i="18"/>
  <c r="BL72" i="18"/>
  <c r="L72" i="18" s="1"/>
  <c r="BG75" i="18"/>
  <c r="I75" i="18" s="1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H58" i="18" s="1"/>
  <c r="BC59" i="18"/>
  <c r="BB61" i="18"/>
  <c r="F61" i="18" s="1"/>
  <c r="CG61" i="18"/>
  <c r="BR69" i="18"/>
  <c r="BQ30" i="18"/>
  <c r="BR30" i="18" s="1"/>
  <c r="BR48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W45" i="18" s="1"/>
  <c r="BQ48" i="18"/>
  <c r="BL51" i="18"/>
  <c r="BM51" i="18" s="1"/>
  <c r="BG54" i="18"/>
  <c r="BH54" i="18" s="1"/>
  <c r="BB57" i="18"/>
  <c r="BC57" i="18" s="1"/>
  <c r="CF59" i="18"/>
  <c r="CG59" i="18" s="1"/>
  <c r="CA70" i="18"/>
  <c r="CB70" i="18" s="1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G52" i="18"/>
  <c r="BH52" i="18" s="1"/>
  <c r="BB55" i="18"/>
  <c r="BC55" i="18" s="1"/>
  <c r="CF57" i="18"/>
  <c r="CG57" i="18" s="1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H50" i="18" s="1"/>
  <c r="BC51" i="18"/>
  <c r="BB53" i="18"/>
  <c r="BC53" i="18" s="1"/>
  <c r="CG53" i="18"/>
  <c r="CF55" i="18"/>
  <c r="CG55" i="18" s="1"/>
  <c r="CB56" i="18"/>
  <c r="CA58" i="18"/>
  <c r="CB58" i="18" s="1"/>
  <c r="BW59" i="18"/>
  <c r="BV61" i="18"/>
  <c r="BW61" i="18" s="1"/>
  <c r="CB63" i="18"/>
  <c r="CF67" i="18"/>
  <c r="X67" i="18" s="1"/>
  <c r="BL83" i="18"/>
  <c r="BM83" i="18" s="1"/>
  <c r="CF84" i="18"/>
  <c r="X84" i="18" s="1"/>
  <c r="BR90" i="18"/>
  <c r="CG90" i="18"/>
  <c r="BH92" i="18"/>
  <c r="CB93" i="18"/>
  <c r="BM93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CB71" i="18" s="1"/>
  <c r="BC89" i="18"/>
  <c r="BB89" i="18"/>
  <c r="F89" i="18" s="1"/>
  <c r="BV90" i="18"/>
  <c r="R90" i="18" s="1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L96" i="18"/>
  <c r="L96" i="18" s="1"/>
  <c r="CB98" i="18"/>
  <c r="CA77" i="18"/>
  <c r="U77" i="18" s="1"/>
  <c r="CB84" i="18"/>
  <c r="CB94" i="18"/>
  <c r="CA94" i="18"/>
  <c r="U94" i="18" s="1"/>
  <c r="BV97" i="18"/>
  <c r="R97" i="18" s="1"/>
  <c r="BG99" i="18"/>
  <c r="I99" i="18" s="1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Q80" i="18"/>
  <c r="BR80" i="18" s="1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BG87" i="18"/>
  <c r="I87" i="18" s="1"/>
  <c r="BQ88" i="18"/>
  <c r="O88" i="18" s="1"/>
  <c r="BL91" i="18"/>
  <c r="BM91" i="18" s="1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R92" i="18" s="1"/>
  <c r="CF93" i="18"/>
  <c r="X93" i="18" s="1"/>
  <c r="BQ95" i="18"/>
  <c r="BR95" i="18" s="1"/>
  <c r="CA96" i="18"/>
  <c r="U96" i="18" s="1"/>
  <c r="BL98" i="18"/>
  <c r="BV99" i="18"/>
  <c r="BW99" i="18" s="1"/>
  <c r="CG100" i="18"/>
  <c r="BV93" i="18"/>
  <c r="R93" i="18" s="1"/>
  <c r="BG95" i="18"/>
  <c r="I95" i="18" s="1"/>
  <c r="BQ96" i="18"/>
  <c r="O96" i="18" s="1"/>
  <c r="BB98" i="18"/>
  <c r="F98" i="18" s="1"/>
  <c r="BL99" i="18"/>
  <c r="BM99" i="18" s="1"/>
  <c r="CF100" i="18"/>
  <c r="X100" i="18" s="1"/>
  <c r="BB79" i="18"/>
  <c r="F79" i="18" s="1"/>
  <c r="BV80" i="18"/>
  <c r="R80" i="18" s="1"/>
  <c r="CF81" i="18"/>
  <c r="CG81" i="18" s="1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CG94" i="18" s="1"/>
  <c r="BG96" i="18"/>
  <c r="I96" i="18" s="1"/>
  <c r="CA97" i="18"/>
  <c r="CB97" i="18" s="1"/>
  <c r="BV100" i="18"/>
  <c r="R100" i="18" s="1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K107" i="19"/>
  <c r="I77" i="19"/>
  <c r="K81" i="19"/>
  <c r="K73" i="19"/>
  <c r="K65" i="19"/>
  <c r="K47" i="19"/>
  <c r="K43" i="19"/>
  <c r="K21" i="19"/>
  <c r="I20" i="19"/>
  <c r="I87" i="19"/>
  <c r="J71" i="19"/>
  <c r="K132" i="19"/>
  <c r="K144" i="19"/>
  <c r="I183" i="19"/>
  <c r="I171" i="19"/>
  <c r="I25" i="2"/>
  <c r="I1" i="2"/>
  <c r="BH1" i="2" s="1"/>
  <c r="BE1" i="2" s="1"/>
  <c r="C15" i="19"/>
  <c r="E15" i="19"/>
  <c r="F20" i="19"/>
  <c r="I129" i="19"/>
  <c r="I113" i="19"/>
  <c r="I95" i="19"/>
  <c r="F41" i="2"/>
  <c r="X43" i="2"/>
  <c r="I187" i="19"/>
  <c r="K45" i="19"/>
  <c r="K39" i="19"/>
  <c r="I42" i="2"/>
  <c r="L43" i="2"/>
  <c r="O4" i="2"/>
  <c r="I50" i="19"/>
  <c r="H1" i="2"/>
  <c r="F14" i="19"/>
  <c r="I10" i="2"/>
  <c r="F5" i="2"/>
  <c r="L7" i="2"/>
  <c r="L11" i="2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I58" i="19"/>
  <c r="I32" i="19"/>
  <c r="K148" i="19"/>
  <c r="K193" i="19"/>
  <c r="I189" i="19"/>
  <c r="K169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142" i="19"/>
  <c r="J155" i="19"/>
  <c r="I162" i="19"/>
  <c r="X81" i="18"/>
  <c r="I193" i="19"/>
  <c r="K185" i="19"/>
  <c r="J100" i="19"/>
  <c r="I4" i="19"/>
  <c r="J95" i="19"/>
  <c r="K36" i="19"/>
  <c r="J55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18" i="19"/>
  <c r="K49" i="19"/>
  <c r="K37" i="19"/>
  <c r="AJ4" i="19"/>
  <c r="I140" i="19"/>
  <c r="I6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103" i="19"/>
  <c r="I36" i="19"/>
  <c r="I196" i="19"/>
  <c r="J75" i="19"/>
  <c r="K74" i="19"/>
  <c r="I122" i="19"/>
  <c r="J63" i="19"/>
  <c r="K92" i="19"/>
  <c r="I108" i="19"/>
  <c r="K124" i="19"/>
  <c r="K126" i="19"/>
  <c r="J149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8" i="19"/>
  <c r="J51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77" i="18"/>
  <c r="O78" i="18"/>
  <c r="U5" i="18"/>
  <c r="L10" i="18"/>
  <c r="R22" i="18"/>
  <c r="X73" i="18"/>
  <c r="I27" i="18"/>
  <c r="R43" i="18"/>
  <c r="K165" i="19"/>
  <c r="K157" i="19"/>
  <c r="K155" i="19"/>
  <c r="K153" i="19"/>
  <c r="K151" i="19"/>
  <c r="K149" i="19"/>
  <c r="K145" i="19"/>
  <c r="K109" i="19"/>
  <c r="K99" i="19"/>
  <c r="K91" i="19"/>
  <c r="I73" i="19"/>
  <c r="I65" i="19"/>
  <c r="I81" i="19"/>
  <c r="K77" i="19"/>
  <c r="K69" i="19"/>
  <c r="J43" i="19"/>
  <c r="I17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H20" i="19"/>
  <c r="U9" i="2"/>
  <c r="X14" i="2"/>
  <c r="I22" i="2"/>
  <c r="L42" i="2"/>
  <c r="X42" i="2"/>
  <c r="R47" i="2"/>
  <c r="O53" i="2"/>
  <c r="U74" i="2"/>
  <c r="F69" i="2"/>
  <c r="F24" i="2"/>
  <c r="O16" i="2"/>
  <c r="X23" i="2"/>
  <c r="L30" i="2"/>
  <c r="X46" i="2"/>
  <c r="F90" i="2"/>
  <c r="L91" i="2"/>
  <c r="R73" i="2"/>
  <c r="R12" i="2"/>
  <c r="X7" i="2"/>
  <c r="U66" i="2"/>
  <c r="F66" i="2"/>
  <c r="G3" i="19"/>
  <c r="E13" i="19"/>
  <c r="D15" i="19"/>
  <c r="B7" i="19"/>
  <c r="X22" i="2"/>
  <c r="R40" i="2"/>
  <c r="L51" i="2"/>
  <c r="O28" i="2"/>
  <c r="O19" i="2"/>
  <c r="I13" i="2"/>
  <c r="L19" i="2"/>
  <c r="O8" i="2"/>
  <c r="K1" i="2"/>
  <c r="I74" i="2"/>
  <c r="I123" i="19"/>
  <c r="L3" i="2"/>
  <c r="I5" i="2"/>
  <c r="K100" i="19"/>
  <c r="K72" i="19"/>
  <c r="X68" i="2"/>
  <c r="I119" i="19"/>
  <c r="K152" i="19"/>
  <c r="L6" i="2"/>
  <c r="X10" i="2"/>
  <c r="X48" i="2"/>
  <c r="I169" i="19"/>
  <c r="I121" i="19"/>
  <c r="J183" i="19"/>
  <c r="O7" i="2"/>
  <c r="F2" i="2"/>
  <c r="I2" i="2"/>
  <c r="R2" i="2"/>
  <c r="N1" i="2"/>
  <c r="P1" i="2"/>
  <c r="AJ3" i="19"/>
  <c r="AJ17" i="19"/>
  <c r="AJ9" i="19"/>
  <c r="AJ14" i="19"/>
  <c r="L1" i="2"/>
  <c r="BM1" i="2" s="1"/>
  <c r="BJ1" i="2" s="1"/>
  <c r="K194" i="19"/>
  <c r="O43" i="2"/>
  <c r="L47" i="2"/>
  <c r="K195" i="19"/>
  <c r="J191" i="19"/>
  <c r="AJ16" i="19"/>
  <c r="I199" i="19"/>
  <c r="I37" i="2"/>
  <c r="U41" i="2"/>
  <c r="U45" i="2"/>
  <c r="L46" i="2"/>
  <c r="K161" i="19"/>
  <c r="J184" i="19"/>
  <c r="K141" i="19"/>
  <c r="K104" i="19"/>
  <c r="X56" i="2"/>
  <c r="U67" i="2"/>
  <c r="K70" i="19"/>
  <c r="L60" i="2"/>
  <c r="L72" i="2"/>
  <c r="K58" i="19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R99" i="18"/>
  <c r="H3" i="19"/>
  <c r="R4" i="18"/>
  <c r="I5" i="18"/>
  <c r="O11" i="18"/>
  <c r="X13" i="18"/>
  <c r="O14" i="18"/>
  <c r="F23" i="18"/>
  <c r="I28" i="18"/>
  <c r="L33" i="18"/>
  <c r="X33" i="18"/>
  <c r="I40" i="18"/>
  <c r="L41" i="18"/>
  <c r="R51" i="18"/>
  <c r="X57" i="18"/>
  <c r="O58" i="18"/>
  <c r="F59" i="18"/>
  <c r="O74" i="18"/>
  <c r="F15" i="18"/>
  <c r="R15" i="18"/>
  <c r="R19" i="18"/>
  <c r="I20" i="18"/>
  <c r="L29" i="18"/>
  <c r="X29" i="18"/>
  <c r="O30" i="18"/>
  <c r="I36" i="18"/>
  <c r="F47" i="18"/>
  <c r="R47" i="18"/>
  <c r="L53" i="18"/>
  <c r="X53" i="18"/>
  <c r="O54" i="18"/>
  <c r="F55" i="18"/>
  <c r="I80" i="18"/>
  <c r="I2" i="18"/>
  <c r="BH2" i="18"/>
  <c r="I16" i="18"/>
  <c r="L21" i="18"/>
  <c r="X25" i="18"/>
  <c r="I32" i="18"/>
  <c r="O42" i="18"/>
  <c r="F43" i="18"/>
  <c r="U48" i="18"/>
  <c r="L49" i="18"/>
  <c r="X49" i="18"/>
  <c r="O50" i="18"/>
  <c r="F77" i="18"/>
  <c r="I78" i="18"/>
  <c r="L79" i="18"/>
  <c r="O80" i="18"/>
  <c r="R81" i="18"/>
  <c r="X83" i="18"/>
  <c r="F85" i="18"/>
  <c r="I90" i="18"/>
  <c r="L87" i="18"/>
  <c r="O92" i="18"/>
  <c r="L99" i="18"/>
  <c r="U78" i="18"/>
  <c r="X79" i="18"/>
  <c r="F81" i="18"/>
  <c r="I82" i="18"/>
  <c r="O84" i="18"/>
  <c r="R85" i="18"/>
  <c r="R89" i="18"/>
  <c r="I94" i="18"/>
  <c r="F97" i="18"/>
  <c r="I98" i="18"/>
  <c r="U4" i="18"/>
  <c r="F7" i="18"/>
  <c r="L9" i="18"/>
  <c r="O10" i="18"/>
  <c r="R11" i="18"/>
  <c r="U13" i="18"/>
  <c r="X14" i="18"/>
  <c r="F16" i="18"/>
  <c r="I17" i="18"/>
  <c r="L18" i="18"/>
  <c r="R20" i="18"/>
  <c r="U21" i="18"/>
  <c r="X22" i="18"/>
  <c r="F24" i="18"/>
  <c r="I4" i="18"/>
  <c r="L5" i="18"/>
  <c r="O6" i="18"/>
  <c r="R7" i="18"/>
  <c r="U8" i="18"/>
  <c r="X9" i="18"/>
  <c r="F11" i="18"/>
  <c r="I12" i="18"/>
  <c r="R13" i="18"/>
  <c r="U14" i="18"/>
  <c r="X15" i="18"/>
  <c r="O20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R70" i="18"/>
  <c r="I3" i="18"/>
  <c r="U3" i="18"/>
  <c r="X4" i="18"/>
  <c r="O5" i="18"/>
  <c r="F6" i="18"/>
  <c r="R6" i="18"/>
  <c r="U7" i="18"/>
  <c r="X8" i="18"/>
  <c r="O9" i="18"/>
  <c r="F10" i="18"/>
  <c r="R10" i="18"/>
  <c r="I11" i="18"/>
  <c r="U11" i="18"/>
  <c r="L12" i="18"/>
  <c r="F14" i="18"/>
  <c r="I15" i="18"/>
  <c r="L16" i="18"/>
  <c r="O17" i="18"/>
  <c r="R18" i="18"/>
  <c r="U19" i="18"/>
  <c r="X20" i="18"/>
  <c r="F22" i="18"/>
  <c r="I23" i="18"/>
  <c r="L24" i="18"/>
  <c r="O25" i="18"/>
  <c r="U27" i="18"/>
  <c r="X27" i="18"/>
  <c r="O28" i="18"/>
  <c r="R29" i="18"/>
  <c r="I30" i="18"/>
  <c r="U30" i="18"/>
  <c r="L31" i="18"/>
  <c r="X31" i="18"/>
  <c r="I67" i="18"/>
  <c r="U71" i="18"/>
  <c r="L15" i="18"/>
  <c r="O16" i="18"/>
  <c r="U18" i="18"/>
  <c r="F21" i="18"/>
  <c r="L23" i="18"/>
  <c r="R25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U63" i="18"/>
  <c r="X72" i="18"/>
  <c r="X64" i="18"/>
  <c r="O69" i="18"/>
  <c r="U85" i="18"/>
  <c r="F88" i="18"/>
  <c r="L90" i="18"/>
  <c r="I97" i="18"/>
  <c r="O99" i="18"/>
  <c r="O87" i="18"/>
  <c r="U89" i="18"/>
  <c r="F92" i="18"/>
  <c r="L94" i="18"/>
  <c r="R96" i="18"/>
  <c r="X98" i="18"/>
  <c r="O32" i="18"/>
  <c r="F33" i="18"/>
  <c r="R33" i="18"/>
  <c r="U34" i="18"/>
  <c r="L35" i="18"/>
  <c r="X35" i="18"/>
  <c r="F37" i="18"/>
  <c r="I38" i="18"/>
  <c r="U38" i="18"/>
  <c r="L39" i="18"/>
  <c r="X39" i="18"/>
  <c r="F41" i="18"/>
  <c r="R41" i="18"/>
  <c r="I42" i="18"/>
  <c r="L43" i="18"/>
  <c r="X43" i="18"/>
  <c r="O44" i="18"/>
  <c r="R45" i="18"/>
  <c r="I46" i="18"/>
  <c r="X47" i="18"/>
  <c r="O48" i="18"/>
  <c r="F49" i="18"/>
  <c r="I50" i="18"/>
  <c r="L51" i="18"/>
  <c r="O52" i="18"/>
  <c r="R53" i="18"/>
  <c r="I54" i="18"/>
  <c r="U54" i="18"/>
  <c r="L55" i="18"/>
  <c r="X55" i="18"/>
  <c r="F57" i="18"/>
  <c r="R57" i="18"/>
  <c r="L59" i="18"/>
  <c r="X59" i="18"/>
  <c r="R61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I89" i="18"/>
  <c r="O91" i="18"/>
  <c r="U93" i="18"/>
  <c r="F96" i="18"/>
  <c r="L98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E18" i="19"/>
  <c r="B15" i="19"/>
  <c r="G7" i="19"/>
  <c r="E7" i="19"/>
  <c r="B23" i="19"/>
  <c r="C3" i="19"/>
  <c r="F10" i="19"/>
  <c r="G14" i="19"/>
  <c r="C18" i="19"/>
  <c r="B18" i="19"/>
  <c r="F15" i="19"/>
  <c r="F7" i="19"/>
  <c r="F18" i="19"/>
  <c r="E23" i="19"/>
  <c r="I11" i="2"/>
  <c r="U11" i="2"/>
  <c r="L12" i="2"/>
  <c r="X12" i="2"/>
  <c r="O13" i="2"/>
  <c r="R14" i="2"/>
  <c r="U15" i="2"/>
  <c r="X16" i="2"/>
  <c r="O17" i="2"/>
  <c r="R18" i="2"/>
  <c r="I19" i="2"/>
  <c r="I3" i="2"/>
  <c r="L4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X61" i="2"/>
  <c r="O62" i="2"/>
  <c r="F63" i="2"/>
  <c r="R63" i="2"/>
  <c r="F94" i="2"/>
  <c r="O97" i="2"/>
  <c r="R98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L45" i="2"/>
  <c r="X45" i="2"/>
  <c r="O46" i="2"/>
  <c r="F47" i="2"/>
  <c r="F48" i="2"/>
  <c r="I49" i="2"/>
  <c r="L50" i="2"/>
  <c r="R52" i="2"/>
  <c r="X54" i="2"/>
  <c r="F56" i="2"/>
  <c r="I57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X78" i="2"/>
  <c r="F80" i="2"/>
  <c r="L82" i="2"/>
  <c r="O83" i="2"/>
  <c r="R84" i="2"/>
  <c r="U85" i="2"/>
  <c r="F88" i="2"/>
  <c r="I89" i="2"/>
  <c r="L90" i="2"/>
  <c r="O91" i="2"/>
  <c r="X20" i="2"/>
  <c r="O21" i="2"/>
  <c r="F22" i="2"/>
  <c r="R22" i="2"/>
  <c r="I23" i="2"/>
  <c r="U23" i="2"/>
  <c r="O25" i="2"/>
  <c r="F26" i="2"/>
  <c r="R26" i="2"/>
  <c r="U27" i="2"/>
  <c r="L28" i="2"/>
  <c r="O29" i="2"/>
  <c r="F30" i="2"/>
  <c r="I31" i="2"/>
  <c r="U31" i="2"/>
  <c r="L32" i="2"/>
  <c r="F34" i="2"/>
  <c r="I35" i="2"/>
  <c r="U35" i="2"/>
  <c r="X36" i="2"/>
  <c r="O37" i="2"/>
  <c r="F38" i="2"/>
  <c r="I39" i="2"/>
  <c r="U39" i="2"/>
  <c r="L40" i="2"/>
  <c r="X40" i="2"/>
  <c r="O41" i="2"/>
  <c r="F42" i="2"/>
  <c r="R42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X99" i="2"/>
  <c r="L65" i="2"/>
  <c r="X65" i="2"/>
  <c r="O66" i="2"/>
  <c r="R67" i="2"/>
  <c r="I68" i="2"/>
  <c r="L69" i="2"/>
  <c r="O70" i="2"/>
  <c r="F71" i="2"/>
  <c r="R71" i="2"/>
  <c r="I72" i="2"/>
  <c r="U72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U95" i="2"/>
  <c r="X96" i="2"/>
  <c r="F98" i="2"/>
  <c r="I99" i="2"/>
  <c r="L100" i="2"/>
  <c r="D3" i="19"/>
  <c r="G18" i="19"/>
  <c r="F23" i="19"/>
  <c r="D10" i="19"/>
  <c r="D7" i="19"/>
  <c r="F13" i="19"/>
  <c r="X3" i="19"/>
  <c r="X10" i="19"/>
  <c r="X14" i="19"/>
  <c r="X13" i="19"/>
  <c r="X18" i="19"/>
  <c r="X15" i="19"/>
  <c r="X7" i="19"/>
  <c r="X20" i="19"/>
  <c r="C14" i="19"/>
  <c r="G23" i="19"/>
  <c r="F3" i="19"/>
  <c r="G13" i="19"/>
  <c r="G15" i="19"/>
  <c r="E10" i="19"/>
  <c r="E14" i="19"/>
  <c r="C7" i="19"/>
  <c r="E3" i="19"/>
  <c r="AJ5" i="19"/>
  <c r="AJ7" i="19"/>
  <c r="AJ19" i="19"/>
  <c r="AJ8" i="19"/>
  <c r="AJ6" i="19"/>
  <c r="AJ15" i="19"/>
  <c r="E20" i="19"/>
  <c r="AJ20" i="19"/>
  <c r="BS1" i="2"/>
  <c r="BO1" i="2"/>
  <c r="BD1" i="2"/>
  <c r="A2" i="12" a="1"/>
  <c r="J61" i="19" l="1"/>
  <c r="J120" i="19"/>
  <c r="J88" i="19"/>
  <c r="J12" i="19"/>
  <c r="K166" i="19"/>
  <c r="I33" i="19"/>
  <c r="I166" i="19"/>
  <c r="I114" i="19"/>
  <c r="K90" i="19"/>
  <c r="K158" i="19"/>
  <c r="J117" i="19"/>
  <c r="J5" i="19"/>
  <c r="AJ12" i="19"/>
  <c r="K20" i="19"/>
  <c r="K130" i="19"/>
  <c r="J40" i="19"/>
  <c r="K119" i="19"/>
  <c r="I78" i="19"/>
  <c r="K114" i="19"/>
  <c r="BC49" i="2"/>
  <c r="BH19" i="18"/>
  <c r="I27" i="2"/>
  <c r="U77" i="2"/>
  <c r="U58" i="18"/>
  <c r="R49" i="18"/>
  <c r="CK49" i="18" s="1"/>
  <c r="AP49" i="18" s="1"/>
  <c r="F45" i="18"/>
  <c r="X94" i="18"/>
  <c r="L68" i="18"/>
  <c r="I22" i="18"/>
  <c r="F66" i="18"/>
  <c r="L19" i="18"/>
  <c r="L61" i="18"/>
  <c r="R62" i="2"/>
  <c r="O95" i="2"/>
  <c r="BM80" i="18"/>
  <c r="BW92" i="18"/>
  <c r="BW79" i="18"/>
  <c r="CG76" i="18"/>
  <c r="CG41" i="18"/>
  <c r="CG77" i="18"/>
  <c r="BC29" i="18"/>
  <c r="BM96" i="2"/>
  <c r="CB68" i="2"/>
  <c r="CG76" i="2"/>
  <c r="BR33" i="2"/>
  <c r="BR11" i="2"/>
  <c r="U5" i="2"/>
  <c r="BM76" i="18"/>
  <c r="CB44" i="2"/>
  <c r="BR48" i="2"/>
  <c r="CB48" i="2"/>
  <c r="BM26" i="18"/>
  <c r="F67" i="2"/>
  <c r="L36" i="2"/>
  <c r="I58" i="18"/>
  <c r="I18" i="18"/>
  <c r="R77" i="18"/>
  <c r="I52" i="18"/>
  <c r="BR97" i="18"/>
  <c r="BH95" i="18"/>
  <c r="BW94" i="2"/>
  <c r="BW38" i="2"/>
  <c r="BH98" i="2"/>
  <c r="CB25" i="18"/>
  <c r="BM8" i="18"/>
  <c r="BC20" i="18"/>
  <c r="L95" i="2"/>
  <c r="R30" i="2"/>
  <c r="U53" i="2"/>
  <c r="I95" i="2"/>
  <c r="L61" i="2"/>
  <c r="I62" i="18"/>
  <c r="F53" i="18"/>
  <c r="I34" i="18"/>
  <c r="R62" i="18"/>
  <c r="R26" i="18"/>
  <c r="F17" i="18"/>
  <c r="O19" i="18"/>
  <c r="O76" i="18"/>
  <c r="U82" i="18"/>
  <c r="F58" i="2"/>
  <c r="AB58" i="2" s="1"/>
  <c r="BW80" i="18"/>
  <c r="BW87" i="18"/>
  <c r="BH86" i="18"/>
  <c r="CG84" i="18"/>
  <c r="BM57" i="18"/>
  <c r="BW23" i="18"/>
  <c r="BR60" i="18"/>
  <c r="CB42" i="18"/>
  <c r="BR64" i="2"/>
  <c r="BR59" i="2"/>
  <c r="BH41" i="2"/>
  <c r="BM20" i="2"/>
  <c r="CG26" i="2"/>
  <c r="BH76" i="18"/>
  <c r="BR73" i="18"/>
  <c r="BH45" i="2"/>
  <c r="CB92" i="18"/>
  <c r="BW100" i="18"/>
  <c r="BC95" i="18"/>
  <c r="BW61" i="2"/>
  <c r="BM18" i="2"/>
  <c r="X51" i="18"/>
  <c r="I17" i="2"/>
  <c r="CG92" i="18"/>
  <c r="BW39" i="18"/>
  <c r="X69" i="2"/>
  <c r="X24" i="2"/>
  <c r="O51" i="2"/>
  <c r="X92" i="2"/>
  <c r="X2" i="2"/>
  <c r="X86" i="18"/>
  <c r="L47" i="18"/>
  <c r="AB47" i="18" s="1"/>
  <c r="R37" i="18"/>
  <c r="AB37" i="18" s="1"/>
  <c r="U26" i="18"/>
  <c r="L4" i="18"/>
  <c r="U55" i="2"/>
  <c r="F44" i="2"/>
  <c r="I51" i="2"/>
  <c r="O46" i="18"/>
  <c r="BH83" i="18"/>
  <c r="CB73" i="18"/>
  <c r="BR71" i="18"/>
  <c r="BH75" i="18"/>
  <c r="BR63" i="18"/>
  <c r="CB22" i="18"/>
  <c r="CG7" i="18"/>
  <c r="CG100" i="2"/>
  <c r="BH81" i="2"/>
  <c r="BM71" i="2"/>
  <c r="CB79" i="2"/>
  <c r="CG75" i="2"/>
  <c r="CG84" i="2"/>
  <c r="BW56" i="2"/>
  <c r="BR35" i="2"/>
  <c r="BC40" i="2"/>
  <c r="CG87" i="18"/>
  <c r="BR7" i="18"/>
  <c r="X23" i="18"/>
  <c r="L83" i="18"/>
  <c r="U40" i="18"/>
  <c r="BM96" i="18"/>
  <c r="CB100" i="18"/>
  <c r="BW76" i="18"/>
  <c r="BR22" i="18"/>
  <c r="CG88" i="2"/>
  <c r="BW86" i="2"/>
  <c r="O93" i="2"/>
  <c r="X73" i="2"/>
  <c r="U64" i="2"/>
  <c r="I43" i="2"/>
  <c r="X28" i="2"/>
  <c r="L24" i="2"/>
  <c r="X58" i="2"/>
  <c r="CK58" i="2" s="1"/>
  <c r="AP58" i="2" s="1"/>
  <c r="I64" i="2"/>
  <c r="U46" i="18"/>
  <c r="F74" i="18"/>
  <c r="I14" i="18"/>
  <c r="R3" i="18"/>
  <c r="L91" i="18"/>
  <c r="X32" i="2"/>
  <c r="U99" i="2"/>
  <c r="CK99" i="2" s="1"/>
  <c r="AP99" i="2" s="1"/>
  <c r="U19" i="2"/>
  <c r="U50" i="18"/>
  <c r="O36" i="18"/>
  <c r="O24" i="18"/>
  <c r="AB24" i="18" s="1"/>
  <c r="F13" i="18"/>
  <c r="X12" i="18"/>
  <c r="R21" i="18"/>
  <c r="F78" i="2"/>
  <c r="AB78" i="2" s="1"/>
  <c r="I66" i="2"/>
  <c r="L67" i="2"/>
  <c r="L37" i="18"/>
  <c r="BC98" i="18"/>
  <c r="CG78" i="18"/>
  <c r="CG67" i="18"/>
  <c r="BM74" i="18"/>
  <c r="CB28" i="18"/>
  <c r="BW64" i="18"/>
  <c r="BC73" i="2"/>
  <c r="CB17" i="2"/>
  <c r="BH29" i="18"/>
  <c r="O3" i="18"/>
  <c r="F16" i="2"/>
  <c r="CK16" i="2" s="1"/>
  <c r="AP16" i="2" s="1"/>
  <c r="T19" i="19" s="1"/>
  <c r="H19" i="19" s="1"/>
  <c r="U13" i="2"/>
  <c r="O5" i="2"/>
  <c r="AB5" i="2" s="1"/>
  <c r="L16" i="2"/>
  <c r="BM10" i="2"/>
  <c r="L2" i="2"/>
  <c r="AB2" i="2" s="1"/>
  <c r="BM5" i="2"/>
  <c r="BH15" i="2"/>
  <c r="F12" i="2"/>
  <c r="F18" i="2"/>
  <c r="BC14" i="2"/>
  <c r="BC11" i="2"/>
  <c r="X19" i="18"/>
  <c r="R17" i="18"/>
  <c r="X5" i="18"/>
  <c r="AB5" i="18" s="1"/>
  <c r="CB17" i="18"/>
  <c r="BW12" i="18"/>
  <c r="BW16" i="18"/>
  <c r="BR15" i="18"/>
  <c r="BM14" i="18"/>
  <c r="BM7" i="18"/>
  <c r="I8" i="18"/>
  <c r="I7" i="18"/>
  <c r="F3" i="18"/>
  <c r="I27" i="19"/>
  <c r="K27" i="19"/>
  <c r="BN1" i="2"/>
  <c r="BI1" i="2"/>
  <c r="I24" i="19"/>
  <c r="R16" i="2"/>
  <c r="X23" i="19"/>
  <c r="F4" i="2"/>
  <c r="AB4" i="2" s="1"/>
  <c r="I23" i="19"/>
  <c r="J24" i="19"/>
  <c r="J23" i="19"/>
  <c r="AJ23" i="19"/>
  <c r="BR6" i="2"/>
  <c r="X6" i="2"/>
  <c r="AB6" i="2" s="1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CK63" i="18" s="1"/>
  <c r="AP63" i="18" s="1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AB9" i="2" s="1"/>
  <c r="F45" i="2"/>
  <c r="AB45" i="2" s="1"/>
  <c r="L15" i="19"/>
  <c r="L20" i="19"/>
  <c r="BC2" i="18"/>
  <c r="AB79" i="18"/>
  <c r="CK78" i="18"/>
  <c r="AP78" i="18" s="1"/>
  <c r="L18" i="19"/>
  <c r="L7" i="19"/>
  <c r="R17" i="2"/>
  <c r="CK17" i="2" s="1"/>
  <c r="AP17" i="2" s="1"/>
  <c r="T21" i="19" s="1"/>
  <c r="H21" i="19" s="1"/>
  <c r="X47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96" i="18"/>
  <c r="CK96" i="18"/>
  <c r="AP96" i="18" s="1"/>
  <c r="CK91" i="18"/>
  <c r="AP91" i="18" s="1"/>
  <c r="AB91" i="18"/>
  <c r="CK65" i="18"/>
  <c r="AP65" i="18" s="1"/>
  <c r="AB65" i="18"/>
  <c r="AB49" i="18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56" i="18"/>
  <c r="AP56" i="18" s="1"/>
  <c r="AB56" i="18"/>
  <c r="CK54" i="18"/>
  <c r="AP54" i="18" s="1"/>
  <c r="AB54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11" i="18"/>
  <c r="AP11" i="18" s="1"/>
  <c r="AB4" i="18"/>
  <c r="CK4" i="18"/>
  <c r="AP4" i="18" s="1"/>
  <c r="CK9" i="18"/>
  <c r="AP9" i="18" s="1"/>
  <c r="AB9" i="18"/>
  <c r="AB7" i="18"/>
  <c r="CK7" i="18"/>
  <c r="AP7" i="18" s="1"/>
  <c r="AB69" i="18"/>
  <c r="BW2" i="18"/>
  <c r="CK2" i="18"/>
  <c r="AP2" i="18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AB7" i="2"/>
  <c r="CK7" i="2"/>
  <c r="AP7" i="2" s="1"/>
  <c r="T8" i="19" s="1"/>
  <c r="H8" i="19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L13" i="19"/>
  <c r="CK98" i="2"/>
  <c r="AP98" i="2" s="1"/>
  <c r="AB98" i="2"/>
  <c r="AB99" i="2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AB63" i="18" l="1"/>
  <c r="CK5" i="18"/>
  <c r="AP5" i="18" s="1"/>
  <c r="AF2" i="19" s="1"/>
  <c r="CK2" i="2"/>
  <c r="AP2" i="2" s="1"/>
  <c r="CK6" i="2"/>
  <c r="AP6" i="2" s="1"/>
  <c r="T7" i="19" s="1"/>
  <c r="H7" i="19" s="1"/>
  <c r="CK9" i="2"/>
  <c r="AP9" i="2" s="1"/>
  <c r="T10" i="19" s="1"/>
  <c r="H10" i="19" s="1"/>
  <c r="CK4" i="2"/>
  <c r="AP4" i="2" s="1"/>
  <c r="T22" i="19"/>
  <c r="AF22" i="19"/>
  <c r="L23" i="19"/>
  <c r="T11" i="19"/>
  <c r="H11" i="19" s="1"/>
  <c r="T6" i="19"/>
  <c r="H6" i="19" s="1"/>
  <c r="T4" i="19"/>
  <c r="H4" i="19" s="1"/>
  <c r="T5" i="19"/>
  <c r="H5" i="19" s="1"/>
  <c r="AB17" i="2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 s="1"/>
  <c r="T153" i="19"/>
  <c r="T158" i="19"/>
  <c r="T68" i="19"/>
  <c r="T73" i="19"/>
  <c r="T190" i="19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 s="1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T195" i="19"/>
  <c r="T38" i="19"/>
  <c r="T188" i="19"/>
  <c r="H188" i="19" s="1"/>
  <c r="T105" i="19"/>
  <c r="T146" i="19"/>
  <c r="H146" i="19" s="1"/>
  <c r="T67" i="19"/>
  <c r="T82" i="19"/>
  <c r="T119" i="19"/>
  <c r="T94" i="19"/>
  <c r="T59" i="19"/>
  <c r="T78" i="19"/>
  <c r="T184" i="19"/>
  <c r="T181" i="19"/>
  <c r="T74" i="19"/>
  <c r="T200" i="19"/>
  <c r="T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 s="1"/>
  <c r="T132" i="19"/>
  <c r="T72" i="19"/>
  <c r="T144" i="19"/>
  <c r="H144" i="19" s="1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190" i="19" l="1"/>
  <c r="H22" i="19"/>
  <c r="H199" i="19"/>
  <c r="H102" i="19"/>
  <c r="T2" i="19"/>
  <c r="H2" i="19" s="1"/>
  <c r="H74" i="19"/>
  <c r="H174" i="19"/>
  <c r="H171" i="19"/>
  <c r="H136" i="19"/>
  <c r="H98" i="19"/>
  <c r="H92" i="19"/>
  <c r="H64" i="19"/>
  <c r="H68" i="19"/>
  <c r="H145" i="19"/>
  <c r="H49" i="19"/>
  <c r="H57" i="19"/>
  <c r="H132" i="19"/>
  <c r="H78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B3" i="12" s="1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O19" i="19" s="1"/>
  <c r="C19" i="19" s="1"/>
  <c r="AG33" i="2"/>
  <c r="AM31" i="2"/>
  <c r="AI20" i="2"/>
  <c r="AK25" i="2"/>
  <c r="AM3" i="2"/>
  <c r="AA3" i="12" s="1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 s="1"/>
  <c r="E8" i="19" s="1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P8" i="19" s="1"/>
  <c r="D8" i="19" s="1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C3" i="12"/>
  <c r="D3" i="12"/>
  <c r="AR3" i="12"/>
  <c r="Z3" i="12"/>
  <c r="AF3" i="12"/>
  <c r="E3" i="12"/>
  <c r="J3" i="12"/>
  <c r="I3" i="12"/>
  <c r="AP3" i="12"/>
  <c r="AQ3" i="12"/>
  <c r="AD3" i="12"/>
  <c r="C3" i="12"/>
  <c r="AO3" i="12"/>
  <c r="AE3" i="12"/>
  <c r="A4" i="12" a="1"/>
  <c r="O2" i="19" l="1"/>
  <c r="R2" i="19"/>
  <c r="N2" i="19"/>
  <c r="P2" i="19"/>
  <c r="Q2" i="19"/>
  <c r="S2" i="19"/>
  <c r="X21" i="19"/>
  <c r="B21" i="19"/>
  <c r="L21" i="19" s="1"/>
  <c r="B19" i="19"/>
  <c r="L19" i="19" s="1"/>
  <c r="X19" i="19"/>
  <c r="X17" i="19"/>
  <c r="B17" i="19"/>
  <c r="L17" i="19" s="1"/>
  <c r="X16" i="19"/>
  <c r="B16" i="19"/>
  <c r="L16" i="19" s="1"/>
  <c r="B12" i="19"/>
  <c r="L12" i="19" s="1"/>
  <c r="X12" i="19"/>
  <c r="B9" i="19"/>
  <c r="L9" i="19" s="1"/>
  <c r="X9" i="19"/>
  <c r="B8" i="19"/>
  <c r="L8" i="19" s="1"/>
  <c r="X8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R3" i="12"/>
  <c r="A4" i="12"/>
  <c r="F3" i="12"/>
  <c r="G3" i="12"/>
  <c r="T3" i="12"/>
  <c r="S3" i="12"/>
  <c r="Q3" i="12"/>
  <c r="X2" i="19" l="1"/>
  <c r="L11" i="19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N3" i="12" s="1"/>
  <c r="P3" i="12" s="1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M3" i="12" s="1"/>
  <c r="O3" i="12" s="1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L3" i="12" s="1"/>
  <c r="N3" i="12" s="1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L5" i="12" s="1"/>
  <c r="N5" i="12" s="1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K3" i="12" l="1"/>
  <c r="M3" i="12" s="1"/>
  <c r="AM5" i="12"/>
  <c r="O5" i="12" s="1"/>
  <c r="AA2" i="19"/>
  <c r="C2" i="19" s="1"/>
  <c r="AB2" i="19"/>
  <c r="D2" i="19" s="1"/>
  <c r="Z2" i="19"/>
  <c r="B2" i="19" s="1"/>
  <c r="AD2" i="19"/>
  <c r="F2" i="19" s="1"/>
  <c r="AE2" i="19"/>
  <c r="G2" i="19" s="1"/>
  <c r="AC2" i="19"/>
  <c r="E2" i="19" s="1"/>
  <c r="AI4" i="12"/>
  <c r="K4" i="12" s="1"/>
  <c r="AI3" i="12"/>
  <c r="AJ4" i="12"/>
  <c r="L4" i="12" s="1"/>
  <c r="AJ3" i="12"/>
  <c r="L3" i="12" s="1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AJ2" i="19" l="1"/>
  <c r="L2" i="19"/>
  <c r="K3" i="12"/>
  <c r="U3" i="12" s="1"/>
  <c r="AS3" i="12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D9" i="12" l="1"/>
  <c r="AA9" i="12"/>
  <c r="AQ9" i="12"/>
  <c r="S9" i="12" s="1"/>
  <c r="AB9" i="12"/>
  <c r="X9" i="12"/>
  <c r="AD9" i="12"/>
  <c r="AI9" i="12"/>
  <c r="W9" i="12"/>
  <c r="J9" i="12"/>
  <c r="AM9" i="12"/>
  <c r="AN9" i="12"/>
  <c r="I9" i="12"/>
  <c r="AP9" i="12"/>
  <c r="AJ9" i="12"/>
  <c r="C9" i="12"/>
  <c r="AR9" i="12"/>
  <c r="AC9" i="12"/>
  <c r="AK9" i="12"/>
  <c r="Z9" i="12"/>
  <c r="Y9" i="12"/>
  <c r="AO9" i="12"/>
  <c r="AL9" i="12"/>
  <c r="AF9" i="12"/>
  <c r="E9" i="12"/>
  <c r="G9" i="12" s="1"/>
  <c r="U8" i="12"/>
  <c r="A10" i="12"/>
  <c r="O9" i="12" l="1"/>
  <c r="Q9" i="12"/>
  <c r="P9" i="12"/>
  <c r="L9" i="12"/>
  <c r="K9" i="12"/>
  <c r="R9" i="12"/>
  <c r="T9" i="12"/>
  <c r="AS9" i="12"/>
  <c r="F9" i="12"/>
  <c r="H9" i="12" s="1"/>
  <c r="M9" i="12"/>
  <c r="N9" i="12"/>
  <c r="AG9" i="12"/>
  <c r="B10" i="12"/>
  <c r="AL10" i="12" s="1"/>
  <c r="A11" i="12" a="1"/>
  <c r="U9" i="12" l="1"/>
  <c r="AQ10" i="12"/>
  <c r="D10" i="12"/>
  <c r="AM10" i="12"/>
  <c r="AC10" i="12"/>
  <c r="Z10" i="12"/>
  <c r="N10" i="12" s="1"/>
  <c r="Y10" i="12"/>
  <c r="AR10" i="12"/>
  <c r="AJ10" i="12"/>
  <c r="C10" i="12"/>
  <c r="AB10" i="12"/>
  <c r="AI10" i="12"/>
  <c r="I10" i="12"/>
  <c r="X10" i="12"/>
  <c r="W10" i="12"/>
  <c r="AN10" i="12"/>
  <c r="AF10" i="12"/>
  <c r="AD10" i="12"/>
  <c r="AK10" i="12"/>
  <c r="AP10" i="12"/>
  <c r="AE10" i="12"/>
  <c r="J10" i="12"/>
  <c r="AA10" i="12"/>
  <c r="E10" i="12"/>
  <c r="F10" i="12" s="1"/>
  <c r="AO10" i="12"/>
  <c r="A11" i="12"/>
  <c r="R10" i="12" l="1"/>
  <c r="S10" i="12"/>
  <c r="P10" i="12"/>
  <c r="O10" i="12"/>
  <c r="K10" i="12"/>
  <c r="M10" i="12"/>
  <c r="Q10" i="12"/>
  <c r="T10" i="12"/>
  <c r="AS10" i="12"/>
  <c r="AG10" i="12"/>
  <c r="G10" i="12"/>
  <c r="H10" i="12" s="1"/>
  <c r="L10" i="12"/>
  <c r="B11" i="12"/>
  <c r="I11" i="12" s="1"/>
  <c r="A12" i="12" a="1"/>
  <c r="U10" i="12" l="1"/>
  <c r="AN11" i="12"/>
  <c r="AB11" i="12"/>
  <c r="AJ11" i="12"/>
  <c r="AD11" i="12"/>
  <c r="AF11" i="12"/>
  <c r="Z11" i="12"/>
  <c r="AK11" i="12"/>
  <c r="AE11" i="12"/>
  <c r="J11" i="12"/>
  <c r="AL11" i="12"/>
  <c r="D11" i="12"/>
  <c r="E11" i="12"/>
  <c r="F11" i="12" s="1"/>
  <c r="AR11" i="12"/>
  <c r="AO11" i="12"/>
  <c r="AQ11" i="12"/>
  <c r="X11" i="12"/>
  <c r="AM11" i="12"/>
  <c r="AA11" i="12"/>
  <c r="AP11" i="12"/>
  <c r="Y11" i="12"/>
  <c r="AI11" i="12"/>
  <c r="AC11" i="12"/>
  <c r="C11" i="12"/>
  <c r="W11" i="12"/>
  <c r="A12" i="12"/>
  <c r="P11" i="12" l="1"/>
  <c r="T11" i="12"/>
  <c r="Q11" i="12"/>
  <c r="N11" i="12"/>
  <c r="G11" i="12"/>
  <c r="H11" i="12" s="1"/>
  <c r="L11" i="12"/>
  <c r="S11" i="12"/>
  <c r="R11" i="12"/>
  <c r="M11" i="12"/>
  <c r="O11" i="12"/>
  <c r="AS11" i="12"/>
  <c r="K11" i="12"/>
  <c r="AG11" i="12"/>
  <c r="B12" i="12"/>
  <c r="AR12" i="12" s="1"/>
  <c r="A13" i="12" a="1"/>
  <c r="AI12" i="12" l="1"/>
  <c r="AC12" i="12"/>
  <c r="AA12" i="12"/>
  <c r="AO12" i="12"/>
  <c r="AQ12" i="12"/>
  <c r="W12" i="12"/>
  <c r="AL12" i="12"/>
  <c r="D12" i="12"/>
  <c r="Z12" i="12"/>
  <c r="AJ12" i="12"/>
  <c r="E12" i="12"/>
  <c r="G12" i="12" s="1"/>
  <c r="AD12" i="12"/>
  <c r="AE12" i="12"/>
  <c r="AM12" i="12"/>
  <c r="Y12" i="12"/>
  <c r="X12" i="12"/>
  <c r="AP12" i="12"/>
  <c r="C12" i="12"/>
  <c r="AB12" i="12"/>
  <c r="AK12" i="12"/>
  <c r="I12" i="12"/>
  <c r="J12" i="12"/>
  <c r="AF12" i="12"/>
  <c r="AN12" i="12"/>
  <c r="U11" i="12"/>
  <c r="A13" i="12"/>
  <c r="P12" i="12" l="1"/>
  <c r="L12" i="12"/>
  <c r="Q12" i="12"/>
  <c r="F12" i="12"/>
  <c r="H12" i="12" s="1"/>
  <c r="O12" i="12"/>
  <c r="K12" i="12"/>
  <c r="M12" i="12"/>
  <c r="S12" i="12"/>
  <c r="R12" i="12"/>
  <c r="N12" i="12"/>
  <c r="AG12" i="12"/>
  <c r="AS12" i="12"/>
  <c r="T12" i="12"/>
  <c r="B13" i="12"/>
  <c r="W13" i="12" s="1"/>
  <c r="A14" i="12" a="1"/>
  <c r="U12" i="12" l="1"/>
  <c r="AR13" i="12"/>
  <c r="I13" i="12"/>
  <c r="AB13" i="12"/>
  <c r="AN13" i="12"/>
  <c r="AK13" i="12"/>
  <c r="AC13" i="12"/>
  <c r="J13" i="12"/>
  <c r="X13" i="12"/>
  <c r="AJ13" i="12"/>
  <c r="Y13" i="12"/>
  <c r="AA13" i="12"/>
  <c r="C13" i="12"/>
  <c r="AQ13" i="12"/>
  <c r="AL13" i="12"/>
  <c r="Z13" i="12"/>
  <c r="D13" i="12"/>
  <c r="AI13" i="12"/>
  <c r="K13" i="12" s="1"/>
  <c r="AP13" i="12"/>
  <c r="AM13" i="12"/>
  <c r="AD13" i="12"/>
  <c r="AO13" i="12"/>
  <c r="AF13" i="12"/>
  <c r="E13" i="12"/>
  <c r="G13" i="12" s="1"/>
  <c r="AE13" i="12"/>
  <c r="A14" i="12"/>
  <c r="R13" i="12" l="1"/>
  <c r="T13" i="12"/>
  <c r="P13" i="12"/>
  <c r="O13" i="12"/>
  <c r="Q13" i="12"/>
  <c r="L13" i="12"/>
  <c r="N13" i="12"/>
  <c r="M13" i="12"/>
  <c r="AS13" i="12"/>
  <c r="F13" i="12"/>
  <c r="H13" i="12" s="1"/>
  <c r="AG13" i="12"/>
  <c r="S13" i="12"/>
  <c r="B14" i="12"/>
  <c r="AF14" i="12" s="1"/>
  <c r="A15" i="12" a="1"/>
  <c r="U13" i="12" l="1"/>
  <c r="E14" i="12"/>
  <c r="G14" i="12" s="1"/>
  <c r="W14" i="12"/>
  <c r="AQ14" i="12"/>
  <c r="AN14" i="12"/>
  <c r="AK14" i="12"/>
  <c r="C14" i="12"/>
  <c r="D14" i="12"/>
  <c r="AL14" i="12"/>
  <c r="AE14" i="12"/>
  <c r="J14" i="12"/>
  <c r="AD14" i="12"/>
  <c r="AC14" i="12"/>
  <c r="AM14" i="12"/>
  <c r="AO14" i="12"/>
  <c r="AR14" i="12"/>
  <c r="T14" i="12" s="1"/>
  <c r="I14" i="12"/>
  <c r="AB14" i="12"/>
  <c r="Y14" i="12"/>
  <c r="AA14" i="12"/>
  <c r="AJ14" i="12"/>
  <c r="Z14" i="12"/>
  <c r="AP14" i="12"/>
  <c r="X14" i="12"/>
  <c r="AI14" i="12"/>
  <c r="A15" i="12"/>
  <c r="P14" i="12" l="1"/>
  <c r="F14" i="12"/>
  <c r="H14" i="12" s="1"/>
  <c r="K14" i="12"/>
  <c r="S14" i="12"/>
  <c r="N14" i="12"/>
  <c r="M14" i="12"/>
  <c r="AG14" i="12"/>
  <c r="R14" i="12"/>
  <c r="L14" i="12"/>
  <c r="Q14" i="12"/>
  <c r="O14" i="12"/>
  <c r="AS14" i="12"/>
  <c r="B15" i="12"/>
  <c r="AD15" i="12" s="1"/>
  <c r="A16" i="12" a="1"/>
  <c r="Z15" i="12" l="1"/>
  <c r="AE15" i="12"/>
  <c r="AO15" i="12"/>
  <c r="AN15" i="12"/>
  <c r="AP15" i="12"/>
  <c r="R15" i="12" s="1"/>
  <c r="Y15" i="12"/>
  <c r="D15" i="12"/>
  <c r="X15" i="12"/>
  <c r="J15" i="12"/>
  <c r="C15" i="12"/>
  <c r="AL15" i="12"/>
  <c r="AJ15" i="12"/>
  <c r="I15" i="12"/>
  <c r="AR15" i="12"/>
  <c r="AQ15" i="12"/>
  <c r="AF15" i="12"/>
  <c r="AA15" i="12"/>
  <c r="AI15" i="12"/>
  <c r="AC15" i="12"/>
  <c r="E15" i="12"/>
  <c r="G15" i="12" s="1"/>
  <c r="W15" i="12"/>
  <c r="AB15" i="12"/>
  <c r="AK15" i="12"/>
  <c r="AM15" i="12"/>
  <c r="U14" i="12"/>
  <c r="A16" i="12"/>
  <c r="S15" i="12" l="1"/>
  <c r="Q15" i="12"/>
  <c r="N15" i="12"/>
  <c r="M15" i="12"/>
  <c r="P15" i="12"/>
  <c r="L15" i="12"/>
  <c r="AG15" i="12"/>
  <c r="K15" i="12"/>
  <c r="F15" i="12"/>
  <c r="H15" i="12" s="1"/>
  <c r="T15" i="12"/>
  <c r="O15" i="12"/>
  <c r="AS15" i="12"/>
  <c r="B16" i="12"/>
  <c r="E16" i="12" s="1"/>
  <c r="A17" i="12" a="1"/>
  <c r="U15" i="12" l="1"/>
  <c r="AO16" i="12"/>
  <c r="AB16" i="12"/>
  <c r="AK16" i="12"/>
  <c r="AM16" i="12"/>
  <c r="C16" i="12"/>
  <c r="D16" i="12"/>
  <c r="AQ16" i="12"/>
  <c r="AJ16" i="12"/>
  <c r="Y16" i="12"/>
  <c r="AL16" i="12"/>
  <c r="AR16" i="12"/>
  <c r="AC16" i="12"/>
  <c r="AN16" i="12"/>
  <c r="W16" i="12"/>
  <c r="X16" i="12"/>
  <c r="AD16" i="12"/>
  <c r="AF16" i="12"/>
  <c r="Z16" i="12"/>
  <c r="I16" i="12"/>
  <c r="J16" i="12"/>
  <c r="AP16" i="12"/>
  <c r="AI16" i="12"/>
  <c r="AA16" i="12"/>
  <c r="AE16" i="12"/>
  <c r="A17" i="12"/>
  <c r="G16" i="12"/>
  <c r="F16" i="12"/>
  <c r="T16" i="12" l="1"/>
  <c r="H16" i="12"/>
  <c r="M16" i="12"/>
  <c r="N16" i="12"/>
  <c r="P16" i="12"/>
  <c r="Q16" i="12"/>
  <c r="K16" i="12"/>
  <c r="O16" i="12"/>
  <c r="AG16" i="12"/>
  <c r="S16" i="12"/>
  <c r="R16" i="12"/>
  <c r="L16" i="12"/>
  <c r="AS16" i="12"/>
  <c r="B17" i="12"/>
  <c r="I17" i="12" s="1"/>
  <c r="A18" i="12" a="1"/>
  <c r="Y17" i="12" l="1"/>
  <c r="AD17" i="12"/>
  <c r="AJ17" i="12"/>
  <c r="AO17" i="12"/>
  <c r="AN17" i="12"/>
  <c r="AM17" i="12"/>
  <c r="C17" i="12"/>
  <c r="AC17" i="12"/>
  <c r="X17" i="12"/>
  <c r="Z17" i="12"/>
  <c r="AP17" i="12"/>
  <c r="E17" i="12"/>
  <c r="F17" i="12" s="1"/>
  <c r="AR17" i="12"/>
  <c r="AB17" i="12"/>
  <c r="AA17" i="12"/>
  <c r="J17" i="12"/>
  <c r="AL17" i="12"/>
  <c r="D17" i="12"/>
  <c r="AQ17" i="12"/>
  <c r="AE17" i="12"/>
  <c r="AK17" i="12"/>
  <c r="AI17" i="12"/>
  <c r="W17" i="12"/>
  <c r="AF17" i="12"/>
  <c r="U16" i="12"/>
  <c r="A18" i="12"/>
  <c r="R17" i="12" l="1"/>
  <c r="M17" i="12"/>
  <c r="N17" i="12"/>
  <c r="L17" i="12"/>
  <c r="S17" i="12"/>
  <c r="O17" i="12"/>
  <c r="AS17" i="12"/>
  <c r="Q17" i="12"/>
  <c r="AG17" i="12"/>
  <c r="T17" i="12"/>
  <c r="P17" i="12"/>
  <c r="K17" i="12"/>
  <c r="G17" i="12"/>
  <c r="H17" i="12" s="1"/>
  <c r="B18" i="12"/>
  <c r="AO18" i="12" s="1"/>
  <c r="A19" i="12" a="1"/>
  <c r="AP18" i="12" l="1"/>
  <c r="AE18" i="12"/>
  <c r="I18" i="12"/>
  <c r="X18" i="12"/>
  <c r="E18" i="12"/>
  <c r="G18" i="12" s="1"/>
  <c r="Z18" i="12"/>
  <c r="AC18" i="12"/>
  <c r="Q18" i="12" s="1"/>
  <c r="C18" i="12"/>
  <c r="AL18" i="12"/>
  <c r="AN18" i="12"/>
  <c r="AF18" i="12"/>
  <c r="AA18" i="12"/>
  <c r="AI18" i="12"/>
  <c r="AJ18" i="12"/>
  <c r="Y18" i="12"/>
  <c r="AQ18" i="12"/>
  <c r="AB18" i="12"/>
  <c r="AD18" i="12"/>
  <c r="J18" i="12"/>
  <c r="AM18" i="12"/>
  <c r="W18" i="12"/>
  <c r="AK18" i="12"/>
  <c r="AR18" i="12"/>
  <c r="D18" i="12"/>
  <c r="U17" i="12"/>
  <c r="A19" i="12"/>
  <c r="T18" i="12" l="1"/>
  <c r="O18" i="12"/>
  <c r="R18" i="12"/>
  <c r="P18" i="12"/>
  <c r="S18" i="12"/>
  <c r="L18" i="12"/>
  <c r="N18" i="12"/>
  <c r="AG18" i="12"/>
  <c r="F18" i="12"/>
  <c r="H18" i="12" s="1"/>
  <c r="K18" i="12"/>
  <c r="AS18" i="12"/>
  <c r="M18" i="12"/>
  <c r="B19" i="12"/>
  <c r="AF19" i="12" s="1"/>
  <c r="A20" i="12" a="1"/>
  <c r="U18" i="12" l="1"/>
  <c r="D19" i="12"/>
  <c r="AO19" i="12"/>
  <c r="W19" i="12"/>
  <c r="AB19" i="12"/>
  <c r="AK19" i="12"/>
  <c r="Z19" i="12"/>
  <c r="C19" i="12"/>
  <c r="AA19" i="12"/>
  <c r="AJ19" i="12"/>
  <c r="AN19" i="12"/>
  <c r="J19" i="12"/>
  <c r="AM19" i="12"/>
  <c r="X19" i="12"/>
  <c r="AP19" i="12"/>
  <c r="AQ19" i="12"/>
  <c r="AE19" i="12"/>
  <c r="AR19" i="12"/>
  <c r="T19" i="12" s="1"/>
  <c r="E19" i="12"/>
  <c r="F19" i="12" s="1"/>
  <c r="I19" i="12"/>
  <c r="AI19" i="12"/>
  <c r="AC19" i="12"/>
  <c r="AL19" i="12"/>
  <c r="AD19" i="12"/>
  <c r="Y19" i="12"/>
  <c r="A20" i="12"/>
  <c r="Q19" i="12" l="1"/>
  <c r="N19" i="12"/>
  <c r="K19" i="12"/>
  <c r="R19" i="12"/>
  <c r="M19" i="12"/>
  <c r="O19" i="12"/>
  <c r="L19" i="12"/>
  <c r="AS19" i="12"/>
  <c r="P19" i="12"/>
  <c r="S19" i="12"/>
  <c r="G19" i="12"/>
  <c r="H19" i="12" s="1"/>
  <c r="AG19" i="12"/>
  <c r="B20" i="12"/>
  <c r="AI20" i="12" s="1"/>
  <c r="A21" i="12" a="1"/>
  <c r="C20" i="12" l="1"/>
  <c r="AA20" i="12"/>
  <c r="AC20" i="12"/>
  <c r="AD20" i="12"/>
  <c r="AR20" i="12"/>
  <c r="D20" i="12"/>
  <c r="Y20" i="12"/>
  <c r="AE20" i="12"/>
  <c r="Z20" i="12"/>
  <c r="AP20" i="12"/>
  <c r="AJ20" i="12"/>
  <c r="E20" i="12"/>
  <c r="F20" i="12" s="1"/>
  <c r="AQ20" i="12"/>
  <c r="AL20" i="12"/>
  <c r="AB20" i="12"/>
  <c r="AO20" i="12"/>
  <c r="X20" i="12"/>
  <c r="W20" i="12"/>
  <c r="K20" i="12" s="1"/>
  <c r="AK20" i="12"/>
  <c r="AN20" i="12"/>
  <c r="AF20" i="12"/>
  <c r="J20" i="12"/>
  <c r="AM20" i="12"/>
  <c r="I20" i="12"/>
  <c r="U19" i="12"/>
  <c r="A21" i="12"/>
  <c r="R20" i="12" l="1"/>
  <c r="O20" i="12"/>
  <c r="S20" i="12"/>
  <c r="M20" i="12"/>
  <c r="G20" i="12"/>
  <c r="H20" i="12" s="1"/>
  <c r="Q20" i="12"/>
  <c r="N20" i="12"/>
  <c r="AG20" i="12"/>
  <c r="T20" i="12"/>
  <c r="L20" i="12"/>
  <c r="P20" i="12"/>
  <c r="AS20" i="12"/>
  <c r="B21" i="12"/>
  <c r="D21" i="12" s="1"/>
  <c r="A22" i="12" a="1"/>
  <c r="AB21" i="12" l="1"/>
  <c r="AE21" i="12"/>
  <c r="AC21" i="12"/>
  <c r="J21" i="12"/>
  <c r="AD21" i="12"/>
  <c r="AK21" i="12"/>
  <c r="AR21" i="12"/>
  <c r="AJ21" i="12"/>
  <c r="Y21" i="12"/>
  <c r="AF21" i="12"/>
  <c r="W21" i="12"/>
  <c r="AQ21" i="12"/>
  <c r="C21" i="12"/>
  <c r="Z21" i="12"/>
  <c r="U20" i="12"/>
  <c r="AO21" i="12"/>
  <c r="AA21" i="12"/>
  <c r="E21" i="12"/>
  <c r="G21" i="12" s="1"/>
  <c r="AP21" i="12"/>
  <c r="AN21" i="12"/>
  <c r="AM21" i="12"/>
  <c r="I21" i="12"/>
  <c r="AI21" i="12"/>
  <c r="X21" i="12"/>
  <c r="AL21" i="12"/>
  <c r="A22" i="12"/>
  <c r="K21" i="12" l="1"/>
  <c r="N21" i="12"/>
  <c r="M21" i="12"/>
  <c r="T21" i="12"/>
  <c r="O21" i="12"/>
  <c r="Q21" i="12"/>
  <c r="L21" i="12"/>
  <c r="AS21" i="12"/>
  <c r="P21" i="12"/>
  <c r="S21" i="12"/>
  <c r="R21" i="12"/>
  <c r="F21" i="12"/>
  <c r="H21" i="12" s="1"/>
  <c r="AG21" i="12"/>
  <c r="B22" i="12"/>
  <c r="AN22" i="12" s="1"/>
  <c r="A23" i="12" a="1"/>
  <c r="U21" i="12" l="1"/>
  <c r="AM22" i="12"/>
  <c r="AF22" i="12"/>
  <c r="I22" i="12"/>
  <c r="AP22" i="12"/>
  <c r="AI22" i="12"/>
  <c r="AJ22" i="12"/>
  <c r="AD22" i="12"/>
  <c r="C22" i="12"/>
  <c r="AL22" i="12"/>
  <c r="J22" i="12"/>
  <c r="AR22" i="12"/>
  <c r="AK22" i="12"/>
  <c r="Z22" i="12"/>
  <c r="AA22" i="12"/>
  <c r="AE22" i="12"/>
  <c r="AC22" i="12"/>
  <c r="D22" i="12"/>
  <c r="AO22" i="12"/>
  <c r="Y22" i="12"/>
  <c r="E22" i="12"/>
  <c r="F22" i="12" s="1"/>
  <c r="X22" i="12"/>
  <c r="AQ22" i="12"/>
  <c r="AB22" i="12"/>
  <c r="P22" i="12" s="1"/>
  <c r="W22" i="12"/>
  <c r="A23" i="12"/>
  <c r="N22" i="12" l="1"/>
  <c r="O22" i="12"/>
  <c r="S22" i="12"/>
  <c r="L22" i="12"/>
  <c r="Q22" i="12"/>
  <c r="R22" i="12"/>
  <c r="AG22" i="12"/>
  <c r="M22" i="12"/>
  <c r="AS22" i="12"/>
  <c r="T22" i="12"/>
  <c r="G22" i="12"/>
  <c r="H22" i="12" s="1"/>
  <c r="K22" i="12"/>
  <c r="B23" i="12"/>
  <c r="AR23" i="12" s="1"/>
  <c r="A24" i="12" a="1"/>
  <c r="U22" i="12" l="1"/>
  <c r="AL23" i="12"/>
  <c r="AE23" i="12"/>
  <c r="C23" i="12"/>
  <c r="I23" i="12"/>
  <c r="W23" i="12"/>
  <c r="AC23" i="12"/>
  <c r="Y23" i="12"/>
  <c r="AD23" i="12"/>
  <c r="AO23" i="12"/>
  <c r="AA23" i="12"/>
  <c r="AQ23" i="12"/>
  <c r="AP23" i="12"/>
  <c r="E23" i="12"/>
  <c r="G23" i="12" s="1"/>
  <c r="AI23" i="12"/>
  <c r="AN23" i="12"/>
  <c r="AJ23" i="12"/>
  <c r="Z23" i="12"/>
  <c r="X23" i="12"/>
  <c r="AM23" i="12"/>
  <c r="AK23" i="12"/>
  <c r="AB23" i="12"/>
  <c r="AF23" i="12"/>
  <c r="T23" i="12" s="1"/>
  <c r="D23" i="12"/>
  <c r="J23" i="12"/>
  <c r="A24" i="12"/>
  <c r="O23" i="12" l="1"/>
  <c r="Q23" i="12"/>
  <c r="M23" i="12"/>
  <c r="R23" i="12"/>
  <c r="P23" i="12"/>
  <c r="S23" i="12"/>
  <c r="N23" i="12"/>
  <c r="AG23" i="12"/>
  <c r="AS23" i="12"/>
  <c r="K23" i="12"/>
  <c r="L23" i="12"/>
  <c r="F23" i="12"/>
  <c r="H23" i="12" s="1"/>
  <c r="B24" i="12"/>
  <c r="Z24" i="12" s="1"/>
  <c r="A25" i="12" a="1"/>
  <c r="AJ24" i="12" l="1"/>
  <c r="AA24" i="12"/>
  <c r="I24" i="12"/>
  <c r="AO24" i="12"/>
  <c r="AC24" i="12"/>
  <c r="U23" i="12"/>
  <c r="W24" i="12"/>
  <c r="E24" i="12"/>
  <c r="F24" i="12" s="1"/>
  <c r="AQ24" i="12"/>
  <c r="AF24" i="12"/>
  <c r="Y24" i="12"/>
  <c r="AI24" i="12"/>
  <c r="AD24" i="12"/>
  <c r="AB24" i="12"/>
  <c r="J24" i="12"/>
  <c r="AE24" i="12"/>
  <c r="AN24" i="12"/>
  <c r="C24" i="12"/>
  <c r="AP24" i="12"/>
  <c r="AM24" i="12"/>
  <c r="AK24" i="12"/>
  <c r="X24" i="12"/>
  <c r="AR24" i="12"/>
  <c r="AL24" i="12"/>
  <c r="N24" i="12" s="1"/>
  <c r="D24" i="12"/>
  <c r="A25" i="12"/>
  <c r="R24" i="12" l="1"/>
  <c r="K24" i="12"/>
  <c r="G24" i="12"/>
  <c r="H24" i="12" s="1"/>
  <c r="Q24" i="12"/>
  <c r="L24" i="12"/>
  <c r="O24" i="12"/>
  <c r="T24" i="12"/>
  <c r="AS24" i="12"/>
  <c r="S24" i="12"/>
  <c r="M24" i="12"/>
  <c r="P24" i="12"/>
  <c r="AG24" i="12"/>
  <c r="B25" i="12"/>
  <c r="AJ25" i="12" s="1"/>
  <c r="A26" i="12" a="1"/>
  <c r="U24" i="12" l="1"/>
  <c r="AI25" i="12"/>
  <c r="AK25" i="12"/>
  <c r="J25" i="12"/>
  <c r="AE25" i="12"/>
  <c r="I25" i="12"/>
  <c r="X25" i="12"/>
  <c r="L25" i="12" s="1"/>
  <c r="AF25" i="12"/>
  <c r="W25" i="12"/>
  <c r="AN25" i="12"/>
  <c r="AL25" i="12"/>
  <c r="AC25" i="12"/>
  <c r="AR25" i="12"/>
  <c r="AM25" i="12"/>
  <c r="C25" i="12"/>
  <c r="E25" i="12"/>
  <c r="G25" i="12" s="1"/>
  <c r="Y25" i="12"/>
  <c r="Z25" i="12"/>
  <c r="D25" i="12"/>
  <c r="AA25" i="12"/>
  <c r="AO25" i="12"/>
  <c r="AB25" i="12"/>
  <c r="AQ25" i="12"/>
  <c r="AP25" i="12"/>
  <c r="AD25" i="12"/>
  <c r="A26" i="12"/>
  <c r="Q25" i="12" l="1"/>
  <c r="R25" i="12"/>
  <c r="O25" i="12"/>
  <c r="P25" i="12"/>
  <c r="K25" i="12"/>
  <c r="T25" i="12"/>
  <c r="AS25" i="12"/>
  <c r="N25" i="12"/>
  <c r="M25" i="12"/>
  <c r="S25" i="12"/>
  <c r="F25" i="12"/>
  <c r="H25" i="12" s="1"/>
  <c r="AG25" i="12"/>
  <c r="B26" i="12"/>
  <c r="X26" i="12" s="1"/>
  <c r="A27" i="12" a="1"/>
  <c r="U25" i="12" l="1"/>
  <c r="AB26" i="12"/>
  <c r="I26" i="12"/>
  <c r="AN26" i="12"/>
  <c r="AC26" i="12"/>
  <c r="AM26" i="12"/>
  <c r="Y26" i="12"/>
  <c r="Z26" i="12"/>
  <c r="W26" i="12"/>
  <c r="AQ26" i="12"/>
  <c r="J26" i="12"/>
  <c r="C26" i="12"/>
  <c r="AI26" i="12"/>
  <c r="D26" i="12"/>
  <c r="AE26" i="12"/>
  <c r="AR26" i="12"/>
  <c r="AL26" i="12"/>
  <c r="AK26" i="12"/>
  <c r="AO26" i="12"/>
  <c r="E26" i="12"/>
  <c r="AP26" i="12"/>
  <c r="AD26" i="12"/>
  <c r="AF26" i="12"/>
  <c r="AJ26" i="12"/>
  <c r="L26" i="12" s="1"/>
  <c r="AA26" i="12"/>
  <c r="A27" i="12"/>
  <c r="R26" i="12" l="1"/>
  <c r="Q26" i="12"/>
  <c r="S26" i="12"/>
  <c r="P26" i="12"/>
  <c r="K26" i="12"/>
  <c r="F26" i="12"/>
  <c r="N26" i="12"/>
  <c r="G26" i="12"/>
  <c r="AG26" i="12"/>
  <c r="AS26" i="12"/>
  <c r="T26" i="12"/>
  <c r="M26" i="12"/>
  <c r="O26" i="12"/>
  <c r="B27" i="12"/>
  <c r="AA27" i="12" s="1"/>
  <c r="A28" i="12" a="1"/>
  <c r="AN27" i="12" l="1"/>
  <c r="AR27" i="12"/>
  <c r="AK27" i="12"/>
  <c r="AQ27" i="12"/>
  <c r="S27" i="12" s="1"/>
  <c r="AM27" i="12"/>
  <c r="O27" i="12" s="1"/>
  <c r="AD27" i="12"/>
  <c r="AP27" i="12"/>
  <c r="E27" i="12"/>
  <c r="G27" i="12" s="1"/>
  <c r="AI27" i="12"/>
  <c r="AE27" i="12"/>
  <c r="AJ27" i="12"/>
  <c r="D27" i="12"/>
  <c r="AF27" i="12"/>
  <c r="T27" i="12" s="1"/>
  <c r="AO27" i="12"/>
  <c r="Z27" i="12"/>
  <c r="W27" i="12"/>
  <c r="X27" i="12"/>
  <c r="AC27" i="12"/>
  <c r="I27" i="12"/>
  <c r="J27" i="12"/>
  <c r="C27" i="12"/>
  <c r="AL27" i="12"/>
  <c r="Y27" i="12"/>
  <c r="M27" i="12" s="1"/>
  <c r="AB27" i="12"/>
  <c r="P27" i="12" s="1"/>
  <c r="H26" i="12"/>
  <c r="U26" i="12"/>
  <c r="A28" i="12"/>
  <c r="L27" i="12"/>
  <c r="Q27" i="12" l="1"/>
  <c r="F27" i="12"/>
  <c r="H27" i="12" s="1"/>
  <c r="AG27" i="12"/>
  <c r="R27" i="12"/>
  <c r="AS27" i="12"/>
  <c r="N27" i="12"/>
  <c r="K27" i="12"/>
  <c r="B28" i="12"/>
  <c r="AI28" i="12" s="1"/>
  <c r="A29" i="12" a="1"/>
  <c r="AJ28" i="12" l="1"/>
  <c r="Z28" i="12"/>
  <c r="AR28" i="12"/>
  <c r="W28" i="12"/>
  <c r="K28" i="12" s="1"/>
  <c r="J28" i="12"/>
  <c r="AF28" i="12"/>
  <c r="AC28" i="12"/>
  <c r="AA28" i="12"/>
  <c r="AQ28" i="12"/>
  <c r="D28" i="12"/>
  <c r="AP28" i="12"/>
  <c r="AE28" i="12"/>
  <c r="S28" i="12" s="1"/>
  <c r="Y28" i="12"/>
  <c r="AO28" i="12"/>
  <c r="AN28" i="12"/>
  <c r="AB28" i="12"/>
  <c r="I28" i="12"/>
  <c r="C28" i="12"/>
  <c r="X28" i="12"/>
  <c r="L28" i="12" s="1"/>
  <c r="AM28" i="12"/>
  <c r="AD28" i="12"/>
  <c r="R28" i="12" s="1"/>
  <c r="E28" i="12"/>
  <c r="AK28" i="12"/>
  <c r="AL28" i="12"/>
  <c r="N28" i="12" s="1"/>
  <c r="U27" i="12"/>
  <c r="A29" i="12"/>
  <c r="AG28" i="12" l="1"/>
  <c r="AS28" i="12"/>
  <c r="P28" i="12"/>
  <c r="Q28" i="12"/>
  <c r="O28" i="12"/>
  <c r="G28" i="12"/>
  <c r="M28" i="12"/>
  <c r="F28" i="12"/>
  <c r="T28" i="12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H28" i="12" l="1"/>
  <c r="U28" i="12"/>
  <c r="N29" i="12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<sst xmlns="http://schemas.openxmlformats.org/spreadsheetml/2006/main" count="1689" uniqueCount="1012">
  <si>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</si>
  <si>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</si>
  <si>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</si>
  <si>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</si>
  <si>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</si>
  <si>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</si>
  <si>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</si>
  <si>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</si>
  <si>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</si>
  <si>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</si>
  <si>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</si>
  <si>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</si>
  <si>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</si>
  <si>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</si>
  <si>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</si>
  <si>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</si>
  <si>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</si>
  <si>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</si>
  <si>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</si>
  <si>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</si>
  <si>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</si>
  <si>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</si>
  <si>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</si>
  <si>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</si>
  <si>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</si>
  <si>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</si>
  <si>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</si>
  <si>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</si>
  <si>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</si>
  <si>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</si>
  <si>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</si>
  <si>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</si>
  <si>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</si>
  <si>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</si>
  <si>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</si>
  <si>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</si>
  <si>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</si>
  <si>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</si>
  <si>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</si>
  <si>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</si>
  <si>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</si>
  <si>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</si>
  <si>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</si>
  <si>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</si>
  <si>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</si>
  <si>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</si>
  <si>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</si>
  <si>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</si>
  <si>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</si>
  <si>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</si>
  <si>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</si>
  <si>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</si>
  <si>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</si>
  <si>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</si>
  <si>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</si>
  <si>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</si>
  <si>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</si>
  <si>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</si>
  <si>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</si>
  <si>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</si>
  <si>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</si>
  <si>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</si>
  <si>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</si>
  <si>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</si>
  <si>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</si>
  <si>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</si>
  <si>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</si>
  <si>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</si>
  <si>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</si>
  <si>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</si>
  <si>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</si>
  <si>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</si>
  <si>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</si>
  <si>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</si>
  <si>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</si>
  <si>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</si>
  <si>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</si>
  <si>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</si>
  <si>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</si>
  <si>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</si>
  <si>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</si>
  <si>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</si>
  <si>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</si>
  <si>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</si>
  <si>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</si>
  <si>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</si>
  <si>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</si>
  <si>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</si>
  <si>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</si>
  <si>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</si>
  <si>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</si>
  <si>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</si>
  <si>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</si>
  <si>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</si>
  <si>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</si>
  <si>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</si>
  <si>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</si>
  <si>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</si>
  <si>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</si>
  <si>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</si>
  <si>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</si>
  <si>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</si>
  <si>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</si>
  <si>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</si>
  <si>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</si>
  <si>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</si>
  <si>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</si>
  <si>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</si>
  <si>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</si>
  <si>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</si>
  <si>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</si>
  <si>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</si>
  <si>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</si>
  <si>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</si>
  <si>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</si>
  <si>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</si>
  <si>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</si>
  <si>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</si>
  <si>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</si>
  <si>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</si>
  <si>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</si>
  <si>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</si>
  <si>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</si>
  <si>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</si>
  <si>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</si>
  <si>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</si>
  <si>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</si>
  <si>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</si>
  <si>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</si>
  <si>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</si>
  <si>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</si>
  <si>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</si>
  <si>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</si>
  <si>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</si>
  <si>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</si>
  <si>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</si>
  <si>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</si>
  <si>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</si>
  <si>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</si>
  <si>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</si>
  <si>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</si>
  <si>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</si>
  <si>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</si>
  <si>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</si>
  <si>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</si>
  <si>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</si>
  <si>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</si>
  <si>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</si>
  <si>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</si>
  <si>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</si>
  <si>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</si>
  <si>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</si>
  <si>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</si>
  <si>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</si>
  <si>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</si>
  <si>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</si>
  <si>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</si>
  <si>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</si>
  <si>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</si>
  <si>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</si>
  <si>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</si>
  <si>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</si>
  <si>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</si>
  <si>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</si>
  <si>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</si>
  <si>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</si>
  <si>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</si>
  <si>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</si>
  <si>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</si>
  <si>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</si>
  <si>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</si>
  <si>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</si>
  <si>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</si>
  <si>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</si>
  <si>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</si>
  <si>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</si>
  <si>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</si>
  <si>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</si>
  <si>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</si>
  <si>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</si>
  <si>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</si>
  <si>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</si>
  <si>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</si>
  <si>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</si>
  <si>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</si>
  <si>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</si>
  <si>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</si>
  <si>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</si>
  <si>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</si>
  <si>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</si>
  <si>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</si>
  <si>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</si>
  <si>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</si>
  <si>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</si>
  <si>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</si>
  <si>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</si>
  <si>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</si>
  <si>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</si>
  <si>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</si>
  <si>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</si>
  <si>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</si>
  <si>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</si>
  <si>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</si>
  <si>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</si>
  <si>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</si>
  <si>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</si>
  <si>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</si>
  <si>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</si>
  <si>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</si>
  <si>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</si>
  <si>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</si>
  <si>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</si>
  <si>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</si>
  <si>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</si>
  <si>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</si>
  <si>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</si>
  <si>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</si>
  <si>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</si>
  <si>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</si>
  <si>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</si>
  <si>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</si>
  <si>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</si>
  <si>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</si>
  <si>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</si>
  <si>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</si>
  <si>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</si>
  <si>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</si>
  <si>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</si>
  <si>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</si>
  <si>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</si>
  <si>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</si>
  <si>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</si>
  <si>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</si>
  <si>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</si>
  <si>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</si>
  <si>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</si>
  <si>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</si>
  <si>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</si>
  <si>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</si>
  <si>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</si>
  <si>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</si>
  <si>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</si>
  <si>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</si>
  <si>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</si>
  <si>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</si>
  <si>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</si>
  <si>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</si>
  <si>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</si>
  <si>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</si>
  <si>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</si>
  <si>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</si>
  <si>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</si>
  <si>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</si>
  <si>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</si>
  <si>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</si>
  <si>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</si>
  <si>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</si>
  <si>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</si>
  <si>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</si>
  <si>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</si>
  <si>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</si>
  <si>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</si>
  <si>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</si>
  <si>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</si>
  <si>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</si>
  <si>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</si>
  <si>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</si>
  <si>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</si>
  <si>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</si>
  <si>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</si>
  <si>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</si>
  <si>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</si>
  <si>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</si>
  <si>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</si>
  <si>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</si>
  <si>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</si>
  <si>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</si>
  <si>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</si>
  <si>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</si>
  <si>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</si>
  <si>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</si>
  <si>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</si>
  <si>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</si>
  <si>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</si>
  <si>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</si>
  <si>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</si>
  <si>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</si>
  <si>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</si>
  <si>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</si>
  <si>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</si>
  <si>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</si>
  <si>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</si>
  <si>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</si>
  <si>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</si>
  <si>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</si>
  <si>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</si>
  <si>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</si>
  <si>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</si>
  <si>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</si>
  <si>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</si>
  <si>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</si>
  <si>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</si>
  <si>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</si>
  <si>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</si>
  <si>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</si>
  <si>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</si>
  <si>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</si>
  <si>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</si>
  <si>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</si>
  <si>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</si>
  <si>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</si>
  <si>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</si>
  <si>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</si>
  <si>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</si>
  <si>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</si>
  <si>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</si>
  <si>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</si>
  <si>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</si>
  <si>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</si>
  <si>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</si>
  <si>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</si>
  <si>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</si>
  <si>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</si>
  <si>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</si>
  <si>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</si>
  <si>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</si>
  <si>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</si>
  <si>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</si>
  <si>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</si>
  <si>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</si>
  <si>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</si>
  <si>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</si>
  <si>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</si>
  <si>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</si>
  <si>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</si>
  <si>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</si>
  <si>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</si>
  <si>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</si>
  <si>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</si>
  <si>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</si>
  <si>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</si>
  <si>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</si>
  <si>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</si>
  <si>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</si>
  <si>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</si>
  <si>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</si>
  <si>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</si>
  <si>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</si>
  <si>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</si>
  <si>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</si>
  <si>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</si>
  <si>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</si>
  <si>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</si>
  <si>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</si>
  <si>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</si>
  <si>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</si>
  <si>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</si>
  <si>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</si>
  <si>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</si>
  <si>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</si>
  <si>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</si>
  <si>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</si>
  <si>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</si>
  <si>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</si>
  <si>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</si>
  <si>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</si>
  <si>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</si>
  <si>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</si>
  <si>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</si>
  <si>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</si>
  <si>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</si>
  <si>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</si>
  <si>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</si>
  <si>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</si>
  <si>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</si>
  <si>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</si>
  <si>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</si>
  <si>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</si>
  <si>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</si>
  <si>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</si>
  <si>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</si>
  <si>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</si>
  <si>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</si>
  <si>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</si>
  <si>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</si>
  <si>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</si>
  <si>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</si>
  <si>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</si>
  <si>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</si>
  <si>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</si>
  <si>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</si>
  <si>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</si>
  <si>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</si>
  <si>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</si>
  <si>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</si>
  <si>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</si>
  <si>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</si>
  <si>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</si>
  <si>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</si>
  <si>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</si>
  <si>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</si>
  <si>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</si>
  <si>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</si>
  <si>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</si>
  <si>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</si>
  <si>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</si>
  <si>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</si>
  <si>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</si>
  <si>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</si>
  <si>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</si>
  <si>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</si>
  <si>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</si>
  <si>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</si>
  <si>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</si>
  <si>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</si>
  <si>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</si>
  <si>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</si>
  <si>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</si>
  <si>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</si>
  <si>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</si>
  <si>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</si>
  <si>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</si>
  <si>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</si>
  <si>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</si>
  <si>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</si>
  <si>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</si>
  <si>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</si>
  <si>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</si>
  <si>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</si>
  <si>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</si>
  <si>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</si>
  <si>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</si>
  <si>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</si>
  <si>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</si>
  <si>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</si>
  <si>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</si>
  <si>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</si>
  <si>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</si>
  <si>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</si>
  <si>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</si>
  <si>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</si>
  <si>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</si>
  <si>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</si>
  <si>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</si>
  <si>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</si>
  <si>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</si>
  <si>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</si>
  <si>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</si>
  <si>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</si>
  <si>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</si>
  <si>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</si>
  <si>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</si>
  <si>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</si>
  <si>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</si>
  <si>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</si>
  <si>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</si>
  <si>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</si>
  <si>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</si>
  <si>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</si>
  <si>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</si>
  <si>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</si>
  <si>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</si>
  <si>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</si>
  <si>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</si>
  <si>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</si>
  <si>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</si>
  <si>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</si>
  <si>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</si>
  <si>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</si>
  <si>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</si>
  <si>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</si>
  <si>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</si>
  <si>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</si>
  <si>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</si>
  <si>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</si>
  <si>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</si>
  <si>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</si>
  <si>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</si>
  <si>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</si>
  <si>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</si>
  <si>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</si>
  <si>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</si>
  <si>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</si>
  <si>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</si>
  <si>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</si>
  <si>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</si>
  <si>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</si>
  <si>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</si>
  <si>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</si>
  <si>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</si>
  <si>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</si>
  <si>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</si>
  <si>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</si>
  <si>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</si>
  <si>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</si>
  <si>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</si>
  <si>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</si>
  <si>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</si>
  <si>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</si>
  <si>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</si>
  <si>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</si>
  <si>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</si>
  <si>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</si>
  <si>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</si>
  <si>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</si>
  <si>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</si>
  <si>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</si>
  <si>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</si>
  <si>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</si>
  <si>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</si>
  <si>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</si>
  <si>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</si>
  <si>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</si>
  <si>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</si>
  <si>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</si>
  <si>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</si>
  <si>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</si>
  <si>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</si>
  <si>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</si>
  <si>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</si>
  <si>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</si>
  <si>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</si>
  <si>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</si>
  <si>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</si>
  <si>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</si>
  <si>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</si>
  <si>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</si>
  <si>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</si>
  <si>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</si>
  <si>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</si>
  <si>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</si>
  <si>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</si>
  <si>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</si>
  <si>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</si>
  <si>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</si>
  <si>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</si>
  <si>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</si>
  <si>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</si>
  <si>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</si>
  <si>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</si>
  <si>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</si>
  <si>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</si>
  <si>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</si>
  <si>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</si>
  <si>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</si>
  <si>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</si>
  <si>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</si>
  <si>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</si>
  <si>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</si>
  <si>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</si>
  <si>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</si>
  <si>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</si>
  <si>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</si>
  <si>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</si>
  <si>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</si>
  <si>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</si>
  <si>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</si>
  <si>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</si>
  <si>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</si>
  <si>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</si>
  <si>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</si>
  <si>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</si>
  <si>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</si>
  <si>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</si>
  <si>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</si>
  <si>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</si>
  <si>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</si>
  <si>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</si>
  <si>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</si>
  <si>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</si>
  <si>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</si>
  <si>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</si>
  <si>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</si>
  <si>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</si>
  <si>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</si>
  <si>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</si>
  <si>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</si>
  <si>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</si>
  <si>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</si>
  <si>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</si>
  <si>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</si>
  <si>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</si>
  <si>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</si>
  <si>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</si>
  <si>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</si>
  <si>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</si>
  <si>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</si>
  <si>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</si>
  <si>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</si>
  <si>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</si>
  <si>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</si>
  <si>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</si>
  <si>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</si>
  <si>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</si>
  <si>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</si>
  <si>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</si>
  <si>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</si>
  <si>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</si>
  <si>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</si>
  <si>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</si>
  <si>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</si>
  <si>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</si>
  <si>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</si>
  <si>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</si>
  <si>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</si>
  <si>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</si>
  <si>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</si>
  <si>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</si>
  <si>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</si>
  <si>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</si>
  <si>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</si>
  <si>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</si>
  <si>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</si>
  <si>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</si>
  <si>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</si>
  <si>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</si>
  <si>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</si>
  <si>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</si>
  <si>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</si>
  <si>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</si>
  <si>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</si>
  <si>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</si>
  <si>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</si>
  <si>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</si>
  <si>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</si>
  <si>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</si>
  <si>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</si>
  <si>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</si>
  <si>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</si>
  <si>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</si>
  <si>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</si>
  <si>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</si>
  <si>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</si>
  <si>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</si>
  <si>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</si>
  <si>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</si>
  <si>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</si>
  <si>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</si>
  <si>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</si>
  <si>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</si>
  <si>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</si>
  <si>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</si>
  <si>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</si>
  <si>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</si>
  <si>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</si>
  <si>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</si>
  <si>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</si>
  <si>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</si>
  <si>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</si>
  <si>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</si>
  <si>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</si>
  <si>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</si>
  <si>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</si>
  <si>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</si>
  <si>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</si>
  <si>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</si>
  <si>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</si>
  <si>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</si>
  <si>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</si>
  <si>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</si>
  <si>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</si>
  <si>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</si>
  <si>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</si>
  <si>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</si>
  <si>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</si>
  <si>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</si>
  <si>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</si>
  <si>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</si>
  <si>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</si>
  <si>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</si>
  <si>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</si>
  <si>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</si>
  <si>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</si>
  <si>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</si>
  <si>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</si>
  <si>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</si>
  <si>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</si>
  <si>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</si>
  <si>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</si>
  <si>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</si>
  <si>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</si>
  <si>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</si>
  <si>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</si>
  <si>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</si>
  <si>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</si>
  <si>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</si>
  <si>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</si>
  <si>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</si>
  <si>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</si>
  <si>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</si>
  <si>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</si>
  <si>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</si>
  <si>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</si>
  <si>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</si>
  <si>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</si>
  <si>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</si>
  <si>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</si>
  <si>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</si>
  <si>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</si>
  <si>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</si>
  <si>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</si>
  <si>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</si>
  <si>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</si>
  <si>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</si>
  <si>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</si>
  <si>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</si>
  <si>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</si>
  <si>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</si>
  <si>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</si>
  <si>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</si>
  <si>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</si>
  <si>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</si>
  <si>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</si>
  <si>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</si>
  <si>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</si>
  <si>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</si>
  <si>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</si>
  <si>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</si>
  <si>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</si>
  <si>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</si>
  <si>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</si>
  <si>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</si>
  <si>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</si>
  <si>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</si>
  <si>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</si>
  <si>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</si>
  <si>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</si>
  <si>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</si>
  <si>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</si>
  <si>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</si>
  <si>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</si>
  <si>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</si>
  <si>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</si>
  <si>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</si>
  <si>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</si>
  <si>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</si>
  <si>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</si>
  <si>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</si>
  <si>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</si>
  <si>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</si>
  <si>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</si>
  <si>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</si>
  <si>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</si>
  <si>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</si>
  <si>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</si>
  <si>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</si>
  <si>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</si>
  <si>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</si>
  <si>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</si>
  <si>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</si>
  <si>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</si>
  <si>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</si>
  <si>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</si>
  <si>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</si>
  <si>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</si>
  <si>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</si>
  <si>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</si>
  <si>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</si>
  <si>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</si>
  <si>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</si>
  <si>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</si>
  <si>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</si>
  <si>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</si>
  <si>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</si>
  <si>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</si>
  <si>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</si>
  <si>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</si>
  <si>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</si>
  <si>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</si>
  <si>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</si>
  <si>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</si>
  <si>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</si>
  <si>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</si>
  <si>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</si>
  <si>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</si>
  <si>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</si>
  <si>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</si>
  <si>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</si>
  <si>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</si>
  <si>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</si>
  <si>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</si>
  <si>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</si>
  <si>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</si>
  <si>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</si>
  <si>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</si>
  <si>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</si>
  <si>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</si>
  <si>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</si>
  <si>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</si>
  <si>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</si>
  <si>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</si>
  <si>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</si>
  <si>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</si>
  <si>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</si>
  <si>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</si>
  <si>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</si>
  <si>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</si>
  <si>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</si>
  <si>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</si>
  <si>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</si>
  <si>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</si>
  <si>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</si>
  <si>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</si>
  <si>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</si>
  <si>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</si>
  <si>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</si>
  <si>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</si>
  <si>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</si>
  <si>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</si>
  <si>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</si>
  <si>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</si>
  <si>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</si>
  <si>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</si>
  <si>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</si>
  <si>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</si>
  <si>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</si>
  <si>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</si>
  <si>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</si>
  <si>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</si>
  <si>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</si>
  <si>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</si>
  <si>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</si>
  <si>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</si>
  <si>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</si>
  <si>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</si>
  <si>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</si>
  <si>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</si>
  <si>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</si>
  <si>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</si>
  <si>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</si>
  <si>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</si>
  <si>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</si>
  <si>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</si>
  <si>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</si>
  <si>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</si>
  <si>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</si>
  <si>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</si>
  <si>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</si>
  <si>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</si>
  <si>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</si>
  <si>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</si>
  <si>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</si>
  <si>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</si>
  <si>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</si>
  <si>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</si>
  <si>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</si>
  <si>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</si>
  <si>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</si>
  <si>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</si>
  <si>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</si>
  <si>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</si>
  <si>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</si>
  <si>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</si>
  <si>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</si>
  <si>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</si>
  <si>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</si>
  <si>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</si>
  <si>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</si>
  <si>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</si>
  <si>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</si>
  <si>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</si>
  <si>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</si>
  <si>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</si>
  <si>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</si>
  <si>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</si>
  <si>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</si>
  <si>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</si>
  <si>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</si>
  <si>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</si>
  <si>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</si>
  <si>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</si>
  <si>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</si>
  <si>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</si>
  <si>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</si>
  <si>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</si>
  <si>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</si>
  <si>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</si>
  <si>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</si>
  <si>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</si>
  <si>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</si>
  <si>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</si>
  <si>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</si>
  <si>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</si>
  <si>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</si>
  <si>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</si>
  <si>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</si>
  <si>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</si>
  <si>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</si>
  <si>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</si>
  <si>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</si>
  <si>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</si>
  <si>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</si>
  <si>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</si>
  <si>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</si>
  <si>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</si>
  <si>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</si>
  <si>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</si>
  <si>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</si>
  <si>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</si>
  <si>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</si>
  <si>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</si>
  <si>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</si>
  <si>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</si>
  <si>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</si>
  <si>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</si>
  <si>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</si>
  <si>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</si>
  <si>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</si>
  <si>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</si>
  <si>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</si>
  <si>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</si>
  <si>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</si>
  <si>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</si>
  <si>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</si>
  <si>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</si>
  <si>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</si>
  <si>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</si>
  <si>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</si>
  <si>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</si>
  <si>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</si>
  <si>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</si>
  <si>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</si>
  <si>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</si>
  <si>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</si>
  <si>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</si>
  <si>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</si>
  <si>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</si>
  <si>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</si>
  <si>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</si>
  <si>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</si>
  <si>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</si>
  <si>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</si>
  <si>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</si>
  <si>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</si>
  <si>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</si>
  <si>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</si>
  <si>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</si>
  <si>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</si>
  <si>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</si>
  <si>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</si>
  <si>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</si>
  <si>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</si>
  <si>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</si>
  <si>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</si>
  <si>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</si>
  <si>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</si>
  <si>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</si>
  <si>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</si>
  <si>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</si>
  <si>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</si>
  <si>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</si>
  <si>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</si>
  <si>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</si>
  <si>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</si>
  <si>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</si>
  <si>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</si>
  <si>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</si>
  <si>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</si>
  <si>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</si>
  <si>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</si>
  <si>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</si>
  <si>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</si>
  <si>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</si>
  <si>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</si>
  <si>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</si>
  <si>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</si>
  <si>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</si>
  <si>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</si>
  <si>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</si>
  <si>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</si>
  <si>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</si>
  <si>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</si>
  <si>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</si>
  <si>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</si>
  <si>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</si>
  <si>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</si>
  <si>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</si>
  <si>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</si>
  <si>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</si>
  <si>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</si>
  <si>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</si>
  <si>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</si>
  <si>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</si>
  <si>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</si>
  <si>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</si>
  <si>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</si>
  <si>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</si>
  <si>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</si>
  <si>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</si>
  <si>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</si>
  <si>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</si>
  <si>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</si>
  <si>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</si>
  <si>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</si>
  <si>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Namrata gurung</t>
  </si>
  <si>
    <t>Jennifer lin</t>
  </si>
  <si>
    <t>Erica fong-de jong</t>
  </si>
  <si>
    <t>Reynardo tjhin</t>
  </si>
  <si>
    <t>Morris zhang</t>
  </si>
  <si>
    <t>Elsie chan</t>
  </si>
  <si>
    <t>Jethro soewandito</t>
  </si>
  <si>
    <t>Manisha thapa magar</t>
  </si>
  <si>
    <t>Cana fukuda</t>
  </si>
  <si>
    <t>Amber wang</t>
  </si>
  <si>
    <t>Theresa chow</t>
  </si>
  <si>
    <t>Eos zhang</t>
  </si>
  <si>
    <t>Julia esteve</t>
  </si>
  <si>
    <t>Zalfa buana</t>
  </si>
  <si>
    <t>Friday did the training</t>
  </si>
  <si>
    <t xml:space="preserve">training on Friday 8-9am </t>
  </si>
  <si>
    <t>ami took break 40 min on Tuesday</t>
  </si>
  <si>
    <t>Lexi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</si>
</sst>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4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theme="1" tint="4.9989318521683403E-2"/>
      <name val="Helvetica Neue"/>
      <family val="2"/>
    </font>
    <font>
      <sz val="18"/>
      <color rgb="FFFF0000"/>
      <name val="Helvetica Neue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22" fillId="0" borderId="0" xfId="0" applyFont="1" applyAlignment="1" applyProtection="1">
      <alignment horizontal="center" vertical="center" wrapText="1"/>
      <protection locked="0"/>
    </xf>
    <xf numFmtId="0" fontId="22" fillId="0" borderId="0" xfId="0" applyFont="1" applyAlignment="1" applyProtection="1">
      <alignment horizontal="left" vertical="center" wrapText="1"/>
      <protection locked="0"/>
    </xf>
    <xf numFmtId="0" fontId="30" fillId="0" borderId="0" xfId="0" applyFont="1" applyAlignment="1" applyProtection="1">
      <alignment horizontal="left" vertical="center"/>
      <protection locked="0"/>
    </xf>
    <xf numFmtId="0" fontId="3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2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8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3" sqref="C23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10120</v>
      </c>
      <c r="B2" s="10">
        <v>501</v>
      </c>
      <c r="C2" s="82" t="s">
        <v>994</v>
      </c>
      <c r="D2" s="79">
        <v>0.41666666666666669</v>
      </c>
      <c r="E2" s="79">
        <v>0.91666666666666663</v>
      </c>
      <c r="F2" s="44">
        <f>BA2-BB2</f>
        <v>10.999999999999998</v>
      </c>
      <c r="G2" s="79">
        <v>0.375</v>
      </c>
      <c r="H2" s="79">
        <v>1.0027777777777778</v>
      </c>
      <c r="I2" s="44">
        <f>BF2-BG2</f>
        <v>14.066666666666666</v>
      </c>
      <c r="J2" s="79">
        <v>0.45833333333333331</v>
      </c>
      <c r="K2" s="79">
        <v>0.75</v>
      </c>
      <c r="L2" s="44">
        <f>BK2-BL2</f>
        <v>6.5</v>
      </c>
      <c r="M2" s="79">
        <v>0.41666666666666669</v>
      </c>
      <c r="N2" s="79">
        <v>0.75</v>
      </c>
      <c r="O2" s="44">
        <f>BP2-BQ2</f>
        <v>7.5</v>
      </c>
      <c r="P2" s="79">
        <v>0.41666666666666669</v>
      </c>
      <c r="Q2" s="79">
        <v>0.75</v>
      </c>
      <c r="R2" s="44">
        <f>BU2-BV2</f>
        <v>7.5</v>
      </c>
      <c r="S2" s="79"/>
      <c r="T2" s="79"/>
      <c r="U2" s="44">
        <f>BZ2-CA2</f>
        <v>0</v>
      </c>
      <c r="V2" s="79"/>
      <c r="W2" s="79"/>
      <c r="X2" s="44">
        <f>CE2-CF2</f>
        <v>0</v>
      </c>
      <c r="Y2" s="44"/>
      <c r="Z2" s="44"/>
      <c r="AA2" s="44"/>
      <c r="AB2" s="44">
        <f>SUM(F2,I2,L2,O2,R2,U2,X2)</f>
        <v>46.566666666666663</v>
      </c>
      <c r="AC2" s="23"/>
      <c r="AD2" s="6">
        <v>9.25</v>
      </c>
      <c r="AE2" s="7">
        <f t="shared" ref="AE2:AE40" si="1">SUMIF($BC$1:$CI$1,AE$1,$BC2:$CI2)+AD2</f>
        <v>53.75</v>
      </c>
      <c r="AF2" s="6"/>
      <c r="AG2" s="7">
        <f t="shared" ref="AG2:AG40" si="2">SUMIF($BC$1:$CI$1,AG$1,$BC2:$CI2)+AF2</f>
        <v>0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2.0000000000000009</v>
      </c>
      <c r="AN2" s="6"/>
      <c r="AO2" s="7">
        <f t="shared" ref="AO2:AO40" si="6">SUMIF($BC$1:$CI$1,AO$1,$BC2:$CI2)+AN2</f>
        <v>6.666666666666643E-2</v>
      </c>
      <c r="AP2" s="30">
        <f>CK2</f>
        <v>5</v>
      </c>
      <c r="AQ2" s="6"/>
      <c r="AR2" s="6"/>
      <c r="AS2" s="6"/>
      <c r="AT2" s="44">
        <f>AE2+AG2+AI2+AK2+AM2+AO2+SUM(AQ2:AS2)</f>
        <v>55.816666666666663</v>
      </c>
      <c r="AU2" s="60" t="s">
        <v>1009</v>
      </c>
      <c r="AV2" s="5"/>
      <c r="AW2" s="5"/>
      <c r="AX2" s="5"/>
      <c r="AY2" s="5"/>
      <c r="AZ2" s="24">
        <f>VLOOKUP(C2,Employees!D:H,5,FALSE)</f>
        <v>10120</v>
      </c>
      <c r="BA2" s="5">
        <f t="shared" ref="BA2" si="7">IF(ISBLANK(D2),0,(E2-D2)*24)</f>
        <v>11.999999999999998</v>
      </c>
      <c r="BB2" s="5">
        <f>IF(BA2&gt;$AY$1,1,IF(BA2&gt;=$AX$1,0.5,0))</f>
        <v>1</v>
      </c>
      <c r="BC2" s="5">
        <f>BA2-BB2-BD2-BE2</f>
        <v>10.999999999999998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15.066666666666666</v>
      </c>
      <c r="BG2" s="5">
        <f>IF(BF2&gt;$AY$1,1,IF(BF2&gt;=$AX$1,0.5,0))</f>
        <v>1</v>
      </c>
      <c r="BH2" s="5">
        <f>BF2-BG2-BI2-BJ2</f>
        <v>12</v>
      </c>
      <c r="BI2" s="5">
        <f>IF(AND(H2&gt;$AV$1),(MIN(H2,$AW$1)-MAX(G2,$AV$1))*24,0)</f>
        <v>2.0000000000000009</v>
      </c>
      <c r="BJ2" s="5">
        <f t="shared" ref="BJ2" si="10">IF(H2&gt;$AW$1,(H2-$AW$1)*24,0)</f>
        <v>6.666666666666643E-2</v>
      </c>
      <c r="BK2" s="5">
        <f t="shared" ref="BK2" si="11">IF(ISBLANK(J2),0,(K2-J2)*24)</f>
        <v>7</v>
      </c>
      <c r="BL2" s="5">
        <f>IF(BK2&gt;$AY$1,1,IF(BK2&gt;=$AX$1,0.5,0))</f>
        <v>0.5</v>
      </c>
      <c r="BM2" s="5">
        <f>BK2-BL2-BN2-BO2</f>
        <v>6.5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8</v>
      </c>
      <c r="BQ2" s="5">
        <f>IF(BP2&gt;$AY$1,1,IF(BP2&gt;=$AX$1,0.5,0))</f>
        <v>0.5</v>
      </c>
      <c r="BR2" s="5">
        <f>BP2-BQ2-BS2-BT2</f>
        <v>7.5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8</v>
      </c>
      <c r="BV2" s="5">
        <f>IF(BU2&gt;$AY$1,1,IF(BU2&gt;=$AX$1,0.5,0))</f>
        <v>0.5</v>
      </c>
      <c r="BW2" s="5">
        <f>BU2-BV2-BX2-BY2</f>
        <v>7.5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5</v>
      </c>
    </row>
    <row r="3" spans="1:89" ht="38" customHeight="1">
      <c r="A3" s="33">
        <f t="shared" si="0"/>
        <v>10058</v>
      </c>
      <c r="B3" s="10">
        <v>501</v>
      </c>
      <c r="C3" s="82" t="s">
        <v>995</v>
      </c>
      <c r="D3" s="54"/>
      <c r="E3" s="54"/>
      <c r="F3" s="44">
        <f t="shared" ref="F3:F69" si="21">BA3-BB3</f>
        <v>0</v>
      </c>
      <c r="G3" s="79"/>
      <c r="H3" s="79"/>
      <c r="I3" s="44">
        <f t="shared" ref="I3:I69" si="22">BF3-BG3</f>
        <v>0</v>
      </c>
      <c r="J3" s="78">
        <v>0.54166666666666663</v>
      </c>
      <c r="K3" s="79">
        <v>1</v>
      </c>
      <c r="L3" s="44">
        <f t="shared" ref="L3:L69" si="23">BK3-BL3</f>
        <v>10</v>
      </c>
      <c r="M3" s="54">
        <v>0.75</v>
      </c>
      <c r="N3" s="54">
        <v>1</v>
      </c>
      <c r="O3" s="44">
        <f t="shared" ref="O3:O69" si="24">BP3-BQ3</f>
        <v>5.5</v>
      </c>
      <c r="P3" s="79">
        <v>0.375</v>
      </c>
      <c r="Q3" s="79">
        <v>0.70833333333333337</v>
      </c>
      <c r="R3" s="44">
        <f t="shared" ref="R3:R69" si="25">BU3-BV3</f>
        <v>7.5</v>
      </c>
      <c r="S3" s="79">
        <v>0.45833333333333331</v>
      </c>
      <c r="T3" s="79">
        <v>0.75</v>
      </c>
      <c r="U3" s="44">
        <f t="shared" ref="U3:U69" si="26">BZ3-CA3</f>
        <v>6.5</v>
      </c>
      <c r="V3" s="79"/>
      <c r="W3" s="79"/>
      <c r="X3" s="44">
        <f t="shared" ref="X3:X69" si="27">CE3-CF3</f>
        <v>0</v>
      </c>
      <c r="Y3" s="44"/>
      <c r="Z3" s="44"/>
      <c r="AA3" s="44"/>
      <c r="AB3" s="44">
        <f t="shared" ref="AB3:AB69" si="28">SUM(F3,I3,L3,O3,R3,U3,X3)</f>
        <v>29.5</v>
      </c>
      <c r="AC3" s="23"/>
      <c r="AD3" s="6">
        <v>1</v>
      </c>
      <c r="AE3" s="7">
        <f t="shared" si="1"/>
        <v>20</v>
      </c>
      <c r="AF3" s="6"/>
      <c r="AG3" s="7">
        <f t="shared" si="2"/>
        <v>6.5</v>
      </c>
      <c r="AH3" s="6"/>
      <c r="AI3" s="7">
        <f t="shared" si="3"/>
        <v>0</v>
      </c>
      <c r="AJ3" s="6"/>
      <c r="AK3" s="7">
        <f t="shared" si="4"/>
        <v>0</v>
      </c>
      <c r="AL3" s="6"/>
      <c r="AM3" s="7">
        <f t="shared" si="5"/>
        <v>4.0000000000000018</v>
      </c>
      <c r="AN3" s="6"/>
      <c r="AO3" s="7">
        <f t="shared" si="6"/>
        <v>0</v>
      </c>
      <c r="AP3" s="30">
        <f t="shared" ref="AP3:AP69" si="29">CK3</f>
        <v>4</v>
      </c>
      <c r="AQ3" s="6"/>
      <c r="AR3" s="6"/>
      <c r="AS3" s="6"/>
      <c r="AT3" s="44">
        <f t="shared" ref="AT3:AT69" si="30">AE3+AG3+AI3+AK3+AM3+AO3+SUM(AQ3:AS3)</f>
        <v>30.5</v>
      </c>
      <c r="AU3" s="60" t="s">
        <v>1009</v>
      </c>
      <c r="AV3" s="5"/>
      <c r="AW3" s="5"/>
      <c r="AX3" s="5"/>
      <c r="AY3" s="5"/>
      <c r="AZ3" s="24">
        <f>VLOOKUP(C3,Employees!D:H,5,FALSE)</f>
        <v>10058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11</v>
      </c>
      <c r="BL3" s="5">
        <f t="shared" ref="BL3:BL66" si="42">IF(BK3&gt;$AY$1,1,IF(BK3&gt;=$AX$1,0.5,0))</f>
        <v>1</v>
      </c>
      <c r="BM3" s="5">
        <f t="shared" ref="BM3:BM66" si="43">BK3-BL3-BN3-BO3</f>
        <v>7.9999999999999991</v>
      </c>
      <c r="BN3" s="5">
        <f t="shared" ref="BN3:BN66" si="44">IF(AND(K3&gt;$AV$1),(MIN(K3,$AW$1)-MAX(J3,$AV$1))*24,0)</f>
        <v>2.0000000000000009</v>
      </c>
      <c r="BO3" s="5">
        <f t="shared" ref="BO3:BO66" si="45">IF(K3&gt;$AW$1,(K3-$AW$1)*24,0)</f>
        <v>0</v>
      </c>
      <c r="BP3" s="5">
        <f t="shared" ref="BP3:BP66" si="46">IF(ISBLANK(M3),0,(N3-M3)*24)</f>
        <v>6</v>
      </c>
      <c r="BQ3" s="5">
        <f t="shared" ref="BQ3:BQ66" si="47">IF(BP3&gt;$AY$1,1,IF(BP3&gt;=$AX$1,0.5,0))</f>
        <v>0.5</v>
      </c>
      <c r="BR3" s="5">
        <f t="shared" ref="BR3:BR66" si="48">BP3-BQ3-BS3-BT3</f>
        <v>3.4999999999999991</v>
      </c>
      <c r="BS3" s="5">
        <f t="shared" ref="BS3:BS66" si="49">IF(AND(N3&gt;$AV$1),(MIN(N3,$AW$1)-MAX(M3,$AV$1))*24,0)</f>
        <v>2.0000000000000009</v>
      </c>
      <c r="BT3" s="5">
        <f t="shared" ref="BT3:BT66" si="50">IF(N3&gt;$AW$1,(N3-$AW$1)*24,0)</f>
        <v>0</v>
      </c>
      <c r="BU3" s="5">
        <f t="shared" ref="BU3:BU66" si="51">IF(ISBLANK(P3),0,(Q3-P3)*24)</f>
        <v>8</v>
      </c>
      <c r="BV3" s="5">
        <f t="shared" ref="BV3:BV66" si="52">IF(BU3&gt;$AY$1,1,IF(BU3&gt;=$AX$1,0.5,0))</f>
        <v>0.5</v>
      </c>
      <c r="BW3" s="5">
        <f t="shared" ref="BW3:BW66" si="53">BU3-BV3-BX3-BY3</f>
        <v>7.5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7</v>
      </c>
      <c r="CA3" s="5">
        <f t="shared" ref="CA3:CA66" si="57">IF(BZ3&gt;$AY$1,1,IF(BZ3&gt;=$AX$1,0.5,0))</f>
        <v>0.5</v>
      </c>
      <c r="CB3" s="5">
        <f t="shared" ref="CB3:CB66" si="58">BZ3-CA3-CC3-CD3</f>
        <v>6.5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4</v>
      </c>
    </row>
    <row r="4" spans="1:89" ht="38" customHeight="1">
      <c r="A4" s="33">
        <f t="shared" si="0"/>
        <v>10010</v>
      </c>
      <c r="B4" s="10">
        <v>501</v>
      </c>
      <c r="C4" s="82" t="s">
        <v>996</v>
      </c>
      <c r="D4" s="79"/>
      <c r="E4" s="79"/>
      <c r="F4" s="44">
        <f t="shared" si="21"/>
        <v>0</v>
      </c>
      <c r="G4" s="78"/>
      <c r="H4" s="79"/>
      <c r="I4" s="44">
        <f t="shared" si="22"/>
        <v>0</v>
      </c>
      <c r="J4" s="78"/>
      <c r="K4" s="79"/>
      <c r="L4" s="44">
        <f t="shared" si="23"/>
        <v>0</v>
      </c>
      <c r="M4" s="78">
        <v>0.375</v>
      </c>
      <c r="N4" s="79">
        <v>0.75</v>
      </c>
      <c r="O4" s="44">
        <f t="shared" si="24"/>
        <v>8.5</v>
      </c>
      <c r="P4" s="79">
        <v>0.45833333333333331</v>
      </c>
      <c r="Q4" s="79">
        <v>0.875</v>
      </c>
      <c r="R4" s="44">
        <f t="shared" si="25"/>
        <v>9</v>
      </c>
      <c r="S4" s="79"/>
      <c r="T4" s="79"/>
      <c r="U4" s="44">
        <f t="shared" si="26"/>
        <v>0</v>
      </c>
      <c r="V4" s="79">
        <v>0.41666666666666669</v>
      </c>
      <c r="W4" s="79">
        <v>0.95833333333333337</v>
      </c>
      <c r="X4" s="44">
        <f t="shared" si="27"/>
        <v>12.000000000000002</v>
      </c>
      <c r="Y4" s="44"/>
      <c r="Z4" s="44"/>
      <c r="AA4" s="44"/>
      <c r="AB4" s="44">
        <f t="shared" si="28"/>
        <v>29.5</v>
      </c>
      <c r="AC4" s="23"/>
      <c r="AD4" s="6">
        <v>1</v>
      </c>
      <c r="AE4" s="7">
        <f t="shared" si="1"/>
        <v>18.5</v>
      </c>
      <c r="AF4" s="6"/>
      <c r="AG4" s="7">
        <f t="shared" si="2"/>
        <v>0</v>
      </c>
      <c r="AH4" s="6"/>
      <c r="AI4" s="7">
        <f t="shared" si="3"/>
        <v>12.000000000000002</v>
      </c>
      <c r="AJ4" s="6"/>
      <c r="AK4" s="7">
        <f t="shared" si="4"/>
        <v>0</v>
      </c>
      <c r="AL4" s="6"/>
      <c r="AM4" s="7">
        <f t="shared" si="5"/>
        <v>0</v>
      </c>
      <c r="AN4" s="6"/>
      <c r="AO4" s="7">
        <f t="shared" si="6"/>
        <v>0</v>
      </c>
      <c r="AP4" s="30">
        <f t="shared" si="29"/>
        <v>3</v>
      </c>
      <c r="AQ4" s="6"/>
      <c r="AR4" s="6"/>
      <c r="AS4" s="6"/>
      <c r="AT4" s="44">
        <f t="shared" si="30"/>
        <v>30.5</v>
      </c>
      <c r="AU4" s="60" t="s">
        <v>1009</v>
      </c>
      <c r="AV4" s="5"/>
      <c r="AW4" s="5"/>
      <c r="AX4" s="5"/>
      <c r="AY4" s="5"/>
      <c r="AZ4" s="24">
        <f>VLOOKUP(C4,Employees!D:H,5,FALSE)</f>
        <v>10010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9</v>
      </c>
      <c r="BQ4" s="5">
        <f t="shared" si="47"/>
        <v>0.5</v>
      </c>
      <c r="BR4" s="5">
        <f t="shared" si="48"/>
        <v>8.5</v>
      </c>
      <c r="BS4" s="5">
        <f t="shared" si="49"/>
        <v>0</v>
      </c>
      <c r="BT4" s="5">
        <f t="shared" si="50"/>
        <v>0</v>
      </c>
      <c r="BU4" s="5">
        <f t="shared" si="51"/>
        <v>10</v>
      </c>
      <c r="BV4" s="5">
        <f t="shared" si="52"/>
        <v>1</v>
      </c>
      <c r="BW4" s="5">
        <f t="shared" si="53"/>
        <v>9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13.000000000000002</v>
      </c>
      <c r="CF4" s="5">
        <f t="shared" si="62"/>
        <v>1</v>
      </c>
      <c r="CG4" s="5">
        <f t="shared" si="63"/>
        <v>11</v>
      </c>
      <c r="CH4" s="5">
        <f t="shared" si="64"/>
        <v>1.0000000000000018</v>
      </c>
      <c r="CI4" s="5">
        <f t="shared" si="65"/>
        <v>0</v>
      </c>
      <c r="CJ4" s="5"/>
      <c r="CK4" s="4">
        <f t="shared" si="20"/>
        <v>3</v>
      </c>
    </row>
    <row r="5" spans="1:89" ht="38" customHeight="1">
      <c r="A5" s="33">
        <f t="shared" si="0"/>
        <v>10032</v>
      </c>
      <c r="B5" s="10">
        <v>501</v>
      </c>
      <c r="C5" s="82" t="s">
        <v>997</v>
      </c>
      <c r="D5" s="54"/>
      <c r="E5" s="54"/>
      <c r="F5" s="44">
        <f t="shared" si="21"/>
        <v>0</v>
      </c>
      <c r="G5" s="79"/>
      <c r="H5" s="79"/>
      <c r="I5" s="44">
        <f t="shared" si="22"/>
        <v>0</v>
      </c>
      <c r="J5" s="78"/>
      <c r="K5" s="79"/>
      <c r="L5" s="44">
        <f t="shared" si="23"/>
        <v>0</v>
      </c>
      <c r="M5" s="79">
        <v>0.58333333333333337</v>
      </c>
      <c r="N5" s="79">
        <v>1</v>
      </c>
      <c r="O5" s="44">
        <f t="shared" si="24"/>
        <v>9</v>
      </c>
      <c r="P5" s="79">
        <v>0.58333333333333337</v>
      </c>
      <c r="Q5" s="79">
        <v>1.0034722222222221</v>
      </c>
      <c r="R5" s="44">
        <f t="shared" si="25"/>
        <v>9.0833333333333286</v>
      </c>
      <c r="S5" s="79">
        <v>0.625</v>
      </c>
      <c r="T5" s="79">
        <v>1.0055555555555555</v>
      </c>
      <c r="U5" s="44">
        <f t="shared" si="26"/>
        <v>8.1333333333333329</v>
      </c>
      <c r="V5" s="79"/>
      <c r="W5" s="79"/>
      <c r="X5" s="44">
        <f t="shared" si="27"/>
        <v>0</v>
      </c>
      <c r="Y5" s="44"/>
      <c r="Z5" s="44"/>
      <c r="AA5" s="44"/>
      <c r="AB5" s="44">
        <f t="shared" si="28"/>
        <v>26.216666666666661</v>
      </c>
      <c r="AC5" s="23"/>
      <c r="AD5" s="6"/>
      <c r="AE5" s="7">
        <f t="shared" si="1"/>
        <v>13.999999999999996</v>
      </c>
      <c r="AF5" s="6"/>
      <c r="AG5" s="7">
        <f t="shared" si="2"/>
        <v>8.0833333333333304</v>
      </c>
      <c r="AH5" s="6"/>
      <c r="AI5" s="7">
        <f t="shared" si="3"/>
        <v>0.13333333333333286</v>
      </c>
      <c r="AJ5" s="6"/>
      <c r="AK5" s="7">
        <f t="shared" si="4"/>
        <v>0</v>
      </c>
      <c r="AL5" s="6"/>
      <c r="AM5" s="7">
        <f t="shared" si="5"/>
        <v>4.0000000000000018</v>
      </c>
      <c r="AN5" s="6"/>
      <c r="AO5" s="7">
        <f t="shared" si="6"/>
        <v>0</v>
      </c>
      <c r="AP5" s="30">
        <f t="shared" si="29"/>
        <v>3</v>
      </c>
      <c r="AQ5" s="6"/>
      <c r="AR5" s="6"/>
      <c r="AS5" s="6"/>
      <c r="AT5" s="44">
        <f t="shared" si="30"/>
        <v>26.216666666666661</v>
      </c>
      <c r="AU5" s="60"/>
      <c r="AV5" s="5"/>
      <c r="AW5" s="5"/>
      <c r="AX5" s="5"/>
      <c r="AY5" s="5"/>
      <c r="AZ5" s="24">
        <f>VLOOKUP(C5,Employees!D:H,5,FALSE)</f>
        <v>10032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10</v>
      </c>
      <c r="BQ5" s="5">
        <f t="shared" si="47"/>
        <v>1</v>
      </c>
      <c r="BR5" s="5">
        <f t="shared" si="48"/>
        <v>6.9999999999999991</v>
      </c>
      <c r="BS5" s="5">
        <f t="shared" si="49"/>
        <v>2.0000000000000009</v>
      </c>
      <c r="BT5" s="5">
        <f t="shared" si="50"/>
        <v>0</v>
      </c>
      <c r="BU5" s="5">
        <f t="shared" si="51"/>
        <v>10.083333333333329</v>
      </c>
      <c r="BV5" s="5">
        <f t="shared" si="52"/>
        <v>1</v>
      </c>
      <c r="BW5" s="5">
        <f t="shared" si="53"/>
        <v>6.9999999999999973</v>
      </c>
      <c r="BX5" s="5">
        <f t="shared" si="54"/>
        <v>2.0000000000000009</v>
      </c>
      <c r="BY5" s="5">
        <f t="shared" si="55"/>
        <v>8.3333333333330373E-2</v>
      </c>
      <c r="BZ5" s="5">
        <f t="shared" si="56"/>
        <v>9.1333333333333329</v>
      </c>
      <c r="CA5" s="5">
        <f t="shared" si="57"/>
        <v>1</v>
      </c>
      <c r="CB5" s="5">
        <f t="shared" si="58"/>
        <v>5.9999999999999991</v>
      </c>
      <c r="CC5" s="5">
        <f t="shared" si="59"/>
        <v>2.0000000000000009</v>
      </c>
      <c r="CD5" s="5">
        <f t="shared" si="60"/>
        <v>0.13333333333333286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20"/>
        <v>3</v>
      </c>
    </row>
    <row r="6" spans="1:89" ht="38" customHeight="1">
      <c r="A6" s="33">
        <f t="shared" si="0"/>
        <v>10013</v>
      </c>
      <c r="B6" s="10">
        <v>501</v>
      </c>
      <c r="C6" s="82" t="s">
        <v>998</v>
      </c>
      <c r="D6" s="86"/>
      <c r="E6" s="86"/>
      <c r="F6" s="44">
        <f t="shared" si="21"/>
        <v>0</v>
      </c>
      <c r="G6" s="86"/>
      <c r="H6" s="86"/>
      <c r="I6" s="44">
        <f t="shared" si="22"/>
        <v>0</v>
      </c>
      <c r="J6" s="86"/>
      <c r="K6" s="86"/>
      <c r="L6" s="44">
        <f t="shared" si="23"/>
        <v>0</v>
      </c>
      <c r="M6" s="79"/>
      <c r="N6" s="79"/>
      <c r="O6" s="44">
        <f t="shared" si="24"/>
        <v>0</v>
      </c>
      <c r="P6" s="79">
        <v>0.75</v>
      </c>
      <c r="Q6" s="79">
        <v>0.97916666666666663</v>
      </c>
      <c r="R6" s="44">
        <f t="shared" si="25"/>
        <v>4.9999999999999991</v>
      </c>
      <c r="S6" s="79"/>
      <c r="T6" s="79"/>
      <c r="U6" s="44">
        <f t="shared" si="26"/>
        <v>0</v>
      </c>
      <c r="V6" s="79"/>
      <c r="W6" s="79"/>
      <c r="X6" s="44">
        <f t="shared" si="27"/>
        <v>0</v>
      </c>
      <c r="Y6" s="44"/>
      <c r="Z6" s="44"/>
      <c r="AA6" s="44"/>
      <c r="AB6" s="44">
        <f t="shared" si="28"/>
        <v>4.9999999999999991</v>
      </c>
      <c r="AC6" s="23"/>
      <c r="AD6" s="6"/>
      <c r="AE6" s="7">
        <f t="shared" si="1"/>
        <v>3.4999999999999991</v>
      </c>
      <c r="AF6" s="6"/>
      <c r="AG6" s="7">
        <f t="shared" si="2"/>
        <v>0</v>
      </c>
      <c r="AH6" s="6"/>
      <c r="AI6" s="7">
        <f t="shared" si="3"/>
        <v>0</v>
      </c>
      <c r="AJ6" s="6"/>
      <c r="AK6" s="7">
        <f t="shared" si="4"/>
        <v>0</v>
      </c>
      <c r="AL6" s="6"/>
      <c r="AM6" s="7">
        <f t="shared" si="5"/>
        <v>1.5</v>
      </c>
      <c r="AN6" s="6"/>
      <c r="AO6" s="7">
        <f t="shared" si="6"/>
        <v>0</v>
      </c>
      <c r="AP6" s="30">
        <f t="shared" si="29"/>
        <v>1</v>
      </c>
      <c r="AQ6" s="6"/>
      <c r="AR6" s="6"/>
      <c r="AS6" s="6"/>
      <c r="AT6" s="44">
        <f t="shared" si="30"/>
        <v>4.9999999999999991</v>
      </c>
      <c r="AU6" s="60"/>
      <c r="AV6" s="5"/>
      <c r="AW6" s="5"/>
      <c r="AX6" s="5"/>
      <c r="AY6" s="5"/>
      <c r="AZ6" s="24">
        <f>VLOOKUP(C6,Employees!D:H,5,FALSE)</f>
        <v>10013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5.4999999999999991</v>
      </c>
      <c r="BV6" s="5">
        <f t="shared" si="52"/>
        <v>0.5</v>
      </c>
      <c r="BW6" s="5">
        <f t="shared" si="53"/>
        <v>3.4999999999999991</v>
      </c>
      <c r="BX6" s="5">
        <f t="shared" si="54"/>
        <v>1.5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20"/>
        <v>1</v>
      </c>
    </row>
    <row r="7" spans="1:89" ht="38" customHeight="1">
      <c r="A7" s="33">
        <f t="shared" si="0"/>
        <v>10008</v>
      </c>
      <c r="B7" s="10">
        <v>501</v>
      </c>
      <c r="C7" s="82" t="s">
        <v>999</v>
      </c>
      <c r="D7" s="79">
        <v>0.73958333333333337</v>
      </c>
      <c r="E7" s="79">
        <v>1</v>
      </c>
      <c r="F7" s="44">
        <f t="shared" si="21"/>
        <v>5.7499999999999991</v>
      </c>
      <c r="G7" s="79"/>
      <c r="H7" s="79"/>
      <c r="I7" s="44">
        <f t="shared" si="22"/>
        <v>0</v>
      </c>
      <c r="J7" s="86">
        <v>0.75</v>
      </c>
      <c r="K7" s="86">
        <v>1</v>
      </c>
      <c r="L7" s="44">
        <f t="shared" si="23"/>
        <v>5.5</v>
      </c>
      <c r="M7" s="87"/>
      <c r="N7" s="87"/>
      <c r="O7" s="44">
        <f t="shared" si="24"/>
        <v>0</v>
      </c>
      <c r="P7" s="79"/>
      <c r="Q7" s="79"/>
      <c r="R7" s="44">
        <f t="shared" si="25"/>
        <v>0</v>
      </c>
      <c r="S7" s="86">
        <v>0.375</v>
      </c>
      <c r="T7" s="86">
        <v>0.875</v>
      </c>
      <c r="U7" s="44">
        <f t="shared" si="26"/>
        <v>11</v>
      </c>
      <c r="V7" s="87"/>
      <c r="W7" s="87"/>
      <c r="X7" s="44">
        <f t="shared" si="27"/>
        <v>0</v>
      </c>
      <c r="Y7" s="44"/>
      <c r="Z7" s="44"/>
      <c r="AA7" s="44"/>
      <c r="AB7" s="44">
        <f t="shared" si="28"/>
        <v>22.25</v>
      </c>
      <c r="AC7" s="23"/>
      <c r="AD7" s="6"/>
      <c r="AE7" s="7">
        <f t="shared" si="1"/>
        <v>7.2499999999999973</v>
      </c>
      <c r="AF7" s="6"/>
      <c r="AG7" s="7">
        <f t="shared" si="2"/>
        <v>11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4.0000000000000018</v>
      </c>
      <c r="AN7" s="6"/>
      <c r="AO7" s="7">
        <f t="shared" si="6"/>
        <v>0</v>
      </c>
      <c r="AP7" s="30">
        <f t="shared" si="29"/>
        <v>3</v>
      </c>
      <c r="AQ7" s="6"/>
      <c r="AR7" s="6"/>
      <c r="AS7" s="6"/>
      <c r="AT7" s="44">
        <f t="shared" si="30"/>
        <v>22.25</v>
      </c>
      <c r="AU7" s="60"/>
      <c r="AV7" s="5"/>
      <c r="AW7" s="5"/>
      <c r="AX7" s="5"/>
      <c r="AY7" s="5"/>
      <c r="AZ7" s="24">
        <f>VLOOKUP(C7,Employees!D:H,5,FALSE)</f>
        <v>10008</v>
      </c>
      <c r="BA7" s="5">
        <f t="shared" si="31"/>
        <v>6.2499999999999991</v>
      </c>
      <c r="BB7" s="5">
        <f t="shared" si="32"/>
        <v>0.5</v>
      </c>
      <c r="BC7" s="5">
        <f t="shared" si="33"/>
        <v>3.7499999999999982</v>
      </c>
      <c r="BD7" s="5">
        <f t="shared" si="34"/>
        <v>2.0000000000000009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6</v>
      </c>
      <c r="BL7" s="5">
        <f t="shared" si="42"/>
        <v>0.5</v>
      </c>
      <c r="BM7" s="5">
        <f t="shared" si="43"/>
        <v>3.4999999999999991</v>
      </c>
      <c r="BN7" s="5">
        <f t="shared" si="44"/>
        <v>2.0000000000000009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12</v>
      </c>
      <c r="CA7" s="5">
        <f t="shared" si="57"/>
        <v>1</v>
      </c>
      <c r="CB7" s="5">
        <f t="shared" si="58"/>
        <v>11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3</v>
      </c>
    </row>
    <row r="8" spans="1:89" ht="38" customHeight="1">
      <c r="A8" s="33">
        <f t="shared" si="0"/>
        <v>10289</v>
      </c>
      <c r="B8" s="10">
        <v>501</v>
      </c>
      <c r="C8" s="83" t="s">
        <v>1000</v>
      </c>
      <c r="D8" s="54">
        <v>0.375</v>
      </c>
      <c r="E8" s="54">
        <v>0.75</v>
      </c>
      <c r="F8" s="44">
        <f t="shared" si="21"/>
        <v>8.5</v>
      </c>
      <c r="G8" s="79"/>
      <c r="H8" s="79"/>
      <c r="I8" s="44">
        <f t="shared" si="22"/>
        <v>0</v>
      </c>
      <c r="J8" s="78">
        <v>0.375</v>
      </c>
      <c r="K8" s="79">
        <v>0.75</v>
      </c>
      <c r="L8" s="44">
        <f t="shared" si="23"/>
        <v>8.5</v>
      </c>
      <c r="M8" s="79">
        <v>0.625</v>
      </c>
      <c r="N8" s="79">
        <v>0.97916666666666663</v>
      </c>
      <c r="O8" s="44">
        <f t="shared" si="24"/>
        <v>8</v>
      </c>
      <c r="P8" s="79"/>
      <c r="Q8" s="79"/>
      <c r="R8" s="44">
        <f t="shared" si="25"/>
        <v>0</v>
      </c>
      <c r="S8" s="54">
        <v>0.58333333333333337</v>
      </c>
      <c r="T8" s="54">
        <v>0.97916666666666663</v>
      </c>
      <c r="U8" s="44">
        <f t="shared" si="26"/>
        <v>8.4999999999999982</v>
      </c>
      <c r="V8" s="79"/>
      <c r="W8" s="79"/>
      <c r="X8" s="44">
        <f t="shared" si="27"/>
        <v>0</v>
      </c>
      <c r="Y8" s="44"/>
      <c r="Z8" s="44"/>
      <c r="AA8" s="44"/>
      <c r="AB8" s="44">
        <f t="shared" si="28"/>
        <v>33.5</v>
      </c>
      <c r="AC8" s="23"/>
      <c r="AD8" s="6"/>
      <c r="AE8" s="7">
        <f t="shared" si="1"/>
        <v>23.5</v>
      </c>
      <c r="AF8" s="6"/>
      <c r="AG8" s="7">
        <f t="shared" si="2"/>
        <v>8.4999999999999982</v>
      </c>
      <c r="AH8" s="6"/>
      <c r="AI8" s="7">
        <f t="shared" si="3"/>
        <v>0</v>
      </c>
      <c r="AJ8" s="6"/>
      <c r="AK8" s="7">
        <f t="shared" si="4"/>
        <v>0</v>
      </c>
      <c r="AL8" s="6"/>
      <c r="AM8" s="7">
        <f t="shared" si="5"/>
        <v>1.5</v>
      </c>
      <c r="AN8" s="6"/>
      <c r="AO8" s="7">
        <f t="shared" si="6"/>
        <v>0</v>
      </c>
      <c r="AP8" s="30">
        <f t="shared" si="29"/>
        <v>4</v>
      </c>
      <c r="AQ8" s="6"/>
      <c r="AR8" s="6"/>
      <c r="AS8" s="6"/>
      <c r="AT8" s="44">
        <f t="shared" si="30"/>
        <v>33.5</v>
      </c>
      <c r="AU8" s="60"/>
      <c r="AV8" s="5"/>
      <c r="AW8" s="5"/>
      <c r="AX8" s="5"/>
      <c r="AY8" s="5"/>
      <c r="AZ8" s="24">
        <f>VLOOKUP(C8,Employees!D:H,5,FALSE)</f>
        <v>10289</v>
      </c>
      <c r="BA8" s="5">
        <f t="shared" si="31"/>
        <v>9</v>
      </c>
      <c r="BB8" s="5">
        <f t="shared" si="32"/>
        <v>0.5</v>
      </c>
      <c r="BC8" s="5">
        <f t="shared" si="33"/>
        <v>8.5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9</v>
      </c>
      <c r="BL8" s="5">
        <f t="shared" si="42"/>
        <v>0.5</v>
      </c>
      <c r="BM8" s="5">
        <f t="shared" si="43"/>
        <v>8.5</v>
      </c>
      <c r="BN8" s="5">
        <f t="shared" si="44"/>
        <v>0</v>
      </c>
      <c r="BO8" s="5">
        <f t="shared" si="45"/>
        <v>0</v>
      </c>
      <c r="BP8" s="5">
        <f t="shared" si="46"/>
        <v>8.5</v>
      </c>
      <c r="BQ8" s="5">
        <f t="shared" si="47"/>
        <v>0.5</v>
      </c>
      <c r="BR8" s="5">
        <f t="shared" si="48"/>
        <v>6.5</v>
      </c>
      <c r="BS8" s="5">
        <f t="shared" si="49"/>
        <v>1.5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9.4999999999999982</v>
      </c>
      <c r="CA8" s="5">
        <f t="shared" si="57"/>
        <v>1</v>
      </c>
      <c r="CB8" s="5">
        <f t="shared" si="58"/>
        <v>6.9999999999999982</v>
      </c>
      <c r="CC8" s="5">
        <f t="shared" si="59"/>
        <v>1.5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20"/>
        <v>4</v>
      </c>
    </row>
    <row r="9" spans="1:89" ht="38" customHeight="1">
      <c r="A9" s="33">
        <f t="shared" si="0"/>
        <v>10285</v>
      </c>
      <c r="B9" s="10">
        <v>501</v>
      </c>
      <c r="C9" s="83" t="s">
        <v>1001</v>
      </c>
      <c r="D9" s="86"/>
      <c r="E9" s="86"/>
      <c r="F9" s="44">
        <f t="shared" si="21"/>
        <v>0</v>
      </c>
      <c r="G9" s="86"/>
      <c r="H9" s="86"/>
      <c r="I9" s="44">
        <f t="shared" si="22"/>
        <v>0</v>
      </c>
      <c r="J9" s="79"/>
      <c r="K9" s="79"/>
      <c r="L9" s="44">
        <f t="shared" si="23"/>
        <v>0</v>
      </c>
      <c r="M9" s="79"/>
      <c r="N9" s="79"/>
      <c r="O9" s="44">
        <f t="shared" si="24"/>
        <v>0</v>
      </c>
      <c r="P9" s="79"/>
      <c r="Q9" s="79"/>
      <c r="R9" s="44">
        <f t="shared" si="25"/>
        <v>0</v>
      </c>
      <c r="S9" s="78"/>
      <c r="T9" s="78"/>
      <c r="U9" s="44">
        <f t="shared" si="26"/>
        <v>0</v>
      </c>
      <c r="V9" s="79">
        <v>0.375</v>
      </c>
      <c r="W9" s="79">
        <v>0.875</v>
      </c>
      <c r="X9" s="44">
        <f t="shared" si="27"/>
        <v>11</v>
      </c>
      <c r="Y9" s="44"/>
      <c r="Z9" s="44"/>
      <c r="AA9" s="44"/>
      <c r="AB9" s="44">
        <f t="shared" si="28"/>
        <v>11</v>
      </c>
      <c r="AC9" s="23"/>
      <c r="AD9" s="6"/>
      <c r="AE9" s="7">
        <f t="shared" si="1"/>
        <v>0</v>
      </c>
      <c r="AF9" s="6"/>
      <c r="AG9" s="7">
        <f t="shared" si="2"/>
        <v>0</v>
      </c>
      <c r="AH9" s="6"/>
      <c r="AI9" s="7">
        <f t="shared" si="3"/>
        <v>11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1</v>
      </c>
      <c r="AQ9" s="6"/>
      <c r="AR9" s="6"/>
      <c r="AS9" s="6"/>
      <c r="AT9" s="44">
        <f t="shared" si="30"/>
        <v>11</v>
      </c>
      <c r="AU9" s="60"/>
      <c r="AV9" s="5"/>
      <c r="AW9" s="5"/>
      <c r="AX9" s="5"/>
      <c r="AY9" s="5"/>
      <c r="AZ9" s="24">
        <f>VLOOKUP(C9,Employees!D:H,5,FALSE)</f>
        <v>10285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12</v>
      </c>
      <c r="CF9" s="5">
        <f t="shared" si="62"/>
        <v>1</v>
      </c>
      <c r="CG9" s="5">
        <f t="shared" si="63"/>
        <v>11</v>
      </c>
      <c r="CH9" s="5">
        <f t="shared" si="64"/>
        <v>0</v>
      </c>
      <c r="CI9" s="5">
        <f t="shared" si="65"/>
        <v>0</v>
      </c>
      <c r="CJ9" s="5"/>
      <c r="CK9" s="4">
        <f t="shared" si="20"/>
        <v>1</v>
      </c>
    </row>
    <row r="10" spans="1:89" ht="38" customHeight="1">
      <c r="A10" s="33">
        <f t="shared" si="0"/>
        <v>10310</v>
      </c>
      <c r="B10" s="10">
        <v>501</v>
      </c>
      <c r="C10" s="83" t="s">
        <v>871</v>
      </c>
      <c r="D10" s="54">
        <v>0.58333333333333337</v>
      </c>
      <c r="E10" s="54">
        <v>0.95833333333333337</v>
      </c>
      <c r="F10" s="44">
        <f t="shared" si="21"/>
        <v>8.5</v>
      </c>
      <c r="G10" s="54"/>
      <c r="H10" s="54"/>
      <c r="I10" s="44">
        <f t="shared" si="22"/>
        <v>0</v>
      </c>
      <c r="J10" s="56">
        <v>0.58333333333333337</v>
      </c>
      <c r="K10" s="54">
        <v>0.91666666666666663</v>
      </c>
      <c r="L10" s="44">
        <f t="shared" si="23"/>
        <v>7.4999999999999982</v>
      </c>
      <c r="M10" s="54"/>
      <c r="N10" s="54"/>
      <c r="O10" s="44">
        <f t="shared" si="24"/>
        <v>0</v>
      </c>
      <c r="P10" s="54">
        <v>0.625</v>
      </c>
      <c r="Q10" s="54">
        <v>1.0034722222222221</v>
      </c>
      <c r="R10" s="44">
        <f t="shared" si="25"/>
        <v>8.0833333333333304</v>
      </c>
      <c r="S10" s="54">
        <v>0.70833333333333337</v>
      </c>
      <c r="T10" s="54">
        <v>1.0055555555555555</v>
      </c>
      <c r="U10" s="44">
        <f t="shared" si="26"/>
        <v>6.633333333333332</v>
      </c>
      <c r="V10" s="54">
        <v>0.66666666666666663</v>
      </c>
      <c r="W10" s="54">
        <v>1.0020833333333334</v>
      </c>
      <c r="X10" s="44">
        <f t="shared" si="27"/>
        <v>7.5500000000000043</v>
      </c>
      <c r="Y10" s="44"/>
      <c r="Z10" s="44"/>
      <c r="AA10" s="44"/>
      <c r="AB10" s="44">
        <f t="shared" si="28"/>
        <v>38.266666666666666</v>
      </c>
      <c r="AC10" s="23"/>
      <c r="AD10" s="6">
        <v>1.25</v>
      </c>
      <c r="AE10" s="7">
        <f t="shared" si="1"/>
        <v>22.249999999999996</v>
      </c>
      <c r="AF10" s="6"/>
      <c r="AG10" s="7">
        <f t="shared" si="2"/>
        <v>6.5833333333333295</v>
      </c>
      <c r="AH10" s="6"/>
      <c r="AI10" s="7">
        <f t="shared" si="3"/>
        <v>7.6333333333333346</v>
      </c>
      <c r="AJ10" s="6"/>
      <c r="AK10" s="7">
        <f t="shared" si="4"/>
        <v>0</v>
      </c>
      <c r="AL10" s="6"/>
      <c r="AM10" s="7">
        <f t="shared" si="5"/>
        <v>3.0000000000000027</v>
      </c>
      <c r="AN10" s="6"/>
      <c r="AO10" s="7">
        <f t="shared" si="6"/>
        <v>5.0000000000002487E-2</v>
      </c>
      <c r="AP10" s="30">
        <f t="shared" si="29"/>
        <v>5</v>
      </c>
      <c r="AQ10" s="6"/>
      <c r="AR10" s="6"/>
      <c r="AS10" s="6"/>
      <c r="AT10" s="44">
        <f t="shared" si="30"/>
        <v>39.516666666666666</v>
      </c>
      <c r="AU10" s="60"/>
      <c r="AV10" s="5"/>
      <c r="AW10" s="5"/>
      <c r="AX10" s="5"/>
      <c r="AY10" s="5"/>
      <c r="AZ10" s="24">
        <f>VLOOKUP(C10,Employees!D:H,5,FALSE)</f>
        <v>10310</v>
      </c>
      <c r="BA10" s="5">
        <f t="shared" si="31"/>
        <v>9</v>
      </c>
      <c r="BB10" s="5">
        <f t="shared" si="32"/>
        <v>0.5</v>
      </c>
      <c r="BC10" s="5">
        <f t="shared" si="33"/>
        <v>7.4999999999999982</v>
      </c>
      <c r="BD10" s="5">
        <f t="shared" si="34"/>
        <v>1.0000000000000018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7.9999999999999982</v>
      </c>
      <c r="BL10" s="5">
        <f t="shared" si="42"/>
        <v>0.5</v>
      </c>
      <c r="BM10" s="5">
        <f t="shared" si="43"/>
        <v>7.4999999999999982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9.0833333333333304</v>
      </c>
      <c r="BV10" s="5">
        <f t="shared" si="52"/>
        <v>1</v>
      </c>
      <c r="BW10" s="5">
        <f t="shared" si="53"/>
        <v>5.9999999999999991</v>
      </c>
      <c r="BX10" s="5">
        <f t="shared" si="54"/>
        <v>2.0000000000000009</v>
      </c>
      <c r="BY10" s="5">
        <f t="shared" si="55"/>
        <v>8.3333333333330373E-2</v>
      </c>
      <c r="BZ10" s="5">
        <f t="shared" si="56"/>
        <v>7.133333333333332</v>
      </c>
      <c r="CA10" s="5">
        <f t="shared" si="57"/>
        <v>0.5</v>
      </c>
      <c r="CB10" s="5">
        <f t="shared" si="58"/>
        <v>4.4999999999999982</v>
      </c>
      <c r="CC10" s="5">
        <f t="shared" si="59"/>
        <v>2.0000000000000009</v>
      </c>
      <c r="CD10" s="5">
        <f t="shared" si="60"/>
        <v>0.13333333333333286</v>
      </c>
      <c r="CE10" s="5">
        <f t="shared" si="61"/>
        <v>8.0500000000000043</v>
      </c>
      <c r="CF10" s="5">
        <f t="shared" si="62"/>
        <v>0.5</v>
      </c>
      <c r="CG10" s="5">
        <f t="shared" si="63"/>
        <v>5.5000000000000009</v>
      </c>
      <c r="CH10" s="5">
        <f t="shared" si="64"/>
        <v>2.0000000000000009</v>
      </c>
      <c r="CI10" s="5">
        <f t="shared" si="65"/>
        <v>5.0000000000002487E-2</v>
      </c>
      <c r="CJ10" s="5"/>
      <c r="CK10" s="4">
        <f t="shared" si="20"/>
        <v>5</v>
      </c>
    </row>
    <row r="11" spans="1:89" ht="38" customHeight="1">
      <c r="A11" s="33">
        <f t="shared" si="0"/>
        <v>10276</v>
      </c>
      <c r="B11" s="10">
        <v>501</v>
      </c>
      <c r="C11" s="83" t="s">
        <v>1002</v>
      </c>
      <c r="D11" s="54"/>
      <c r="E11" s="54"/>
      <c r="F11" s="44">
        <f t="shared" si="21"/>
        <v>0</v>
      </c>
      <c r="G11" s="54">
        <v>0.45833333333333331</v>
      </c>
      <c r="H11" s="54">
        <v>0.75</v>
      </c>
      <c r="I11" s="44">
        <f t="shared" si="22"/>
        <v>6.5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>
        <v>0.47430555555555554</v>
      </c>
      <c r="W11" s="54">
        <v>0.72430555555555554</v>
      </c>
      <c r="X11" s="44">
        <f t="shared" si="27"/>
        <v>5.5</v>
      </c>
      <c r="Y11" s="44"/>
      <c r="Z11" s="44"/>
      <c r="AA11" s="44"/>
      <c r="AB11" s="44">
        <f t="shared" si="28"/>
        <v>12</v>
      </c>
      <c r="AC11" s="23"/>
      <c r="AD11" s="6"/>
      <c r="AE11" s="7">
        <f t="shared" si="1"/>
        <v>6.5</v>
      </c>
      <c r="AF11" s="6"/>
      <c r="AG11" s="7">
        <f t="shared" si="2"/>
        <v>0</v>
      </c>
      <c r="AH11" s="6"/>
      <c r="AI11" s="7">
        <f t="shared" si="3"/>
        <v>5.5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2</v>
      </c>
      <c r="AQ11" s="6"/>
      <c r="AR11" s="6"/>
      <c r="AS11" s="6"/>
      <c r="AT11" s="44">
        <f t="shared" si="30"/>
        <v>12</v>
      </c>
      <c r="AU11" s="60"/>
      <c r="AV11" s="5"/>
      <c r="AW11" s="5"/>
      <c r="AX11" s="5"/>
      <c r="AY11" s="5"/>
      <c r="AZ11" s="24">
        <f>VLOOKUP(C11,Employees!D:H,5,FALSE)</f>
        <v>10276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7</v>
      </c>
      <c r="BG11" s="5">
        <f t="shared" si="37"/>
        <v>0.5</v>
      </c>
      <c r="BH11" s="5">
        <f t="shared" si="38"/>
        <v>6.5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6</v>
      </c>
      <c r="CF11" s="5">
        <f t="shared" si="62"/>
        <v>0.5</v>
      </c>
      <c r="CG11" s="5">
        <f t="shared" si="63"/>
        <v>5.5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2</v>
      </c>
    </row>
    <row r="12" spans="1:89" ht="38" customHeight="1">
      <c r="A12" s="33">
        <f t="shared" si="0"/>
        <v>10161</v>
      </c>
      <c r="B12" s="10">
        <v>501</v>
      </c>
      <c r="C12" s="82" t="s">
        <v>1003</v>
      </c>
      <c r="D12" s="54"/>
      <c r="E12" s="54"/>
      <c r="F12" s="44">
        <f t="shared" si="21"/>
        <v>0</v>
      </c>
      <c r="G12" s="54">
        <v>0.41666666666666669</v>
      </c>
      <c r="H12" s="54">
        <v>0.91666666666666663</v>
      </c>
      <c r="I12" s="44">
        <f t="shared" si="22"/>
        <v>10.999999999999998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10.999999999999998</v>
      </c>
      <c r="AC12" s="23"/>
      <c r="AD12" s="6"/>
      <c r="AE12" s="7">
        <f t="shared" si="1"/>
        <v>10.999999999999998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1</v>
      </c>
      <c r="AQ12" s="6"/>
      <c r="AR12" s="6"/>
      <c r="AS12" s="6"/>
      <c r="AT12" s="44">
        <f t="shared" si="30"/>
        <v>10.999999999999998</v>
      </c>
      <c r="AU12" s="60"/>
      <c r="AV12" s="5"/>
      <c r="AW12" s="5"/>
      <c r="AX12" s="5"/>
      <c r="AY12" s="5"/>
      <c r="AZ12" s="24">
        <f>VLOOKUP(C12,Employees!D:H,5,FALSE)</f>
        <v>10161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11.999999999999998</v>
      </c>
      <c r="BG12" s="5">
        <f t="shared" si="37"/>
        <v>1</v>
      </c>
      <c r="BH12" s="5">
        <f t="shared" si="38"/>
        <v>10.999999999999998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1</v>
      </c>
    </row>
    <row r="13" spans="1:89" ht="38" customHeight="1">
      <c r="A13" s="33">
        <f t="shared" si="0"/>
        <v>10343</v>
      </c>
      <c r="B13" s="10">
        <v>501</v>
      </c>
      <c r="C13" s="82" t="s">
        <v>1004</v>
      </c>
      <c r="D13" s="54">
        <v>0.70833333333333337</v>
      </c>
      <c r="E13" s="54">
        <v>1</v>
      </c>
      <c r="F13" s="44">
        <f t="shared" si="21"/>
        <v>6.4999999999999991</v>
      </c>
      <c r="G13" s="54">
        <v>0.58333333333333337</v>
      </c>
      <c r="H13" s="54">
        <v>1.0020833333333334</v>
      </c>
      <c r="I13" s="44">
        <f t="shared" si="22"/>
        <v>9.0500000000000007</v>
      </c>
      <c r="J13" s="56">
        <v>0.41666666666666669</v>
      </c>
      <c r="K13" s="54">
        <v>0.75</v>
      </c>
      <c r="L13" s="44">
        <f t="shared" si="23"/>
        <v>7.5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>
        <v>0.41666666666666669</v>
      </c>
      <c r="T13" s="54">
        <v>0.70833333333333337</v>
      </c>
      <c r="U13" s="44">
        <f t="shared" si="26"/>
        <v>6.5</v>
      </c>
      <c r="V13" s="54">
        <v>0.58333333333333337</v>
      </c>
      <c r="W13" s="54">
        <v>1.0027777777777778</v>
      </c>
      <c r="X13" s="44">
        <f t="shared" si="27"/>
        <v>9.0666666666666664</v>
      </c>
      <c r="Y13" s="44"/>
      <c r="Z13" s="44"/>
      <c r="AA13" s="44"/>
      <c r="AB13" s="44">
        <f t="shared" si="28"/>
        <v>38.616666666666667</v>
      </c>
      <c r="AC13" s="23"/>
      <c r="AD13" s="6">
        <v>6.22</v>
      </c>
      <c r="AE13" s="7">
        <f t="shared" si="1"/>
        <v>25.219999999999995</v>
      </c>
      <c r="AF13" s="6"/>
      <c r="AG13" s="7">
        <f t="shared" si="2"/>
        <v>6.5</v>
      </c>
      <c r="AH13" s="6"/>
      <c r="AI13" s="7">
        <f t="shared" si="3"/>
        <v>9</v>
      </c>
      <c r="AJ13" s="6"/>
      <c r="AK13" s="7">
        <f t="shared" si="4"/>
        <v>0</v>
      </c>
      <c r="AL13" s="6"/>
      <c r="AM13" s="7">
        <f t="shared" si="5"/>
        <v>4.0000000000000018</v>
      </c>
      <c r="AN13" s="6"/>
      <c r="AO13" s="7">
        <f t="shared" si="6"/>
        <v>0.11666666666666892</v>
      </c>
      <c r="AP13" s="30">
        <f t="shared" si="29"/>
        <v>5</v>
      </c>
      <c r="AQ13" s="6"/>
      <c r="AR13" s="6"/>
      <c r="AS13" s="6"/>
      <c r="AT13" s="44">
        <f t="shared" si="30"/>
        <v>44.836666666666666</v>
      </c>
      <c r="AU13" s="60"/>
      <c r="AV13" s="5"/>
      <c r="AW13" s="5"/>
      <c r="AX13" s="5"/>
      <c r="AY13" s="5"/>
      <c r="AZ13" s="24">
        <f>VLOOKUP(C13,Employees!D:H,5,FALSE)</f>
        <v>10343</v>
      </c>
      <c r="BA13" s="5">
        <f t="shared" si="31"/>
        <v>6.9999999999999991</v>
      </c>
      <c r="BB13" s="5">
        <f t="shared" si="32"/>
        <v>0.5</v>
      </c>
      <c r="BC13" s="5">
        <f t="shared" si="33"/>
        <v>4.4999999999999982</v>
      </c>
      <c r="BD13" s="5">
        <f t="shared" si="34"/>
        <v>2.0000000000000009</v>
      </c>
      <c r="BE13" s="5">
        <f t="shared" si="35"/>
        <v>0</v>
      </c>
      <c r="BF13" s="5">
        <f t="shared" si="36"/>
        <v>10.050000000000001</v>
      </c>
      <c r="BG13" s="5">
        <f t="shared" si="37"/>
        <v>1</v>
      </c>
      <c r="BH13" s="5">
        <f t="shared" si="38"/>
        <v>6.9999999999999973</v>
      </c>
      <c r="BI13" s="5">
        <f t="shared" si="39"/>
        <v>2.0000000000000009</v>
      </c>
      <c r="BJ13" s="5">
        <f t="shared" si="40"/>
        <v>5.0000000000002487E-2</v>
      </c>
      <c r="BK13" s="5">
        <f t="shared" si="41"/>
        <v>8</v>
      </c>
      <c r="BL13" s="5">
        <f t="shared" si="42"/>
        <v>0.5</v>
      </c>
      <c r="BM13" s="5">
        <f t="shared" si="43"/>
        <v>7.5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7</v>
      </c>
      <c r="CA13" s="5">
        <f t="shared" si="57"/>
        <v>0.5</v>
      </c>
      <c r="CB13" s="5">
        <f t="shared" si="58"/>
        <v>6.5</v>
      </c>
      <c r="CC13" s="5">
        <f t="shared" si="59"/>
        <v>0</v>
      </c>
      <c r="CD13" s="5">
        <f t="shared" si="60"/>
        <v>0</v>
      </c>
      <c r="CE13" s="5">
        <f t="shared" si="61"/>
        <v>10.066666666666666</v>
      </c>
      <c r="CF13" s="5">
        <f t="shared" si="62"/>
        <v>1</v>
      </c>
      <c r="CG13" s="5">
        <f t="shared" si="63"/>
        <v>6.9999999999999991</v>
      </c>
      <c r="CH13" s="5">
        <f t="shared" si="64"/>
        <v>2.0000000000000009</v>
      </c>
      <c r="CI13" s="5">
        <f t="shared" si="65"/>
        <v>6.666666666666643E-2</v>
      </c>
      <c r="CJ13" s="5"/>
      <c r="CK13" s="4">
        <f t="shared" si="20"/>
        <v>5</v>
      </c>
    </row>
    <row r="14" spans="1:89" ht="38" customHeight="1">
      <c r="A14" s="33">
        <f t="shared" si="0"/>
        <v>10054</v>
      </c>
      <c r="B14" s="10">
        <v>501</v>
      </c>
      <c r="C14" s="82" t="s">
        <v>1005</v>
      </c>
      <c r="D14" s="54"/>
      <c r="E14" s="54"/>
      <c r="F14" s="44">
        <f t="shared" si="21"/>
        <v>0</v>
      </c>
      <c r="G14" s="54">
        <v>0.75</v>
      </c>
      <c r="H14" s="54">
        <v>0.95833333333333337</v>
      </c>
      <c r="I14" s="44">
        <f t="shared" si="22"/>
        <v>5.0000000000000009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5.0000000000000009</v>
      </c>
      <c r="AC14" s="23"/>
      <c r="AD14" s="6"/>
      <c r="AE14" s="7">
        <f t="shared" si="1"/>
        <v>3.9999999999999991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1.0000000000000018</v>
      </c>
      <c r="AN14" s="6"/>
      <c r="AO14" s="7">
        <f t="shared" si="6"/>
        <v>0</v>
      </c>
      <c r="AP14" s="30">
        <f t="shared" si="29"/>
        <v>1</v>
      </c>
      <c r="AQ14" s="6"/>
      <c r="AR14" s="6"/>
      <c r="AS14" s="6"/>
      <c r="AT14" s="44">
        <f t="shared" si="30"/>
        <v>5.0000000000000009</v>
      </c>
      <c r="AU14" s="60"/>
      <c r="AV14" s="5"/>
      <c r="AW14" s="5"/>
      <c r="AX14" s="5"/>
      <c r="AY14" s="5"/>
      <c r="AZ14" s="24">
        <f>VLOOKUP(C14,Employees!D:H,5,FALSE)</f>
        <v>10054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5.0000000000000009</v>
      </c>
      <c r="BG14" s="5">
        <f t="shared" si="37"/>
        <v>0</v>
      </c>
      <c r="BH14" s="5">
        <f t="shared" si="38"/>
        <v>3.9999999999999991</v>
      </c>
      <c r="BI14" s="5">
        <f t="shared" si="39"/>
        <v>1.0000000000000018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1</v>
      </c>
    </row>
    <row r="15" spans="1:89" ht="38" customHeight="1">
      <c r="A15" s="33">
        <f t="shared" si="0"/>
        <v>10345</v>
      </c>
      <c r="B15" s="10">
        <v>501</v>
      </c>
      <c r="C15" s="82" t="s">
        <v>1006</v>
      </c>
      <c r="D15" s="54">
        <v>0.45833333333333331</v>
      </c>
      <c r="E15" s="54">
        <v>0.70833333333333337</v>
      </c>
      <c r="F15" s="44">
        <f t="shared" si="21"/>
        <v>5.5000000000000018</v>
      </c>
      <c r="G15" s="54">
        <v>0.54166666666666663</v>
      </c>
      <c r="H15" s="54">
        <v>0.97916666666666663</v>
      </c>
      <c r="I15" s="44">
        <f t="shared" si="22"/>
        <v>9.5</v>
      </c>
      <c r="J15" s="56">
        <v>0.70833333333333337</v>
      </c>
      <c r="K15" s="54">
        <v>0.97916666666666663</v>
      </c>
      <c r="L15" s="44">
        <f t="shared" si="23"/>
        <v>5.9999999999999982</v>
      </c>
      <c r="M15" s="54">
        <v>0.54166666666666663</v>
      </c>
      <c r="N15" s="54">
        <v>0.91666666666666663</v>
      </c>
      <c r="O15" s="44">
        <f t="shared" si="24"/>
        <v>8.5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>
        <v>0.70833333333333337</v>
      </c>
      <c r="W15" s="54">
        <v>0.97916666666666663</v>
      </c>
      <c r="X15" s="44">
        <f t="shared" si="27"/>
        <v>5.9999999999999982</v>
      </c>
      <c r="Y15" s="44"/>
      <c r="Z15" s="44"/>
      <c r="AA15" s="44"/>
      <c r="AB15" s="44">
        <f t="shared" si="28"/>
        <v>35.5</v>
      </c>
      <c r="AC15" s="23"/>
      <c r="AD15" s="6"/>
      <c r="AE15" s="7">
        <f t="shared" si="1"/>
        <v>26.5</v>
      </c>
      <c r="AF15" s="6"/>
      <c r="AG15" s="7">
        <f t="shared" si="2"/>
        <v>0</v>
      </c>
      <c r="AH15" s="6"/>
      <c r="AI15" s="7">
        <f t="shared" si="3"/>
        <v>5.9999999999999982</v>
      </c>
      <c r="AJ15" s="6"/>
      <c r="AK15" s="7">
        <f t="shared" si="4"/>
        <v>0</v>
      </c>
      <c r="AL15" s="6"/>
      <c r="AM15" s="7">
        <f t="shared" si="5"/>
        <v>3</v>
      </c>
      <c r="AN15" s="6"/>
      <c r="AO15" s="7">
        <f t="shared" si="6"/>
        <v>0</v>
      </c>
      <c r="AP15" s="30">
        <f t="shared" si="29"/>
        <v>5</v>
      </c>
      <c r="AQ15" s="6"/>
      <c r="AR15" s="6"/>
      <c r="AS15" s="6"/>
      <c r="AT15" s="44">
        <f t="shared" si="30"/>
        <v>35.5</v>
      </c>
      <c r="AU15" s="60"/>
      <c r="AV15" s="5"/>
      <c r="AW15" s="5"/>
      <c r="AX15" s="5"/>
      <c r="AY15" s="5"/>
      <c r="AZ15" s="24">
        <f>VLOOKUP(C15,Employees!D:H,5,FALSE)</f>
        <v>10345</v>
      </c>
      <c r="BA15" s="5">
        <f t="shared" si="31"/>
        <v>6.0000000000000018</v>
      </c>
      <c r="BB15" s="5">
        <f t="shared" si="32"/>
        <v>0.5</v>
      </c>
      <c r="BC15" s="5">
        <f t="shared" si="33"/>
        <v>5.5000000000000018</v>
      </c>
      <c r="BD15" s="5">
        <f t="shared" si="34"/>
        <v>0</v>
      </c>
      <c r="BE15" s="5">
        <f t="shared" si="35"/>
        <v>0</v>
      </c>
      <c r="BF15" s="5">
        <f t="shared" si="36"/>
        <v>10.5</v>
      </c>
      <c r="BG15" s="5">
        <f t="shared" si="37"/>
        <v>1</v>
      </c>
      <c r="BH15" s="5">
        <f t="shared" si="38"/>
        <v>8</v>
      </c>
      <c r="BI15" s="5">
        <f t="shared" si="39"/>
        <v>1.5</v>
      </c>
      <c r="BJ15" s="5">
        <f t="shared" si="40"/>
        <v>0</v>
      </c>
      <c r="BK15" s="5">
        <f t="shared" si="41"/>
        <v>6.4999999999999982</v>
      </c>
      <c r="BL15" s="5">
        <f t="shared" si="42"/>
        <v>0.5</v>
      </c>
      <c r="BM15" s="5">
        <f t="shared" si="43"/>
        <v>4.4999999999999982</v>
      </c>
      <c r="BN15" s="5">
        <f t="shared" si="44"/>
        <v>1.5</v>
      </c>
      <c r="BO15" s="5">
        <f t="shared" si="45"/>
        <v>0</v>
      </c>
      <c r="BP15" s="5">
        <f t="shared" si="46"/>
        <v>9</v>
      </c>
      <c r="BQ15" s="5">
        <f t="shared" si="47"/>
        <v>0.5</v>
      </c>
      <c r="BR15" s="5">
        <f t="shared" si="48"/>
        <v>8.5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6.4999999999999982</v>
      </c>
      <c r="CF15" s="5">
        <f t="shared" si="62"/>
        <v>0.5</v>
      </c>
      <c r="CG15" s="5">
        <f t="shared" si="63"/>
        <v>4.4999999999999982</v>
      </c>
      <c r="CH15" s="5">
        <f t="shared" si="64"/>
        <v>1.5</v>
      </c>
      <c r="CI15" s="5">
        <f t="shared" si="65"/>
        <v>0</v>
      </c>
      <c r="CJ15" s="5"/>
      <c r="CK15" s="4">
        <f t="shared" si="20"/>
        <v>5</v>
      </c>
    </row>
    <row r="16" spans="1:89" ht="38" customHeight="1">
      <c r="A16" s="33">
        <f t="shared" si="0"/>
        <v>10349</v>
      </c>
      <c r="B16" s="10">
        <v>501</v>
      </c>
      <c r="C16" s="84" t="s">
        <v>970</v>
      </c>
      <c r="D16" s="54">
        <v>0.54166666666666663</v>
      </c>
      <c r="E16" s="54">
        <v>0.97916666666666663</v>
      </c>
      <c r="F16" s="44">
        <f t="shared" si="21"/>
        <v>9.5</v>
      </c>
      <c r="G16" s="54"/>
      <c r="H16" s="54"/>
      <c r="I16" s="44">
        <f t="shared" si="22"/>
        <v>0</v>
      </c>
      <c r="J16" s="56"/>
      <c r="K16" s="54"/>
      <c r="L16" s="44">
        <f t="shared" si="23"/>
        <v>0</v>
      </c>
      <c r="M16" s="54">
        <v>0.45833333333333331</v>
      </c>
      <c r="N16" s="54">
        <v>0.875</v>
      </c>
      <c r="O16" s="44">
        <f t="shared" si="24"/>
        <v>9</v>
      </c>
      <c r="P16" s="54">
        <v>0.54166666666666663</v>
      </c>
      <c r="Q16" s="54">
        <v>0.91666666666666663</v>
      </c>
      <c r="R16" s="44">
        <f t="shared" si="25"/>
        <v>8.5</v>
      </c>
      <c r="S16" s="54">
        <v>0.54166666666666663</v>
      </c>
      <c r="T16" s="54">
        <v>0.91666666666666663</v>
      </c>
      <c r="U16" s="44">
        <f t="shared" si="26"/>
        <v>8.5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35.5</v>
      </c>
      <c r="AC16" s="23"/>
      <c r="AD16" s="6"/>
      <c r="AE16" s="7">
        <f t="shared" si="1"/>
        <v>25.5</v>
      </c>
      <c r="AF16" s="6"/>
      <c r="AG16" s="7">
        <f t="shared" si="2"/>
        <v>8.5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1.5</v>
      </c>
      <c r="AN16" s="6"/>
      <c r="AO16" s="7">
        <f t="shared" si="6"/>
        <v>0</v>
      </c>
      <c r="AP16" s="30">
        <f t="shared" si="29"/>
        <v>4</v>
      </c>
      <c r="AQ16" s="6"/>
      <c r="AR16" s="6"/>
      <c r="AS16" s="6"/>
      <c r="AT16" s="44">
        <f t="shared" si="30"/>
        <v>35.5</v>
      </c>
      <c r="AU16" s="60"/>
      <c r="AV16" s="5"/>
      <c r="AW16" s="5"/>
      <c r="AX16" s="5"/>
      <c r="AY16" s="5"/>
      <c r="AZ16" s="24">
        <f>VLOOKUP(C16,Employees!D:H,5,FALSE)</f>
        <v>10349</v>
      </c>
      <c r="BA16" s="5">
        <f t="shared" si="31"/>
        <v>10.5</v>
      </c>
      <c r="BB16" s="5">
        <f t="shared" si="32"/>
        <v>1</v>
      </c>
      <c r="BC16" s="5">
        <f t="shared" si="33"/>
        <v>8</v>
      </c>
      <c r="BD16" s="5">
        <f t="shared" si="34"/>
        <v>1.5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10</v>
      </c>
      <c r="BQ16" s="5">
        <f t="shared" si="47"/>
        <v>1</v>
      </c>
      <c r="BR16" s="5">
        <f t="shared" si="48"/>
        <v>9</v>
      </c>
      <c r="BS16" s="5">
        <f t="shared" si="49"/>
        <v>0</v>
      </c>
      <c r="BT16" s="5">
        <f t="shared" si="50"/>
        <v>0</v>
      </c>
      <c r="BU16" s="5">
        <f t="shared" si="51"/>
        <v>9</v>
      </c>
      <c r="BV16" s="5">
        <f t="shared" si="52"/>
        <v>0.5</v>
      </c>
      <c r="BW16" s="5">
        <f t="shared" si="53"/>
        <v>8.5</v>
      </c>
      <c r="BX16" s="5">
        <f t="shared" si="54"/>
        <v>0</v>
      </c>
      <c r="BY16" s="5">
        <f t="shared" si="55"/>
        <v>0</v>
      </c>
      <c r="BZ16" s="5">
        <f t="shared" si="56"/>
        <v>9</v>
      </c>
      <c r="CA16" s="5">
        <f t="shared" si="57"/>
        <v>0.5</v>
      </c>
      <c r="CB16" s="5">
        <f t="shared" si="58"/>
        <v>8.5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4</v>
      </c>
    </row>
    <row r="17" spans="1:89" ht="38" customHeight="1">
      <c r="A17" s="33">
        <f t="shared" si="0"/>
        <v>10270</v>
      </c>
      <c r="B17" s="10">
        <v>501</v>
      </c>
      <c r="C17" s="82" t="s">
        <v>1007</v>
      </c>
      <c r="D17" s="54"/>
      <c r="E17" s="85"/>
      <c r="F17" s="44">
        <f t="shared" si="21"/>
        <v>0</v>
      </c>
      <c r="G17" s="54"/>
      <c r="H17" s="54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>
        <v>0.54166666666666663</v>
      </c>
      <c r="W17" s="54">
        <v>0.91666666666666663</v>
      </c>
      <c r="X17" s="44">
        <f t="shared" si="27"/>
        <v>8.5</v>
      </c>
      <c r="Y17" s="44"/>
      <c r="Z17" s="44"/>
      <c r="AA17" s="44"/>
      <c r="AB17" s="44">
        <f t="shared" si="28"/>
        <v>8.5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8.5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1</v>
      </c>
      <c r="AQ17" s="6"/>
      <c r="AR17" s="6"/>
      <c r="AS17" s="6"/>
      <c r="AT17" s="44">
        <f t="shared" si="30"/>
        <v>8.5</v>
      </c>
      <c r="AU17" s="60"/>
      <c r="AV17" s="5"/>
      <c r="AW17" s="5"/>
      <c r="AX17" s="5"/>
      <c r="AY17" s="5"/>
      <c r="AZ17" s="24">
        <f>VLOOKUP(C17,Employees!D:H,5,FALSE)</f>
        <v>10270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9</v>
      </c>
      <c r="CF17" s="5">
        <f t="shared" si="62"/>
        <v>0.5</v>
      </c>
      <c r="CG17" s="5">
        <f t="shared" si="63"/>
        <v>8.5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1</v>
      </c>
    </row>
    <row r="18" spans="1:89" ht="38" customHeight="1">
      <c r="A18" s="33">
        <f t="shared" si="0"/>
        <v>10350</v>
      </c>
      <c r="B18" s="10">
        <v>501</v>
      </c>
      <c r="C18" s="84" t="s">
        <v>973</v>
      </c>
      <c r="D18" s="54"/>
      <c r="E18" s="54"/>
      <c r="F18" s="44">
        <f t="shared" si="21"/>
        <v>0</v>
      </c>
      <c r="G18" s="54"/>
      <c r="H18" s="54"/>
      <c r="I18" s="44">
        <f t="shared" si="22"/>
        <v>0</v>
      </c>
      <c r="J18" s="56">
        <v>0.75</v>
      </c>
      <c r="K18" s="54">
        <v>0.95833333333333337</v>
      </c>
      <c r="L18" s="44">
        <f t="shared" si="23"/>
        <v>5.0000000000000009</v>
      </c>
      <c r="M18" s="54">
        <v>0.75</v>
      </c>
      <c r="N18" s="54">
        <v>0.95833333333333337</v>
      </c>
      <c r="O18" s="44">
        <f t="shared" si="24"/>
        <v>5.0000000000000009</v>
      </c>
      <c r="P18" s="54">
        <v>0.70833333333333337</v>
      </c>
      <c r="Q18" s="54">
        <v>0.97916666666666663</v>
      </c>
      <c r="R18" s="44">
        <f t="shared" si="25"/>
        <v>5.9999999999999982</v>
      </c>
      <c r="S18" s="54">
        <v>0.75</v>
      </c>
      <c r="T18" s="54">
        <v>0.95833333333333337</v>
      </c>
      <c r="U18" s="44">
        <f t="shared" si="26"/>
        <v>5.0000000000000009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21</v>
      </c>
      <c r="AC18" s="23"/>
      <c r="AD18" s="6"/>
      <c r="AE18" s="7">
        <f t="shared" si="1"/>
        <v>12.499999999999996</v>
      </c>
      <c r="AF18" s="6"/>
      <c r="AG18" s="7">
        <f t="shared" si="2"/>
        <v>5.0000000000000009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3.5000000000000036</v>
      </c>
      <c r="AN18" s="6"/>
      <c r="AO18" s="7">
        <f t="shared" si="6"/>
        <v>0</v>
      </c>
      <c r="AP18" s="30">
        <f t="shared" si="29"/>
        <v>4</v>
      </c>
      <c r="AQ18" s="6"/>
      <c r="AR18" s="6"/>
      <c r="AS18" s="6"/>
      <c r="AT18" s="44">
        <f t="shared" si="30"/>
        <v>21</v>
      </c>
      <c r="AU18" s="60"/>
      <c r="AV18" s="5"/>
      <c r="AW18" s="5"/>
      <c r="AX18" s="5"/>
      <c r="AY18" s="5"/>
      <c r="AZ18" s="24">
        <f>VLOOKUP(C18,Employees!D:H,5,FALSE)</f>
        <v>10350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5.0000000000000009</v>
      </c>
      <c r="BL18" s="5">
        <f t="shared" si="42"/>
        <v>0</v>
      </c>
      <c r="BM18" s="5">
        <f t="shared" si="43"/>
        <v>3.9999999999999991</v>
      </c>
      <c r="BN18" s="5">
        <f t="shared" si="44"/>
        <v>1.0000000000000018</v>
      </c>
      <c r="BO18" s="5">
        <f t="shared" si="45"/>
        <v>0</v>
      </c>
      <c r="BP18" s="5">
        <f t="shared" si="46"/>
        <v>5.0000000000000009</v>
      </c>
      <c r="BQ18" s="5">
        <f t="shared" si="47"/>
        <v>0</v>
      </c>
      <c r="BR18" s="5">
        <f t="shared" si="48"/>
        <v>3.9999999999999991</v>
      </c>
      <c r="BS18" s="5">
        <f t="shared" si="49"/>
        <v>1.0000000000000018</v>
      </c>
      <c r="BT18" s="5">
        <f t="shared" si="50"/>
        <v>0</v>
      </c>
      <c r="BU18" s="5">
        <f t="shared" si="51"/>
        <v>6.4999999999999982</v>
      </c>
      <c r="BV18" s="5">
        <f t="shared" si="52"/>
        <v>0.5</v>
      </c>
      <c r="BW18" s="5">
        <f t="shared" si="53"/>
        <v>4.4999999999999982</v>
      </c>
      <c r="BX18" s="5">
        <f t="shared" si="54"/>
        <v>1.5</v>
      </c>
      <c r="BY18" s="5">
        <f t="shared" si="55"/>
        <v>0</v>
      </c>
      <c r="BZ18" s="5">
        <f t="shared" si="56"/>
        <v>5.0000000000000009</v>
      </c>
      <c r="CA18" s="5">
        <f t="shared" si="57"/>
        <v>0</v>
      </c>
      <c r="CB18" s="5">
        <f t="shared" si="58"/>
        <v>3.9999999999999991</v>
      </c>
      <c r="CC18" s="5">
        <f t="shared" si="59"/>
        <v>1.0000000000000018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4</v>
      </c>
    </row>
    <row r="19" spans="1:89" ht="38" customHeight="1">
      <c r="A19" s="33">
        <f t="shared" si="0"/>
        <v>10160</v>
      </c>
      <c r="B19" s="10">
        <v>501</v>
      </c>
      <c r="C19" s="58" t="s">
        <v>1011</v>
      </c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>
        <v>38</v>
      </c>
      <c r="AS19" s="6"/>
      <c r="AT19" s="44">
        <f t="shared" si="30"/>
        <v>38</v>
      </c>
      <c r="AU19" s="60"/>
      <c r="AV19" s="5"/>
      <c r="AW19" s="5"/>
      <c r="AX19" s="5"/>
      <c r="AY19" s="5"/>
      <c r="AZ19" s="24">
        <f>VLOOKUP(C19,Employees!D:H,5,FALSE)</f>
        <v>10160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>
        <f t="shared" si="0"/>
        <v>10341</v>
      </c>
      <c r="B20" s="10">
        <v>501</v>
      </c>
      <c r="C20" s="58" t="s">
        <v>947</v>
      </c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>
        <v>24</v>
      </c>
      <c r="AS20" s="6"/>
      <c r="AT20" s="44">
        <f t="shared" si="30"/>
        <v>24</v>
      </c>
      <c r="AU20" s="60"/>
      <c r="AV20" s="5"/>
      <c r="AW20" s="5"/>
      <c r="AX20" s="5"/>
      <c r="AY20" s="5"/>
      <c r="AZ20" s="24">
        <f>VLOOKUP(C20,Employees!D:H,5,FALSE)</f>
        <v>10341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47" zoomScaleNormal="47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R19" sqref="AR19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34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10120</v>
      </c>
      <c r="B2" s="10">
        <v>501</v>
      </c>
      <c r="C2" s="73" t="s">
        <v>233</v>
      </c>
      <c r="D2" s="77">
        <v>0.41666666666666669</v>
      </c>
      <c r="E2" s="77">
        <v>1.0041666666666667</v>
      </c>
      <c r="F2" s="44">
        <f>BA2-BB2</f>
        <v>13.099999999999998</v>
      </c>
      <c r="G2" s="77">
        <v>0.75</v>
      </c>
      <c r="H2" s="77">
        <v>1.0048611111111112</v>
      </c>
      <c r="I2" s="44">
        <f>BF2-BG2</f>
        <v>5.6166666666666689</v>
      </c>
      <c r="J2" s="77"/>
      <c r="K2" s="77"/>
      <c r="L2" s="44">
        <f>BK2-BL2</f>
        <v>0</v>
      </c>
      <c r="M2" s="77">
        <v>0.375</v>
      </c>
      <c r="N2" s="77">
        <v>0.91666666666666663</v>
      </c>
      <c r="O2" s="44">
        <f>BP2-BQ2</f>
        <v>12</v>
      </c>
      <c r="P2" s="77">
        <v>0.33333333333333331</v>
      </c>
      <c r="Q2" s="77">
        <v>0.70833333333333337</v>
      </c>
      <c r="R2" s="44">
        <f>BU2-BV2</f>
        <v>8.5000000000000018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64">
        <f>SUM(F2,I2,L2,O2,R2,U2,X2)</f>
        <v>39.216666666666669</v>
      </c>
      <c r="AC2" s="23"/>
      <c r="AD2" s="6">
        <v>3.5</v>
      </c>
      <c r="AE2" s="7">
        <f>SUMIF($BC$1:$CI$1,AE$1,$BC2:$CI2)+AD2</f>
        <v>38.5</v>
      </c>
      <c r="AF2" s="6"/>
      <c r="AG2" s="7">
        <f>SUMIF($BC$1:$CI$1,AG$1,$BC2:$CI2)+AF2</f>
        <v>0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4.0000000000000018</v>
      </c>
      <c r="AN2" s="6"/>
      <c r="AO2" s="7">
        <f>SUMIF($BC$1:$CI$1,AO$1,$BC2:$CI2)+AN2</f>
        <v>0.21666666666666856</v>
      </c>
      <c r="AP2" s="30">
        <f>CK2</f>
        <v>4</v>
      </c>
      <c r="AQ2" s="6"/>
      <c r="AR2" s="6"/>
      <c r="AS2" s="6"/>
      <c r="AT2" s="64">
        <f>AE2+AG2+AI2+AK2+AM2+AO2+SUM(AQ2:AS2)</f>
        <v>42.716666666666669</v>
      </c>
      <c r="AU2" s="60" t="s">
        <v>1008</v>
      </c>
      <c r="AV2" s="5"/>
      <c r="AW2" s="5"/>
      <c r="AX2" s="5"/>
      <c r="AY2" s="5"/>
      <c r="AZ2" s="24">
        <f>VLOOKUP(C2,Employees!D:H,5,FALSE)</f>
        <v>10120</v>
      </c>
      <c r="BA2" s="5">
        <f t="shared" ref="BA2" si="1">IF(ISBLANK(D2),0,(E2-D2)*24)</f>
        <v>14.099999999999998</v>
      </c>
      <c r="BB2" s="5">
        <f>IF(BA2&gt;$AY$1,1,IF(BA2&gt;=$AX$1,0.5,0))</f>
        <v>1</v>
      </c>
      <c r="BC2" s="5">
        <f>BA2-BB2-BD2-BE2</f>
        <v>10.999999999999998</v>
      </c>
      <c r="BD2" s="5">
        <f>IF(AND(E2&gt;$AV$1),(MIN(E2,$AW$1)-MAX(D2,$AV$1))*24,0)</f>
        <v>2.0000000000000009</v>
      </c>
      <c r="BE2" s="5">
        <f t="shared" ref="BE2" si="2">IF(E2&gt;$AW$1,(E2-$AW$1)*24,0)</f>
        <v>9.9999999999999645E-2</v>
      </c>
      <c r="BF2" s="5">
        <f t="shared" ref="BF2" si="3">IF(ISBLANK(G2),0,(H2-G2)*24)</f>
        <v>6.1166666666666689</v>
      </c>
      <c r="BG2" s="5">
        <f>IF(BF2&gt;$AY$1,1,IF(BF2&gt;=$AX$1,0.5,0))</f>
        <v>0.5</v>
      </c>
      <c r="BH2" s="5">
        <f>BF2-BG2-BI2-BJ2</f>
        <v>3.4999999999999991</v>
      </c>
      <c r="BI2" s="5">
        <f>IF(AND(H2&gt;$AV$1),(MIN(H2,$AW$1)-MAX(G2,$AV$1))*24,0)</f>
        <v>2.0000000000000009</v>
      </c>
      <c r="BJ2" s="5">
        <f t="shared" ref="BJ2" si="4">IF(H2&gt;$AW$1,(H2-$AW$1)*24,0)</f>
        <v>0.11666666666666892</v>
      </c>
      <c r="BK2" s="5">
        <f t="shared" ref="BK2" si="5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13</v>
      </c>
      <c r="BQ2" s="5">
        <f>IF(BP2&gt;$AY$1,1,IF(BP2&gt;=$AX$1,0.5,0))</f>
        <v>1</v>
      </c>
      <c r="BR2" s="5">
        <f>BP2-BQ2-BS2-BT2</f>
        <v>12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9.0000000000000018</v>
      </c>
      <c r="BV2" s="5">
        <f>IF(BU2&gt;$AY$1,1,IF(BU2&gt;=$AX$1,0.5,0))</f>
        <v>0.5</v>
      </c>
      <c r="BW2" s="5">
        <f>BU2-BV2-BX2-BY2</f>
        <v>8.5000000000000018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4</v>
      </c>
    </row>
    <row r="3" spans="1:89" ht="47" customHeight="1">
      <c r="A3" s="33">
        <f t="shared" si="0"/>
        <v>10289</v>
      </c>
      <c r="B3" s="10">
        <v>501</v>
      </c>
      <c r="C3" s="76" t="s">
        <v>819</v>
      </c>
      <c r="D3" s="78">
        <v>0.375</v>
      </c>
      <c r="E3" s="79">
        <v>0.70833333333333337</v>
      </c>
      <c r="F3" s="44">
        <f t="shared" ref="F3:F74" si="15">BA3-BB3</f>
        <v>7.5</v>
      </c>
      <c r="G3" s="79"/>
      <c r="H3" s="78"/>
      <c r="I3" s="44">
        <f t="shared" ref="I3:I74" si="16">BF3-BG3</f>
        <v>0</v>
      </c>
      <c r="J3" s="78">
        <v>0.375</v>
      </c>
      <c r="K3" s="78">
        <v>0.70833333333333337</v>
      </c>
      <c r="L3" s="44">
        <f t="shared" ref="L3:L74" si="17">BK3-BL3</f>
        <v>7.5</v>
      </c>
      <c r="M3" s="78">
        <v>0.54166666666666663</v>
      </c>
      <c r="N3" s="78">
        <v>1.0034722222222221</v>
      </c>
      <c r="O3" s="44">
        <f t="shared" ref="O3:O74" si="18">BP3-BQ3</f>
        <v>10.083333333333332</v>
      </c>
      <c r="P3" s="78"/>
      <c r="Q3" s="78"/>
      <c r="R3" s="44">
        <f t="shared" ref="R3:R74" si="19">BU3-BV3</f>
        <v>0</v>
      </c>
      <c r="S3" s="78">
        <v>0.70833333333333337</v>
      </c>
      <c r="T3" s="78">
        <v>0.97916666666666663</v>
      </c>
      <c r="U3" s="44">
        <f t="shared" ref="U3:U74" si="20">BZ3-CA3</f>
        <v>5.9999999999999982</v>
      </c>
      <c r="V3" s="79"/>
      <c r="W3" s="78"/>
      <c r="X3" s="44">
        <f t="shared" ref="X3:X74" si="21">CE3-CF3</f>
        <v>0</v>
      </c>
      <c r="Y3" s="44"/>
      <c r="Z3" s="44"/>
      <c r="AA3" s="44"/>
      <c r="AB3" s="64">
        <f t="shared" ref="AB3:AB74" si="22">SUM(F3,I3,L3,O3,R3,U3,X3)</f>
        <v>31.083333333333329</v>
      </c>
      <c r="AC3" s="23"/>
      <c r="AD3" s="6"/>
      <c r="AE3" s="7">
        <f t="shared" ref="AE3:AE74" si="23">SUMIF($BC$1:$CI$1,AE$1,$BC3:$CI3)+AD3</f>
        <v>23</v>
      </c>
      <c r="AF3" s="6"/>
      <c r="AG3" s="7">
        <f t="shared" ref="AG3:AG74" si="24">SUMIF($BC$1:$CI$1,AG$1,$BC3:$CI3)+AF3</f>
        <v>5.9999999999999982</v>
      </c>
      <c r="AH3" s="6"/>
      <c r="AI3" s="7">
        <f t="shared" ref="AI3:AI74" si="25">SUMIF($BC$1:$CI$1,AI$1,$BC3:$CI3)+AH3</f>
        <v>0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2.0000000000000009</v>
      </c>
      <c r="AN3" s="6"/>
      <c r="AO3" s="7">
        <f t="shared" ref="AO3:AO74" si="28">SUMIF($BC$1:$CI$1,AO$1,$BC3:$CI3)+AN3</f>
        <v>8.3333333333330373E-2</v>
      </c>
      <c r="AP3" s="30">
        <f t="shared" ref="AP3:AP74" si="29">CK3</f>
        <v>4</v>
      </c>
      <c r="AQ3" s="6"/>
      <c r="AR3" s="6"/>
      <c r="AS3" s="6"/>
      <c r="AT3" s="64">
        <f t="shared" ref="AT3:AT74" si="30">AE3+AG3+AI3+AK3+AM3+AO3+SUM(AQ3:AS3)</f>
        <v>31.083333333333329</v>
      </c>
      <c r="AU3" s="60"/>
      <c r="AV3" s="5"/>
      <c r="AW3" s="5"/>
      <c r="AX3" s="5"/>
      <c r="AY3" s="5"/>
      <c r="AZ3" s="24">
        <f>VLOOKUP(C3,Employees!D:H,5,FALSE)</f>
        <v>10289</v>
      </c>
      <c r="BA3" s="5">
        <f t="shared" ref="BA3:BA66" si="31">IF(ISBLANK(D3),0,(E3-D3)*24)</f>
        <v>8</v>
      </c>
      <c r="BB3" s="5">
        <f t="shared" ref="BB3:BB66" si="32">IF(BA3&gt;$AY$1,1,IF(BA3&gt;=$AX$1,0.5,0))</f>
        <v>0.5</v>
      </c>
      <c r="BC3" s="5">
        <f t="shared" ref="BC3:BC66" si="33">BA3-BB3-BD3-BE3</f>
        <v>7.5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8</v>
      </c>
      <c r="BL3" s="5">
        <f t="shared" ref="BL3:BL66" si="42">IF(BK3&gt;$AY$1,1,IF(BK3&gt;=$AX$1,0.5,0))</f>
        <v>0.5</v>
      </c>
      <c r="BM3" s="5">
        <f t="shared" ref="BM3:BM66" si="43">BK3-BL3-BN3-BO3</f>
        <v>7.5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11.083333333333332</v>
      </c>
      <c r="BQ3" s="5">
        <f t="shared" ref="BQ3:BQ66" si="47">IF(BP3&gt;$AY$1,1,IF(BP3&gt;=$AX$1,0.5,0))</f>
        <v>1</v>
      </c>
      <c r="BR3" s="5">
        <f t="shared" ref="BR3:BR66" si="48">BP3-BQ3-BS3-BT3</f>
        <v>8.0000000000000018</v>
      </c>
      <c r="BS3" s="5">
        <f t="shared" ref="BS3:BS66" si="49">IF(AND(N3&gt;$AV$1),(MIN(N3,$AW$1)-MAX(M3,$AV$1))*24,0)</f>
        <v>2.0000000000000009</v>
      </c>
      <c r="BT3" s="5">
        <f t="shared" ref="BT3:BT66" si="50">IF(N3&gt;$AW$1,(N3-$AW$1)*24,0)</f>
        <v>8.3333333333330373E-2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6.4999999999999982</v>
      </c>
      <c r="CA3" s="5">
        <f t="shared" ref="CA3:CA66" si="57">IF(BZ3&gt;$AY$1,1,IF(BZ3&gt;=$AX$1,0.5,0))</f>
        <v>0.5</v>
      </c>
      <c r="CB3" s="5">
        <f t="shared" ref="CB3:CB66" si="58">BZ3-CA3-CC3-CD3</f>
        <v>4.4999999999999982</v>
      </c>
      <c r="CC3" s="5">
        <f t="shared" ref="CC3:CC66" si="59">IF(AND(T3&gt;$AV$1),(MIN(T3,$AW$1)-MAX(S3,$AV$1))*24,0)</f>
        <v>1.5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4</v>
      </c>
    </row>
    <row r="4" spans="1:89" ht="47" customHeight="1">
      <c r="A4" s="33">
        <f t="shared" si="0"/>
        <v>10345</v>
      </c>
      <c r="B4" s="10">
        <v>501</v>
      </c>
      <c r="C4" s="73" t="s">
        <v>959</v>
      </c>
      <c r="D4" s="78">
        <v>0.46319444444444446</v>
      </c>
      <c r="E4" s="79">
        <v>0.91666666666666663</v>
      </c>
      <c r="F4" s="44">
        <f t="shared" si="15"/>
        <v>9.8833333333333329</v>
      </c>
      <c r="G4" s="78">
        <v>0.58333333333333337</v>
      </c>
      <c r="H4" s="79">
        <v>1</v>
      </c>
      <c r="I4" s="44">
        <f t="shared" si="16"/>
        <v>9</v>
      </c>
      <c r="J4" s="78"/>
      <c r="K4" s="79"/>
      <c r="L4" s="44">
        <f t="shared" si="17"/>
        <v>0</v>
      </c>
      <c r="M4" s="78">
        <v>0.41666666666666669</v>
      </c>
      <c r="N4" s="79">
        <v>0.70833333333333337</v>
      </c>
      <c r="O4" s="44">
        <f t="shared" si="18"/>
        <v>6.5</v>
      </c>
      <c r="P4" s="78"/>
      <c r="Q4" s="79"/>
      <c r="R4" s="44">
        <f t="shared" si="19"/>
        <v>0</v>
      </c>
      <c r="S4" s="78"/>
      <c r="T4" s="79"/>
      <c r="U4" s="44">
        <f t="shared" si="20"/>
        <v>0</v>
      </c>
      <c r="V4" s="54"/>
      <c r="W4" s="56"/>
      <c r="X4" s="44">
        <f t="shared" si="21"/>
        <v>0</v>
      </c>
      <c r="Y4" s="44"/>
      <c r="Z4" s="44"/>
      <c r="AA4" s="44"/>
      <c r="AB4" s="64">
        <f t="shared" si="22"/>
        <v>25.383333333333333</v>
      </c>
      <c r="AC4" s="23"/>
      <c r="AD4" s="6"/>
      <c r="AE4" s="7">
        <f t="shared" si="23"/>
        <v>23.383333333333333</v>
      </c>
      <c r="AF4" s="6"/>
      <c r="AG4" s="7">
        <f t="shared" si="24"/>
        <v>0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2.0000000000000009</v>
      </c>
      <c r="AN4" s="6"/>
      <c r="AO4" s="7">
        <f t="shared" si="28"/>
        <v>0</v>
      </c>
      <c r="AP4" s="30">
        <f t="shared" si="29"/>
        <v>3</v>
      </c>
      <c r="AQ4" s="6"/>
      <c r="AR4" s="6"/>
      <c r="AS4" s="6"/>
      <c r="AT4" s="64">
        <f t="shared" si="30"/>
        <v>25.383333333333333</v>
      </c>
      <c r="AU4" s="60"/>
      <c r="AV4" s="5"/>
      <c r="AW4" s="5"/>
      <c r="AX4" s="5"/>
      <c r="AY4" s="5"/>
      <c r="AZ4" s="24">
        <f>VLOOKUP(C4,Employees!D:H,5,FALSE)</f>
        <v>10345</v>
      </c>
      <c r="BA4" s="5">
        <f t="shared" si="31"/>
        <v>10.883333333333333</v>
      </c>
      <c r="BB4" s="5">
        <f t="shared" si="32"/>
        <v>1</v>
      </c>
      <c r="BC4" s="5">
        <f t="shared" si="33"/>
        <v>9.8833333333333329</v>
      </c>
      <c r="BD4" s="5">
        <f t="shared" si="34"/>
        <v>0</v>
      </c>
      <c r="BE4" s="5">
        <f t="shared" si="35"/>
        <v>0</v>
      </c>
      <c r="BF4" s="5">
        <f t="shared" si="36"/>
        <v>10</v>
      </c>
      <c r="BG4" s="5">
        <f t="shared" si="37"/>
        <v>1</v>
      </c>
      <c r="BH4" s="5">
        <f t="shared" si="38"/>
        <v>6.9999999999999991</v>
      </c>
      <c r="BI4" s="5">
        <f t="shared" si="39"/>
        <v>2.0000000000000009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7</v>
      </c>
      <c r="BQ4" s="5">
        <f t="shared" si="47"/>
        <v>0.5</v>
      </c>
      <c r="BR4" s="5">
        <f t="shared" si="48"/>
        <v>6.5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3</v>
      </c>
    </row>
    <row r="5" spans="1:89" ht="47" customHeight="1">
      <c r="A5" s="33">
        <f t="shared" si="0"/>
        <v>10310</v>
      </c>
      <c r="B5" s="10">
        <v>501</v>
      </c>
      <c r="C5" s="75" t="s">
        <v>871</v>
      </c>
      <c r="D5" s="78">
        <v>0.58333333333333337</v>
      </c>
      <c r="E5" s="79">
        <v>1.0041666666666667</v>
      </c>
      <c r="F5" s="44">
        <f t="shared" si="15"/>
        <v>9.0999999999999979</v>
      </c>
      <c r="G5" s="78">
        <v>0.41666666666666669</v>
      </c>
      <c r="H5" s="79">
        <v>0.75</v>
      </c>
      <c r="I5" s="44">
        <f t="shared" si="16"/>
        <v>7.5</v>
      </c>
      <c r="J5" s="78">
        <v>0.54166666666666663</v>
      </c>
      <c r="K5" s="78">
        <v>0.91666666666666663</v>
      </c>
      <c r="L5" s="44">
        <f t="shared" si="17"/>
        <v>8.5</v>
      </c>
      <c r="M5" s="78"/>
      <c r="N5" s="79"/>
      <c r="O5" s="44">
        <f t="shared" si="18"/>
        <v>0</v>
      </c>
      <c r="P5" s="78"/>
      <c r="Q5" s="79"/>
      <c r="R5" s="44">
        <f t="shared" si="19"/>
        <v>0</v>
      </c>
      <c r="S5" s="78">
        <v>0.54166666666666663</v>
      </c>
      <c r="T5" s="79">
        <v>0.96875</v>
      </c>
      <c r="U5" s="44">
        <f t="shared" si="20"/>
        <v>9.25</v>
      </c>
      <c r="V5" s="79">
        <v>0.875</v>
      </c>
      <c r="W5" s="78">
        <v>1.0111111111111111</v>
      </c>
      <c r="X5" s="44">
        <f t="shared" si="21"/>
        <v>3.2666666666666657</v>
      </c>
      <c r="Y5" s="44"/>
      <c r="Z5" s="44"/>
      <c r="AA5" s="44"/>
      <c r="AB5" s="64">
        <f t="shared" si="22"/>
        <v>37.61666666666666</v>
      </c>
      <c r="AC5" s="23"/>
      <c r="AD5" s="6"/>
      <c r="AE5" s="7">
        <f t="shared" si="23"/>
        <v>22.999999999999996</v>
      </c>
      <c r="AF5" s="6"/>
      <c r="AG5" s="7">
        <f t="shared" si="24"/>
        <v>9.25</v>
      </c>
      <c r="AH5" s="6"/>
      <c r="AI5" s="7">
        <f t="shared" si="25"/>
        <v>3</v>
      </c>
      <c r="AJ5" s="6"/>
      <c r="AK5" s="7">
        <f t="shared" si="26"/>
        <v>0</v>
      </c>
      <c r="AL5" s="43"/>
      <c r="AM5" s="7">
        <f t="shared" si="27"/>
        <v>2.0000000000000009</v>
      </c>
      <c r="AN5" s="6"/>
      <c r="AO5" s="7">
        <f t="shared" si="28"/>
        <v>0.36666666666666536</v>
      </c>
      <c r="AP5" s="30">
        <f t="shared" si="29"/>
        <v>5</v>
      </c>
      <c r="AQ5" s="6"/>
      <c r="AR5" s="6"/>
      <c r="AS5" s="6"/>
      <c r="AT5" s="64">
        <f t="shared" si="30"/>
        <v>37.616666666666667</v>
      </c>
      <c r="AU5" s="60"/>
      <c r="AV5" s="5"/>
      <c r="AW5" s="5"/>
      <c r="AX5" s="5"/>
      <c r="AY5" s="5"/>
      <c r="AZ5" s="24">
        <f>VLOOKUP(C5,Employees!D:H,5,FALSE)</f>
        <v>10310</v>
      </c>
      <c r="BA5" s="5">
        <f t="shared" si="31"/>
        <v>10.099999999999998</v>
      </c>
      <c r="BB5" s="5">
        <f t="shared" si="32"/>
        <v>1</v>
      </c>
      <c r="BC5" s="5">
        <f t="shared" si="33"/>
        <v>6.9999999999999973</v>
      </c>
      <c r="BD5" s="5">
        <f t="shared" si="34"/>
        <v>2.0000000000000009</v>
      </c>
      <c r="BE5" s="5">
        <f t="shared" si="35"/>
        <v>9.9999999999999645E-2</v>
      </c>
      <c r="BF5" s="5">
        <f t="shared" si="36"/>
        <v>8</v>
      </c>
      <c r="BG5" s="5">
        <f t="shared" si="37"/>
        <v>0.5</v>
      </c>
      <c r="BH5" s="5">
        <f t="shared" si="38"/>
        <v>7.5</v>
      </c>
      <c r="BI5" s="5">
        <f t="shared" si="39"/>
        <v>0</v>
      </c>
      <c r="BJ5" s="5">
        <f t="shared" si="40"/>
        <v>0</v>
      </c>
      <c r="BK5" s="5">
        <f t="shared" si="41"/>
        <v>9</v>
      </c>
      <c r="BL5" s="5">
        <f t="shared" si="42"/>
        <v>0.5</v>
      </c>
      <c r="BM5" s="5">
        <f t="shared" si="43"/>
        <v>8.5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10.25</v>
      </c>
      <c r="CA5" s="5">
        <f t="shared" si="57"/>
        <v>1</v>
      </c>
      <c r="CB5" s="5">
        <f t="shared" si="58"/>
        <v>7.9999999999999991</v>
      </c>
      <c r="CC5" s="5">
        <f t="shared" si="59"/>
        <v>1.2500000000000009</v>
      </c>
      <c r="CD5" s="5">
        <f t="shared" si="60"/>
        <v>0</v>
      </c>
      <c r="CE5" s="5">
        <f t="shared" si="61"/>
        <v>3.2666666666666657</v>
      </c>
      <c r="CF5" s="5">
        <f t="shared" si="62"/>
        <v>0</v>
      </c>
      <c r="CG5" s="5">
        <f t="shared" si="63"/>
        <v>0.99999999999999911</v>
      </c>
      <c r="CH5" s="5">
        <f t="shared" si="64"/>
        <v>2.0000000000000009</v>
      </c>
      <c r="CI5" s="5">
        <f t="shared" si="65"/>
        <v>0.26666666666666572</v>
      </c>
      <c r="CJ5" s="5"/>
      <c r="CK5" s="4">
        <f t="shared" si="14"/>
        <v>5</v>
      </c>
    </row>
    <row r="6" spans="1:89" ht="47" customHeight="1">
      <c r="A6" s="33">
        <f t="shared" si="0"/>
        <v>10349</v>
      </c>
      <c r="B6" s="10">
        <v>501</v>
      </c>
      <c r="C6" s="74" t="s">
        <v>970</v>
      </c>
      <c r="D6" s="78">
        <v>0.70833333333333337</v>
      </c>
      <c r="E6" s="79">
        <v>0.96875</v>
      </c>
      <c r="F6" s="44">
        <f t="shared" si="15"/>
        <v>5.7499999999999991</v>
      </c>
      <c r="G6" s="79">
        <v>0.79166666666666663</v>
      </c>
      <c r="H6" s="78">
        <v>0.95833333333333337</v>
      </c>
      <c r="I6" s="44">
        <f t="shared" si="16"/>
        <v>4.0000000000000018</v>
      </c>
      <c r="J6" s="78">
        <v>0.70833333333333337</v>
      </c>
      <c r="K6" s="78">
        <v>0.97916666666666663</v>
      </c>
      <c r="L6" s="44">
        <f t="shared" si="17"/>
        <v>5.9999999999999982</v>
      </c>
      <c r="M6" s="79">
        <v>0.75</v>
      </c>
      <c r="N6" s="79">
        <v>0.95833333333333337</v>
      </c>
      <c r="O6" s="44">
        <f t="shared" si="18"/>
        <v>5.0000000000000009</v>
      </c>
      <c r="P6" s="78"/>
      <c r="Q6" s="78"/>
      <c r="R6" s="44">
        <f t="shared" si="19"/>
        <v>0</v>
      </c>
      <c r="S6" s="78">
        <v>0.70833333333333337</v>
      </c>
      <c r="T6" s="78">
        <v>0.91666666666666663</v>
      </c>
      <c r="U6" s="44">
        <f t="shared" si="20"/>
        <v>4.9999999999999982</v>
      </c>
      <c r="V6" s="79">
        <v>0.70833333333333337</v>
      </c>
      <c r="W6" s="78">
        <v>0.91666666666666663</v>
      </c>
      <c r="X6" s="44">
        <f t="shared" si="21"/>
        <v>4.9999999999999982</v>
      </c>
      <c r="Y6" s="44"/>
      <c r="Z6" s="44"/>
      <c r="AA6" s="44"/>
      <c r="AB6" s="64">
        <f t="shared" si="22"/>
        <v>30.75</v>
      </c>
      <c r="AC6" s="23"/>
      <c r="AD6" s="6"/>
      <c r="AE6" s="7">
        <f t="shared" si="23"/>
        <v>15.999999999999996</v>
      </c>
      <c r="AF6" s="6"/>
      <c r="AG6" s="7">
        <f t="shared" si="24"/>
        <v>4.9999999999999982</v>
      </c>
      <c r="AH6" s="6"/>
      <c r="AI6" s="7">
        <f t="shared" si="25"/>
        <v>4.9999999999999982</v>
      </c>
      <c r="AJ6" s="6"/>
      <c r="AK6" s="7">
        <f t="shared" si="26"/>
        <v>0</v>
      </c>
      <c r="AL6" s="43"/>
      <c r="AM6" s="7">
        <f t="shared" si="27"/>
        <v>4.7500000000000044</v>
      </c>
      <c r="AN6" s="6"/>
      <c r="AO6" s="7">
        <f t="shared" si="28"/>
        <v>0</v>
      </c>
      <c r="AP6" s="30">
        <f t="shared" si="29"/>
        <v>6</v>
      </c>
      <c r="AQ6" s="6"/>
      <c r="AR6" s="6"/>
      <c r="AS6" s="6"/>
      <c r="AT6" s="64">
        <f t="shared" si="30"/>
        <v>30.749999999999996</v>
      </c>
      <c r="AU6" s="60"/>
      <c r="AV6" s="5"/>
      <c r="AW6" s="5"/>
      <c r="AX6" s="5"/>
      <c r="AY6" s="5"/>
      <c r="AZ6" s="24">
        <f>VLOOKUP(C6,Employees!D:H,5,FALSE)</f>
        <v>10349</v>
      </c>
      <c r="BA6" s="5">
        <f t="shared" si="31"/>
        <v>6.2499999999999991</v>
      </c>
      <c r="BB6" s="5">
        <f t="shared" si="32"/>
        <v>0.5</v>
      </c>
      <c r="BC6" s="5">
        <f t="shared" si="33"/>
        <v>4.4999999999999982</v>
      </c>
      <c r="BD6" s="5">
        <f t="shared" si="34"/>
        <v>1.2500000000000009</v>
      </c>
      <c r="BE6" s="5">
        <f t="shared" si="35"/>
        <v>0</v>
      </c>
      <c r="BF6" s="5">
        <f t="shared" si="36"/>
        <v>4.0000000000000018</v>
      </c>
      <c r="BG6" s="5">
        <f t="shared" si="37"/>
        <v>0</v>
      </c>
      <c r="BH6" s="5">
        <f t="shared" si="38"/>
        <v>3</v>
      </c>
      <c r="BI6" s="5">
        <f t="shared" si="39"/>
        <v>1.0000000000000018</v>
      </c>
      <c r="BJ6" s="5">
        <f t="shared" si="40"/>
        <v>0</v>
      </c>
      <c r="BK6" s="5">
        <f t="shared" si="41"/>
        <v>6.4999999999999982</v>
      </c>
      <c r="BL6" s="5">
        <f t="shared" si="42"/>
        <v>0.5</v>
      </c>
      <c r="BM6" s="5">
        <f t="shared" si="43"/>
        <v>4.4999999999999982</v>
      </c>
      <c r="BN6" s="5">
        <f t="shared" si="44"/>
        <v>1.5</v>
      </c>
      <c r="BO6" s="5">
        <f t="shared" si="45"/>
        <v>0</v>
      </c>
      <c r="BP6" s="5">
        <f t="shared" si="46"/>
        <v>5.0000000000000009</v>
      </c>
      <c r="BQ6" s="5">
        <f t="shared" si="47"/>
        <v>0</v>
      </c>
      <c r="BR6" s="5">
        <f t="shared" si="48"/>
        <v>3.9999999999999991</v>
      </c>
      <c r="BS6" s="5">
        <f t="shared" si="49"/>
        <v>1.0000000000000018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4.9999999999999982</v>
      </c>
      <c r="CA6" s="5">
        <f t="shared" si="57"/>
        <v>0</v>
      </c>
      <c r="CB6" s="5">
        <f t="shared" si="58"/>
        <v>4.9999999999999982</v>
      </c>
      <c r="CC6" s="5">
        <f t="shared" si="59"/>
        <v>0</v>
      </c>
      <c r="CD6" s="5">
        <f t="shared" si="60"/>
        <v>0</v>
      </c>
      <c r="CE6" s="5">
        <f t="shared" si="61"/>
        <v>4.9999999999999982</v>
      </c>
      <c r="CF6" s="5">
        <f t="shared" si="62"/>
        <v>0</v>
      </c>
      <c r="CG6" s="5">
        <f t="shared" si="63"/>
        <v>4.9999999999999982</v>
      </c>
      <c r="CH6" s="5">
        <f t="shared" si="64"/>
        <v>0</v>
      </c>
      <c r="CI6" s="5">
        <f t="shared" si="65"/>
        <v>0</v>
      </c>
      <c r="CJ6" s="5"/>
      <c r="CK6" s="4">
        <f t="shared" si="14"/>
        <v>6</v>
      </c>
    </row>
    <row r="7" spans="1:89" ht="47" customHeight="1">
      <c r="A7" s="33">
        <f t="shared" si="0"/>
        <v>10346</v>
      </c>
      <c r="B7" s="10">
        <v>501</v>
      </c>
      <c r="C7" s="76" t="s">
        <v>961</v>
      </c>
      <c r="D7" s="78"/>
      <c r="E7" s="79"/>
      <c r="F7" s="44">
        <f t="shared" si="15"/>
        <v>0</v>
      </c>
      <c r="G7" s="79">
        <v>0.45833333333333331</v>
      </c>
      <c r="H7" s="78">
        <v>0.70833333333333337</v>
      </c>
      <c r="I7" s="44">
        <f t="shared" si="16"/>
        <v>5.5000000000000018</v>
      </c>
      <c r="J7" s="78">
        <v>0.45833333333333331</v>
      </c>
      <c r="K7" s="78">
        <v>0.70833333333333337</v>
      </c>
      <c r="L7" s="44">
        <f t="shared" si="17"/>
        <v>5.5000000000000018</v>
      </c>
      <c r="M7" s="78"/>
      <c r="N7" s="78"/>
      <c r="O7" s="44">
        <f t="shared" si="18"/>
        <v>0</v>
      </c>
      <c r="P7" s="78"/>
      <c r="Q7" s="78"/>
      <c r="R7" s="44">
        <f t="shared" si="19"/>
        <v>0</v>
      </c>
      <c r="S7" s="78"/>
      <c r="T7" s="78"/>
      <c r="U7" s="44">
        <f t="shared" si="20"/>
        <v>0</v>
      </c>
      <c r="V7" s="54"/>
      <c r="W7" s="56"/>
      <c r="X7" s="44">
        <f t="shared" si="21"/>
        <v>0</v>
      </c>
      <c r="Y7" s="44"/>
      <c r="Z7" s="44"/>
      <c r="AA7" s="44"/>
      <c r="AB7" s="64">
        <f t="shared" si="22"/>
        <v>11.000000000000004</v>
      </c>
      <c r="AC7" s="23"/>
      <c r="AD7" s="6"/>
      <c r="AE7" s="7">
        <f t="shared" si="23"/>
        <v>11.000000000000004</v>
      </c>
      <c r="AF7" s="6"/>
      <c r="AG7" s="7">
        <f t="shared" si="24"/>
        <v>0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2</v>
      </c>
      <c r="AQ7" s="6"/>
      <c r="AR7" s="6"/>
      <c r="AS7" s="6"/>
      <c r="AT7" s="64">
        <f t="shared" si="30"/>
        <v>11.000000000000004</v>
      </c>
      <c r="AU7" s="60"/>
      <c r="AV7" s="5"/>
      <c r="AW7" s="5"/>
      <c r="AX7" s="5"/>
      <c r="AY7" s="5"/>
      <c r="AZ7" s="24">
        <f>VLOOKUP(C7,Employees!D:H,5,FALSE)</f>
        <v>10346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6.0000000000000018</v>
      </c>
      <c r="BG7" s="5">
        <f t="shared" si="37"/>
        <v>0.5</v>
      </c>
      <c r="BH7" s="5">
        <f t="shared" si="38"/>
        <v>5.5000000000000018</v>
      </c>
      <c r="BI7" s="5">
        <f t="shared" si="39"/>
        <v>0</v>
      </c>
      <c r="BJ7" s="5">
        <f t="shared" si="40"/>
        <v>0</v>
      </c>
      <c r="BK7" s="5">
        <f t="shared" si="41"/>
        <v>6.0000000000000018</v>
      </c>
      <c r="BL7" s="5">
        <f t="shared" si="42"/>
        <v>0.5</v>
      </c>
      <c r="BM7" s="5">
        <f t="shared" si="43"/>
        <v>5.5000000000000018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2</v>
      </c>
    </row>
    <row r="8" spans="1:89" ht="47" customHeight="1">
      <c r="A8" s="33">
        <f t="shared" si="0"/>
        <v>10285</v>
      </c>
      <c r="B8" s="10">
        <v>501</v>
      </c>
      <c r="C8" s="74" t="s">
        <v>807</v>
      </c>
      <c r="D8" s="78"/>
      <c r="E8" s="78"/>
      <c r="F8" s="44">
        <f t="shared" si="15"/>
        <v>0</v>
      </c>
      <c r="G8" s="78">
        <v>0.54166666666666663</v>
      </c>
      <c r="H8" s="78">
        <v>1.0034722222222221</v>
      </c>
      <c r="I8" s="44">
        <f t="shared" si="16"/>
        <v>10.083333333333332</v>
      </c>
      <c r="J8" s="78"/>
      <c r="K8" s="78"/>
      <c r="L8" s="44">
        <f t="shared" si="17"/>
        <v>0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64">
        <f t="shared" si="22"/>
        <v>10.083333333333332</v>
      </c>
      <c r="AC8" s="23"/>
      <c r="AD8" s="6"/>
      <c r="AE8" s="7">
        <f t="shared" si="23"/>
        <v>8.0000000000000018</v>
      </c>
      <c r="AF8" s="6"/>
      <c r="AG8" s="7">
        <f t="shared" si="24"/>
        <v>0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2.0000000000000009</v>
      </c>
      <c r="AN8" s="6"/>
      <c r="AO8" s="7">
        <f t="shared" si="28"/>
        <v>8.3333333333330373E-2</v>
      </c>
      <c r="AP8" s="30">
        <f t="shared" si="29"/>
        <v>1</v>
      </c>
      <c r="AQ8" s="6"/>
      <c r="AR8" s="6"/>
      <c r="AS8" s="6"/>
      <c r="AT8" s="64">
        <f t="shared" si="30"/>
        <v>10.083333333333334</v>
      </c>
      <c r="AU8" s="60"/>
      <c r="AV8" s="5"/>
      <c r="AW8" s="5"/>
      <c r="AX8" s="5"/>
      <c r="AY8" s="5"/>
      <c r="AZ8" s="24">
        <f>VLOOKUP(C8,Employees!D:H,5,FALSE)</f>
        <v>10285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11.083333333333332</v>
      </c>
      <c r="BG8" s="5">
        <f t="shared" si="37"/>
        <v>1</v>
      </c>
      <c r="BH8" s="5">
        <f t="shared" si="38"/>
        <v>8.0000000000000018</v>
      </c>
      <c r="BI8" s="5">
        <f t="shared" si="39"/>
        <v>2.0000000000000009</v>
      </c>
      <c r="BJ8" s="5">
        <f t="shared" si="40"/>
        <v>8.3333333333330373E-2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1</v>
      </c>
    </row>
    <row r="9" spans="1:89" ht="47" customHeight="1">
      <c r="A9" s="33">
        <f t="shared" si="0"/>
        <v>10337</v>
      </c>
      <c r="B9" s="10">
        <v>501</v>
      </c>
      <c r="C9" s="74" t="s">
        <v>940</v>
      </c>
      <c r="D9" s="78"/>
      <c r="E9" s="79"/>
      <c r="F9" s="44">
        <f t="shared" si="15"/>
        <v>0</v>
      </c>
      <c r="G9" s="78">
        <v>0.70833333333333337</v>
      </c>
      <c r="H9" s="79">
        <v>0.91666666666666663</v>
      </c>
      <c r="I9" s="44">
        <f t="shared" si="16"/>
        <v>4.9999999999999982</v>
      </c>
      <c r="J9" s="78"/>
      <c r="K9" s="79"/>
      <c r="L9" s="44">
        <f t="shared" si="17"/>
        <v>0</v>
      </c>
      <c r="M9" s="78"/>
      <c r="N9" s="79"/>
      <c r="O9" s="44">
        <f t="shared" si="18"/>
        <v>0</v>
      </c>
      <c r="P9" s="78">
        <v>0.41666666666666669</v>
      </c>
      <c r="Q9" s="79">
        <v>0.83333333333333337</v>
      </c>
      <c r="R9" s="44">
        <f t="shared" si="19"/>
        <v>9</v>
      </c>
      <c r="S9" s="56"/>
      <c r="T9" s="56"/>
      <c r="U9" s="44">
        <f t="shared" si="20"/>
        <v>0</v>
      </c>
      <c r="V9" s="79">
        <v>0.41666666666666669</v>
      </c>
      <c r="W9" s="78">
        <v>0.875</v>
      </c>
      <c r="X9" s="44">
        <f t="shared" si="21"/>
        <v>10</v>
      </c>
      <c r="Y9" s="44"/>
      <c r="Z9" s="44"/>
      <c r="AA9" s="44"/>
      <c r="AB9" s="64">
        <f t="shared" si="22"/>
        <v>24</v>
      </c>
      <c r="AC9" s="23"/>
      <c r="AD9" s="6">
        <v>-0.5</v>
      </c>
      <c r="AE9" s="7">
        <f t="shared" si="23"/>
        <v>13.499999999999998</v>
      </c>
      <c r="AF9" s="6"/>
      <c r="AG9" s="7">
        <f t="shared" si="24"/>
        <v>0</v>
      </c>
      <c r="AH9" s="6"/>
      <c r="AI9" s="7">
        <f t="shared" si="25"/>
        <v>10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3</v>
      </c>
      <c r="AQ9" s="6"/>
      <c r="AR9" s="6"/>
      <c r="AS9" s="6"/>
      <c r="AT9" s="64">
        <f t="shared" si="30"/>
        <v>23.5</v>
      </c>
      <c r="AU9" s="60" t="s">
        <v>1010</v>
      </c>
      <c r="AV9" s="5"/>
      <c r="AW9" s="5"/>
      <c r="AX9" s="5"/>
      <c r="AY9" s="5"/>
      <c r="AZ9" s="24">
        <f>VLOOKUP(C9,Employees!D:H,5,FALSE)</f>
        <v>10337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4.9999999999999982</v>
      </c>
      <c r="BG9" s="5">
        <f t="shared" si="37"/>
        <v>0</v>
      </c>
      <c r="BH9" s="5">
        <f t="shared" si="38"/>
        <v>4.9999999999999982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10</v>
      </c>
      <c r="BV9" s="5">
        <f t="shared" si="52"/>
        <v>1</v>
      </c>
      <c r="BW9" s="5">
        <f t="shared" si="53"/>
        <v>9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11</v>
      </c>
      <c r="CF9" s="5">
        <f t="shared" si="62"/>
        <v>1</v>
      </c>
      <c r="CG9" s="5">
        <f t="shared" si="63"/>
        <v>10</v>
      </c>
      <c r="CH9" s="5">
        <f t="shared" si="64"/>
        <v>0</v>
      </c>
      <c r="CI9" s="5">
        <f t="shared" si="65"/>
        <v>0</v>
      </c>
      <c r="CJ9" s="5"/>
      <c r="CK9" s="4">
        <f t="shared" si="14"/>
        <v>3</v>
      </c>
    </row>
    <row r="10" spans="1:89" ht="47" customHeight="1">
      <c r="A10" s="33">
        <f t="shared" si="0"/>
        <v>10061</v>
      </c>
      <c r="B10" s="10">
        <v>501</v>
      </c>
      <c r="C10" s="73" t="s">
        <v>73</v>
      </c>
      <c r="D10" s="78">
        <v>0.54166666666666663</v>
      </c>
      <c r="E10" s="79">
        <v>0.97916666666666663</v>
      </c>
      <c r="F10" s="44">
        <f t="shared" si="15"/>
        <v>9.5</v>
      </c>
      <c r="G10" s="79">
        <v>0.375</v>
      </c>
      <c r="H10" s="78">
        <v>0.79166666666666663</v>
      </c>
      <c r="I10" s="44">
        <f t="shared" si="16"/>
        <v>9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0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4">
        <f t="shared" si="22"/>
        <v>18.5</v>
      </c>
      <c r="AC10" s="23"/>
      <c r="AD10" s="6"/>
      <c r="AE10" s="7">
        <f t="shared" si="23"/>
        <v>17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1.5</v>
      </c>
      <c r="AN10" s="6"/>
      <c r="AO10" s="7">
        <f t="shared" si="28"/>
        <v>0</v>
      </c>
      <c r="AP10" s="30">
        <f t="shared" si="29"/>
        <v>2</v>
      </c>
      <c r="AQ10" s="6"/>
      <c r="AR10" s="6"/>
      <c r="AS10" s="6"/>
      <c r="AT10" s="64">
        <f t="shared" si="30"/>
        <v>18.5</v>
      </c>
      <c r="AU10" s="60"/>
      <c r="AV10" s="5"/>
      <c r="AW10" s="5"/>
      <c r="AX10" s="5"/>
      <c r="AY10" s="5"/>
      <c r="AZ10" s="24">
        <f>VLOOKUP(C10,Employees!D:H,5,FALSE)</f>
        <v>10061</v>
      </c>
      <c r="BA10" s="5">
        <f t="shared" si="31"/>
        <v>10.5</v>
      </c>
      <c r="BB10" s="5">
        <f t="shared" si="32"/>
        <v>1</v>
      </c>
      <c r="BC10" s="5">
        <f t="shared" si="33"/>
        <v>8</v>
      </c>
      <c r="BD10" s="5">
        <f t="shared" si="34"/>
        <v>1.5</v>
      </c>
      <c r="BE10" s="5">
        <f t="shared" si="35"/>
        <v>0</v>
      </c>
      <c r="BF10" s="5">
        <f t="shared" si="36"/>
        <v>10</v>
      </c>
      <c r="BG10" s="5">
        <f t="shared" si="37"/>
        <v>1</v>
      </c>
      <c r="BH10" s="5">
        <f t="shared" si="38"/>
        <v>9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2</v>
      </c>
    </row>
    <row r="11" spans="1:89" ht="47" customHeight="1">
      <c r="A11" s="33">
        <f t="shared" si="0"/>
        <v>10010</v>
      </c>
      <c r="B11" s="10">
        <v>501</v>
      </c>
      <c r="C11" s="73" t="s">
        <v>343</v>
      </c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78">
        <v>0.41666666666666669</v>
      </c>
      <c r="K11" s="78">
        <v>0.75</v>
      </c>
      <c r="L11" s="44">
        <f t="shared" si="17"/>
        <v>7.5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78">
        <v>0.41666666666666669</v>
      </c>
      <c r="T11" s="78">
        <v>0.70833333333333337</v>
      </c>
      <c r="U11" s="44">
        <f t="shared" si="20"/>
        <v>6.5</v>
      </c>
      <c r="V11" s="79">
        <v>0.375</v>
      </c>
      <c r="W11" s="78">
        <v>0.70833333333333337</v>
      </c>
      <c r="X11" s="44">
        <f t="shared" si="21"/>
        <v>7.5</v>
      </c>
      <c r="Y11" s="44"/>
      <c r="Z11" s="44"/>
      <c r="AA11" s="44"/>
      <c r="AB11" s="64">
        <f t="shared" si="22"/>
        <v>21.5</v>
      </c>
      <c r="AC11" s="23"/>
      <c r="AD11" s="6">
        <v>3</v>
      </c>
      <c r="AE11" s="7">
        <f t="shared" si="23"/>
        <v>10.5</v>
      </c>
      <c r="AF11" s="6"/>
      <c r="AG11" s="7">
        <f t="shared" si="24"/>
        <v>6.5</v>
      </c>
      <c r="AH11" s="6"/>
      <c r="AI11" s="7">
        <f t="shared" si="25"/>
        <v>7.5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3</v>
      </c>
      <c r="AQ11" s="6"/>
      <c r="AR11" s="6"/>
      <c r="AS11" s="6"/>
      <c r="AT11" s="64">
        <f t="shared" si="30"/>
        <v>24.5</v>
      </c>
      <c r="AU11" s="60"/>
      <c r="AV11" s="5"/>
      <c r="AW11" s="5"/>
      <c r="AX11" s="5"/>
      <c r="AY11" s="5"/>
      <c r="AZ11" s="24">
        <f>VLOOKUP(C11,Employees!D:H,5,FALSE)</f>
        <v>10010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8</v>
      </c>
      <c r="BL11" s="5">
        <f t="shared" si="42"/>
        <v>0.5</v>
      </c>
      <c r="BM11" s="5">
        <f t="shared" si="43"/>
        <v>7.5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7</v>
      </c>
      <c r="CA11" s="5">
        <f t="shared" si="57"/>
        <v>0.5</v>
      </c>
      <c r="CB11" s="5">
        <f t="shared" si="58"/>
        <v>6.5</v>
      </c>
      <c r="CC11" s="5">
        <f t="shared" si="59"/>
        <v>0</v>
      </c>
      <c r="CD11" s="5">
        <f t="shared" si="60"/>
        <v>0</v>
      </c>
      <c r="CE11" s="5">
        <f t="shared" si="61"/>
        <v>8</v>
      </c>
      <c r="CF11" s="5">
        <f t="shared" si="62"/>
        <v>0.5</v>
      </c>
      <c r="CG11" s="5">
        <f t="shared" si="63"/>
        <v>7.5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3</v>
      </c>
    </row>
    <row r="12" spans="1:89" ht="47" customHeight="1">
      <c r="A12" s="33">
        <f t="shared" si="0"/>
        <v>10343</v>
      </c>
      <c r="B12" s="10">
        <v>501</v>
      </c>
      <c r="C12" s="73" t="s">
        <v>952</v>
      </c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78">
        <v>0.58333333333333337</v>
      </c>
      <c r="K12" s="78">
        <v>1.0027777777777778</v>
      </c>
      <c r="L12" s="44">
        <f t="shared" si="17"/>
        <v>9.0666666666666664</v>
      </c>
      <c r="M12" s="54">
        <v>0.66666666666666663</v>
      </c>
      <c r="N12" s="54">
        <v>0.97916666666666663</v>
      </c>
      <c r="O12" s="44">
        <f t="shared" si="18"/>
        <v>7</v>
      </c>
      <c r="P12" s="56">
        <v>0.54166666666666663</v>
      </c>
      <c r="Q12" s="56">
        <v>1</v>
      </c>
      <c r="R12" s="44">
        <f t="shared" si="19"/>
        <v>10</v>
      </c>
      <c r="S12" s="56"/>
      <c r="T12" s="56"/>
      <c r="U12" s="44">
        <f t="shared" si="20"/>
        <v>0</v>
      </c>
      <c r="V12" s="79">
        <v>0.58333333333333337</v>
      </c>
      <c r="W12" s="78">
        <v>1.0111111111111111</v>
      </c>
      <c r="X12" s="44">
        <f t="shared" si="21"/>
        <v>9.2666666666666657</v>
      </c>
      <c r="Y12" s="44"/>
      <c r="Z12" s="44"/>
      <c r="AA12" s="44"/>
      <c r="AB12" s="64">
        <f t="shared" si="22"/>
        <v>35.333333333333329</v>
      </c>
      <c r="AC12" s="23"/>
      <c r="AD12" s="6"/>
      <c r="AE12" s="7">
        <f t="shared" si="23"/>
        <v>20.5</v>
      </c>
      <c r="AF12" s="6"/>
      <c r="AG12" s="7">
        <f t="shared" si="24"/>
        <v>0</v>
      </c>
      <c r="AH12" s="6"/>
      <c r="AI12" s="7">
        <f t="shared" si="25"/>
        <v>9</v>
      </c>
      <c r="AJ12" s="6"/>
      <c r="AK12" s="7">
        <f t="shared" si="26"/>
        <v>0</v>
      </c>
      <c r="AL12" s="43"/>
      <c r="AM12" s="7">
        <f t="shared" si="27"/>
        <v>5.5000000000000018</v>
      </c>
      <c r="AN12" s="6"/>
      <c r="AO12" s="7">
        <f t="shared" si="28"/>
        <v>0.33333333333333215</v>
      </c>
      <c r="AP12" s="30">
        <f t="shared" si="29"/>
        <v>4</v>
      </c>
      <c r="AQ12" s="6"/>
      <c r="AR12" s="6"/>
      <c r="AS12" s="6"/>
      <c r="AT12" s="64">
        <f t="shared" si="30"/>
        <v>35.333333333333329</v>
      </c>
      <c r="AU12" s="60"/>
      <c r="AV12" s="5"/>
      <c r="AW12" s="5"/>
      <c r="AX12" s="5"/>
      <c r="AY12" s="5"/>
      <c r="AZ12" s="24">
        <f>VLOOKUP(C12,Employees!D:H,5,FALSE)</f>
        <v>10343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10.066666666666666</v>
      </c>
      <c r="BL12" s="5">
        <f t="shared" si="42"/>
        <v>1</v>
      </c>
      <c r="BM12" s="5">
        <f t="shared" si="43"/>
        <v>6.9999999999999991</v>
      </c>
      <c r="BN12" s="5">
        <f t="shared" si="44"/>
        <v>2.0000000000000009</v>
      </c>
      <c r="BO12" s="5">
        <f t="shared" si="45"/>
        <v>6.666666666666643E-2</v>
      </c>
      <c r="BP12" s="5">
        <f t="shared" si="46"/>
        <v>7.5</v>
      </c>
      <c r="BQ12" s="5">
        <f t="shared" si="47"/>
        <v>0.5</v>
      </c>
      <c r="BR12" s="5">
        <f t="shared" si="48"/>
        <v>5.5</v>
      </c>
      <c r="BS12" s="5">
        <f t="shared" si="49"/>
        <v>1.5</v>
      </c>
      <c r="BT12" s="5">
        <f t="shared" si="50"/>
        <v>0</v>
      </c>
      <c r="BU12" s="5">
        <f t="shared" si="51"/>
        <v>11</v>
      </c>
      <c r="BV12" s="5">
        <f t="shared" si="52"/>
        <v>1</v>
      </c>
      <c r="BW12" s="5">
        <f t="shared" si="53"/>
        <v>7.9999999999999991</v>
      </c>
      <c r="BX12" s="5">
        <f t="shared" si="54"/>
        <v>2.0000000000000009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10.266666666666666</v>
      </c>
      <c r="CF12" s="5">
        <f t="shared" si="62"/>
        <v>1</v>
      </c>
      <c r="CG12" s="5">
        <f t="shared" si="63"/>
        <v>6.9999999999999991</v>
      </c>
      <c r="CH12" s="5">
        <f t="shared" si="64"/>
        <v>2.0000000000000009</v>
      </c>
      <c r="CI12" s="5">
        <f t="shared" si="65"/>
        <v>0.26666666666666572</v>
      </c>
      <c r="CJ12" s="5"/>
      <c r="CK12" s="4">
        <f t="shared" si="14"/>
        <v>4</v>
      </c>
    </row>
    <row r="13" spans="1:89" ht="47" customHeight="1">
      <c r="A13" s="33">
        <f t="shared" si="0"/>
        <v>10249</v>
      </c>
      <c r="B13" s="10">
        <v>501</v>
      </c>
      <c r="C13" s="73" t="s">
        <v>716</v>
      </c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78">
        <v>0.70833333333333337</v>
      </c>
      <c r="K13" s="78">
        <v>0.95833333333333337</v>
      </c>
      <c r="L13" s="44">
        <f t="shared" si="17"/>
        <v>5.5</v>
      </c>
      <c r="M13" s="54"/>
      <c r="N13" s="54"/>
      <c r="O13" s="44">
        <f t="shared" si="18"/>
        <v>0</v>
      </c>
      <c r="P13" s="56">
        <v>0.83333333333333337</v>
      </c>
      <c r="Q13" s="56">
        <v>0.97916666666666663</v>
      </c>
      <c r="R13" s="44">
        <f t="shared" si="19"/>
        <v>3.4999999999999982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4">
        <f t="shared" si="22"/>
        <v>8.9999999999999982</v>
      </c>
      <c r="AC13" s="23"/>
      <c r="AD13" s="6"/>
      <c r="AE13" s="7">
        <f t="shared" si="23"/>
        <v>6.4999999999999964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2.5000000000000018</v>
      </c>
      <c r="AN13" s="6"/>
      <c r="AO13" s="7">
        <f t="shared" si="28"/>
        <v>0</v>
      </c>
      <c r="AP13" s="30">
        <f t="shared" si="29"/>
        <v>2</v>
      </c>
      <c r="AQ13" s="6"/>
      <c r="AR13" s="6"/>
      <c r="AS13" s="6"/>
      <c r="AT13" s="64">
        <f t="shared" si="30"/>
        <v>8.9999999999999982</v>
      </c>
      <c r="AU13" s="60"/>
      <c r="AV13" s="5"/>
      <c r="AW13" s="5"/>
      <c r="AX13" s="5"/>
      <c r="AY13" s="5"/>
      <c r="AZ13" s="24">
        <f>VLOOKUP(C13,Employees!D:H,5,FALSE)</f>
        <v>10249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6</v>
      </c>
      <c r="BL13" s="5">
        <f t="shared" si="42"/>
        <v>0.5</v>
      </c>
      <c r="BM13" s="5">
        <f t="shared" si="43"/>
        <v>4.4999999999999982</v>
      </c>
      <c r="BN13" s="5">
        <f t="shared" si="44"/>
        <v>1.0000000000000018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3.4999999999999982</v>
      </c>
      <c r="BV13" s="5">
        <f t="shared" si="52"/>
        <v>0</v>
      </c>
      <c r="BW13" s="5">
        <f t="shared" si="53"/>
        <v>1.9999999999999982</v>
      </c>
      <c r="BX13" s="5">
        <f t="shared" si="54"/>
        <v>1.5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2</v>
      </c>
    </row>
    <row r="14" spans="1:89" ht="47" customHeight="1">
      <c r="A14" s="33">
        <f t="shared" si="0"/>
        <v>10008</v>
      </c>
      <c r="B14" s="10">
        <v>501</v>
      </c>
      <c r="C14" s="73" t="s">
        <v>339</v>
      </c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78">
        <v>0.75</v>
      </c>
      <c r="K14" s="78">
        <v>1.0020833333333334</v>
      </c>
      <c r="L14" s="44">
        <f t="shared" si="17"/>
        <v>5.5500000000000025</v>
      </c>
      <c r="M14" s="54"/>
      <c r="N14" s="54"/>
      <c r="O14" s="44">
        <f t="shared" si="18"/>
        <v>0</v>
      </c>
      <c r="P14" s="78">
        <v>0.70833333333333337</v>
      </c>
      <c r="Q14" s="78">
        <v>1</v>
      </c>
      <c r="R14" s="44">
        <f t="shared" si="19"/>
        <v>6.4999999999999991</v>
      </c>
      <c r="S14" s="78">
        <v>0.625</v>
      </c>
      <c r="T14" s="78">
        <v>1.0027777777777778</v>
      </c>
      <c r="U14" s="44">
        <f t="shared" si="20"/>
        <v>8.0666666666666664</v>
      </c>
      <c r="V14" s="54"/>
      <c r="W14" s="56"/>
      <c r="X14" s="44">
        <f t="shared" si="21"/>
        <v>0</v>
      </c>
      <c r="Y14" s="44"/>
      <c r="Z14" s="44"/>
      <c r="AA14" s="44"/>
      <c r="AB14" s="64">
        <f t="shared" si="22"/>
        <v>20.116666666666667</v>
      </c>
      <c r="AC14" s="23"/>
      <c r="AD14" s="6"/>
      <c r="AE14" s="7">
        <f t="shared" si="23"/>
        <v>7.9999999999999973</v>
      </c>
      <c r="AF14" s="6"/>
      <c r="AG14" s="7">
        <f t="shared" si="24"/>
        <v>8</v>
      </c>
      <c r="AH14" s="6"/>
      <c r="AI14" s="7">
        <f t="shared" si="25"/>
        <v>6.666666666666643E-2</v>
      </c>
      <c r="AJ14" s="6"/>
      <c r="AK14" s="7">
        <f t="shared" si="26"/>
        <v>0</v>
      </c>
      <c r="AL14" s="43"/>
      <c r="AM14" s="7">
        <f t="shared" si="27"/>
        <v>4.0000000000000018</v>
      </c>
      <c r="AN14" s="6"/>
      <c r="AO14" s="7">
        <f t="shared" si="28"/>
        <v>5.0000000000002487E-2</v>
      </c>
      <c r="AP14" s="30">
        <f t="shared" si="29"/>
        <v>3</v>
      </c>
      <c r="AQ14" s="6"/>
      <c r="AR14" s="6"/>
      <c r="AS14" s="6"/>
      <c r="AT14" s="64">
        <f t="shared" si="30"/>
        <v>20.116666666666667</v>
      </c>
      <c r="AU14" s="60"/>
      <c r="AV14" s="5"/>
      <c r="AW14" s="5"/>
      <c r="AX14" s="5"/>
      <c r="AY14" s="5"/>
      <c r="AZ14" s="24">
        <f>VLOOKUP(C14,Employees!D:H,5,FALSE)</f>
        <v>10008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6.0500000000000025</v>
      </c>
      <c r="BL14" s="5">
        <f t="shared" si="42"/>
        <v>0.5</v>
      </c>
      <c r="BM14" s="5">
        <f t="shared" si="43"/>
        <v>3.4999999999999991</v>
      </c>
      <c r="BN14" s="5">
        <f t="shared" si="44"/>
        <v>2.0000000000000009</v>
      </c>
      <c r="BO14" s="5">
        <f t="shared" si="45"/>
        <v>5.0000000000002487E-2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6.9999999999999991</v>
      </c>
      <c r="BV14" s="5">
        <f t="shared" si="52"/>
        <v>0.5</v>
      </c>
      <c r="BW14" s="5">
        <f t="shared" si="53"/>
        <v>4.4999999999999982</v>
      </c>
      <c r="BX14" s="5">
        <f t="shared" si="54"/>
        <v>2.0000000000000009</v>
      </c>
      <c r="BY14" s="5">
        <f t="shared" si="55"/>
        <v>0</v>
      </c>
      <c r="BZ14" s="5">
        <f t="shared" si="56"/>
        <v>9.0666666666666664</v>
      </c>
      <c r="CA14" s="5">
        <f t="shared" si="57"/>
        <v>1</v>
      </c>
      <c r="CB14" s="5">
        <f t="shared" si="58"/>
        <v>5.9999999999999991</v>
      </c>
      <c r="CC14" s="5">
        <f t="shared" si="59"/>
        <v>2.0000000000000009</v>
      </c>
      <c r="CD14" s="5">
        <f t="shared" si="60"/>
        <v>6.666666666666643E-2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3</v>
      </c>
    </row>
    <row r="15" spans="1:89" ht="47" customHeight="1">
      <c r="A15" s="33">
        <f t="shared" si="0"/>
        <v>10276</v>
      </c>
      <c r="B15" s="10">
        <v>501</v>
      </c>
      <c r="C15" s="73" t="s">
        <v>784</v>
      </c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79">
        <v>0.45833333333333331</v>
      </c>
      <c r="N15" s="79">
        <v>0.75</v>
      </c>
      <c r="O15" s="44">
        <f t="shared" si="18"/>
        <v>6.5</v>
      </c>
      <c r="P15" s="56"/>
      <c r="Q15" s="56"/>
      <c r="R15" s="44">
        <f t="shared" si="19"/>
        <v>0</v>
      </c>
      <c r="S15" s="78">
        <v>0.375</v>
      </c>
      <c r="T15" s="78">
        <v>0.70833333333333337</v>
      </c>
      <c r="U15" s="44">
        <f t="shared" si="20"/>
        <v>7.5</v>
      </c>
      <c r="V15" s="54"/>
      <c r="W15" s="56"/>
      <c r="X15" s="44">
        <f t="shared" si="21"/>
        <v>0</v>
      </c>
      <c r="Y15" s="44"/>
      <c r="Z15" s="44"/>
      <c r="AA15" s="44"/>
      <c r="AB15" s="64">
        <f t="shared" si="22"/>
        <v>14</v>
      </c>
      <c r="AC15" s="23"/>
      <c r="AD15" s="6"/>
      <c r="AE15" s="7">
        <f t="shared" si="23"/>
        <v>6.5</v>
      </c>
      <c r="AF15" s="6"/>
      <c r="AG15" s="7">
        <f t="shared" si="24"/>
        <v>7.5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2</v>
      </c>
      <c r="AQ15" s="6"/>
      <c r="AR15" s="6"/>
      <c r="AS15" s="6"/>
      <c r="AT15" s="64">
        <f t="shared" si="30"/>
        <v>14</v>
      </c>
      <c r="AU15" s="60"/>
      <c r="AV15" s="5"/>
      <c r="AW15" s="5"/>
      <c r="AX15" s="5"/>
      <c r="AY15" s="5"/>
      <c r="AZ15" s="24">
        <f>VLOOKUP(C15,Employees!D:H,5,FALSE)</f>
        <v>10276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7</v>
      </c>
      <c r="BQ15" s="5">
        <f t="shared" si="47"/>
        <v>0.5</v>
      </c>
      <c r="BR15" s="5">
        <f t="shared" si="48"/>
        <v>6.5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8</v>
      </c>
      <c r="CA15" s="5">
        <f t="shared" si="57"/>
        <v>0.5</v>
      </c>
      <c r="CB15" s="5">
        <f t="shared" si="58"/>
        <v>7.5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2</v>
      </c>
    </row>
    <row r="16" spans="1:89" ht="47" customHeight="1">
      <c r="A16" s="33">
        <f t="shared" si="0"/>
        <v>10032</v>
      </c>
      <c r="B16" s="10">
        <v>501</v>
      </c>
      <c r="C16" s="81" t="s">
        <v>390</v>
      </c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79">
        <v>0.58333333333333337</v>
      </c>
      <c r="N16" s="79">
        <v>1.0034722222222221</v>
      </c>
      <c r="O16" s="44">
        <f t="shared" si="18"/>
        <v>9.0833333333333286</v>
      </c>
      <c r="P16" s="78">
        <v>0.58333333333333337</v>
      </c>
      <c r="Q16" s="78">
        <v>0.95833333333333337</v>
      </c>
      <c r="R16" s="44">
        <f t="shared" si="19"/>
        <v>8.5</v>
      </c>
      <c r="S16" s="78">
        <v>0.58333333333333337</v>
      </c>
      <c r="T16" s="78">
        <v>1.0020833333333334</v>
      </c>
      <c r="U16" s="44">
        <f t="shared" si="20"/>
        <v>9.0500000000000007</v>
      </c>
      <c r="V16" s="54"/>
      <c r="W16" s="56"/>
      <c r="X16" s="44">
        <f t="shared" si="21"/>
        <v>0</v>
      </c>
      <c r="Y16" s="44"/>
      <c r="Z16" s="44"/>
      <c r="AA16" s="44"/>
      <c r="AB16" s="64">
        <f t="shared" si="22"/>
        <v>26.633333333333329</v>
      </c>
      <c r="AC16" s="23"/>
      <c r="AD16" s="6"/>
      <c r="AE16" s="7">
        <f t="shared" si="23"/>
        <v>14.499999999999996</v>
      </c>
      <c r="AF16" s="6"/>
      <c r="AG16" s="7">
        <f t="shared" si="24"/>
        <v>8.9999999999999982</v>
      </c>
      <c r="AH16" s="6"/>
      <c r="AI16" s="7">
        <f t="shared" si="25"/>
        <v>5.0000000000002487E-2</v>
      </c>
      <c r="AJ16" s="6"/>
      <c r="AK16" s="7">
        <f t="shared" si="26"/>
        <v>0</v>
      </c>
      <c r="AL16" s="43"/>
      <c r="AM16" s="7">
        <f t="shared" si="27"/>
        <v>3.0000000000000027</v>
      </c>
      <c r="AN16" s="6"/>
      <c r="AO16" s="7">
        <f t="shared" si="28"/>
        <v>8.3333333333330373E-2</v>
      </c>
      <c r="AP16" s="30">
        <f t="shared" si="29"/>
        <v>3</v>
      </c>
      <c r="AQ16" s="6"/>
      <c r="AR16" s="6"/>
      <c r="AS16" s="6"/>
      <c r="AT16" s="64">
        <f t="shared" si="30"/>
        <v>26.633333333333333</v>
      </c>
      <c r="AU16" s="60"/>
      <c r="AV16" s="5"/>
      <c r="AW16" s="5"/>
      <c r="AX16" s="5"/>
      <c r="AY16" s="5"/>
      <c r="AZ16" s="24">
        <f>VLOOKUP(C16,Employees!D:H,5,FALSE)</f>
        <v>10032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10.083333333333329</v>
      </c>
      <c r="BQ16" s="5">
        <f t="shared" si="47"/>
        <v>1</v>
      </c>
      <c r="BR16" s="5">
        <f t="shared" si="48"/>
        <v>6.9999999999999973</v>
      </c>
      <c r="BS16" s="5">
        <f t="shared" si="49"/>
        <v>2.0000000000000009</v>
      </c>
      <c r="BT16" s="5">
        <f t="shared" si="50"/>
        <v>8.3333333333330373E-2</v>
      </c>
      <c r="BU16" s="5">
        <f t="shared" si="51"/>
        <v>9</v>
      </c>
      <c r="BV16" s="5">
        <f t="shared" si="52"/>
        <v>0.5</v>
      </c>
      <c r="BW16" s="5">
        <f t="shared" si="53"/>
        <v>7.4999999999999982</v>
      </c>
      <c r="BX16" s="5">
        <f t="shared" si="54"/>
        <v>1.0000000000000018</v>
      </c>
      <c r="BY16" s="5">
        <f t="shared" si="55"/>
        <v>0</v>
      </c>
      <c r="BZ16" s="5">
        <f t="shared" si="56"/>
        <v>10.050000000000001</v>
      </c>
      <c r="CA16" s="5">
        <f t="shared" si="57"/>
        <v>1</v>
      </c>
      <c r="CB16" s="5">
        <f t="shared" si="58"/>
        <v>6.9999999999999973</v>
      </c>
      <c r="CC16" s="5">
        <f t="shared" si="59"/>
        <v>2.0000000000000009</v>
      </c>
      <c r="CD16" s="5">
        <f t="shared" si="60"/>
        <v>5.0000000000002487E-2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3</v>
      </c>
    </row>
    <row r="17" spans="1:89" ht="47" customHeight="1">
      <c r="A17" s="33">
        <f t="shared" si="0"/>
        <v>10335</v>
      </c>
      <c r="B17" s="10">
        <v>501</v>
      </c>
      <c r="C17" s="81" t="s">
        <v>936</v>
      </c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78">
        <v>0.45833333333333331</v>
      </c>
      <c r="Q17" s="78">
        <v>0.91666666666666663</v>
      </c>
      <c r="R17" s="44">
        <f t="shared" si="19"/>
        <v>10</v>
      </c>
      <c r="S17" s="78"/>
      <c r="T17" s="78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4">
        <f t="shared" si="22"/>
        <v>10</v>
      </c>
      <c r="AC17" s="23"/>
      <c r="AD17" s="6"/>
      <c r="AE17" s="7">
        <f t="shared" si="23"/>
        <v>10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1</v>
      </c>
      <c r="AQ17" s="6"/>
      <c r="AR17" s="6"/>
      <c r="AS17" s="6"/>
      <c r="AT17" s="64">
        <f t="shared" si="30"/>
        <v>10</v>
      </c>
      <c r="AU17" s="60"/>
      <c r="AV17" s="5"/>
      <c r="AW17" s="5"/>
      <c r="AX17" s="5"/>
      <c r="AY17" s="5"/>
      <c r="AZ17" s="24">
        <f>VLOOKUP(C17,Employees!D:H,5,FALSE)</f>
        <v>10335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11</v>
      </c>
      <c r="BV17" s="5">
        <f t="shared" si="52"/>
        <v>1</v>
      </c>
      <c r="BW17" s="5">
        <f t="shared" si="53"/>
        <v>10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1</v>
      </c>
    </row>
    <row r="18" spans="1:89" ht="47" customHeight="1">
      <c r="A18" s="33">
        <f t="shared" si="0"/>
        <v>10185</v>
      </c>
      <c r="B18" s="10">
        <v>501</v>
      </c>
      <c r="C18" s="81" t="s">
        <v>559</v>
      </c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78">
        <v>0.45833333333333331</v>
      </c>
      <c r="T18" s="78">
        <v>0.875</v>
      </c>
      <c r="U18" s="44">
        <f t="shared" si="20"/>
        <v>9</v>
      </c>
      <c r="V18" s="54"/>
      <c r="W18" s="56"/>
      <c r="X18" s="44">
        <f t="shared" si="21"/>
        <v>0</v>
      </c>
      <c r="Y18" s="44"/>
      <c r="Z18" s="44"/>
      <c r="AA18" s="44"/>
      <c r="AB18" s="64">
        <f t="shared" si="22"/>
        <v>9</v>
      </c>
      <c r="AC18" s="23"/>
      <c r="AD18" s="6"/>
      <c r="AE18" s="7">
        <f t="shared" si="23"/>
        <v>0</v>
      </c>
      <c r="AF18" s="6"/>
      <c r="AG18" s="7">
        <f t="shared" si="24"/>
        <v>9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1</v>
      </c>
      <c r="AQ18" s="6"/>
      <c r="AR18" s="6"/>
      <c r="AS18" s="6"/>
      <c r="AT18" s="64">
        <f t="shared" si="30"/>
        <v>9</v>
      </c>
      <c r="AU18" s="60"/>
      <c r="AV18" s="5"/>
      <c r="AW18" s="5"/>
      <c r="AX18" s="5"/>
      <c r="AY18" s="5"/>
      <c r="AZ18" s="24">
        <f>VLOOKUP(C18,Employees!D:H,5,FALSE)</f>
        <v>10185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10</v>
      </c>
      <c r="CA18" s="5">
        <f t="shared" si="57"/>
        <v>1</v>
      </c>
      <c r="CB18" s="5">
        <f t="shared" si="58"/>
        <v>9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1</v>
      </c>
    </row>
    <row r="19" spans="1:89" ht="47" customHeight="1">
      <c r="A19" s="33">
        <f t="shared" si="0"/>
        <v>10114</v>
      </c>
      <c r="B19" s="10">
        <v>501</v>
      </c>
      <c r="C19" s="81" t="s">
        <v>219</v>
      </c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79">
        <v>0.45833333333333331</v>
      </c>
      <c r="W19" s="78">
        <v>0.95833333333333337</v>
      </c>
      <c r="X19" s="44">
        <f t="shared" si="21"/>
        <v>11</v>
      </c>
      <c r="Y19" s="44"/>
      <c r="Z19" s="44"/>
      <c r="AA19" s="44"/>
      <c r="AB19" s="64">
        <f t="shared" si="22"/>
        <v>11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11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1</v>
      </c>
      <c r="AQ19" s="6"/>
      <c r="AR19" s="6"/>
      <c r="AS19" s="6"/>
      <c r="AT19" s="64">
        <f t="shared" si="30"/>
        <v>11</v>
      </c>
      <c r="AU19" s="60"/>
      <c r="AV19" s="5"/>
      <c r="AW19" s="5"/>
      <c r="AX19" s="5"/>
      <c r="AY19" s="5"/>
      <c r="AZ19" s="24">
        <f>VLOOKUP(C19,Employees!D:H,5,FALSE)</f>
        <v>10114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12</v>
      </c>
      <c r="CF19" s="5">
        <f t="shared" si="62"/>
        <v>1</v>
      </c>
      <c r="CG19" s="5">
        <f t="shared" si="63"/>
        <v>9.9999999999999982</v>
      </c>
      <c r="CH19" s="5">
        <f t="shared" si="64"/>
        <v>1.0000000000000018</v>
      </c>
      <c r="CI19" s="5">
        <f t="shared" si="65"/>
        <v>0</v>
      </c>
      <c r="CJ19" s="5"/>
      <c r="CK19" s="4">
        <f t="shared" si="14"/>
        <v>1</v>
      </c>
    </row>
    <row r="20" spans="1:89" ht="47" customHeight="1">
      <c r="A20" s="33">
        <f t="shared" si="0"/>
        <v>10081</v>
      </c>
      <c r="B20" s="10">
        <v>501</v>
      </c>
      <c r="C20" s="81" t="s">
        <v>130</v>
      </c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79">
        <v>0.54166666666666663</v>
      </c>
      <c r="W20" s="78">
        <v>0.9375</v>
      </c>
      <c r="X20" s="44">
        <f t="shared" si="21"/>
        <v>8.5</v>
      </c>
      <c r="Y20" s="44"/>
      <c r="Z20" s="44"/>
      <c r="AA20" s="44"/>
      <c r="AB20" s="64">
        <f t="shared" si="22"/>
        <v>8.5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8.5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1</v>
      </c>
      <c r="AQ20" s="6"/>
      <c r="AR20" s="6"/>
      <c r="AS20" s="6"/>
      <c r="AT20" s="64">
        <f t="shared" si="30"/>
        <v>8.5</v>
      </c>
      <c r="AU20" s="60"/>
      <c r="AV20" s="5"/>
      <c r="AW20" s="5"/>
      <c r="AX20" s="5"/>
      <c r="AY20" s="5"/>
      <c r="AZ20" s="24">
        <f>VLOOKUP(C20,Employees!D:H,5,FALSE)</f>
        <v>10081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9.5</v>
      </c>
      <c r="CF20" s="5">
        <f t="shared" si="62"/>
        <v>1</v>
      </c>
      <c r="CG20" s="5">
        <f t="shared" si="63"/>
        <v>7.9999999999999991</v>
      </c>
      <c r="CH20" s="5">
        <f t="shared" si="64"/>
        <v>0.50000000000000089</v>
      </c>
      <c r="CI20" s="5">
        <f t="shared" si="65"/>
        <v>0</v>
      </c>
      <c r="CJ20" s="5"/>
      <c r="CK20" s="4">
        <f t="shared" si="14"/>
        <v>1</v>
      </c>
    </row>
    <row r="21" spans="1:89" ht="47" customHeight="1">
      <c r="A21" s="33">
        <f t="shared" si="0"/>
        <v>10350</v>
      </c>
      <c r="B21" s="10">
        <v>501</v>
      </c>
      <c r="C21" s="84" t="s">
        <v>973</v>
      </c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>
        <v>0.70833333333333337</v>
      </c>
      <c r="N21" s="54">
        <v>0.91666666666666663</v>
      </c>
      <c r="O21" s="44">
        <f t="shared" ref="O21:O29" si="69">BP21-BQ21</f>
        <v>4.9999999999999982</v>
      </c>
      <c r="P21" s="56">
        <v>0.70833333333333337</v>
      </c>
      <c r="Q21" s="56">
        <v>0.91666666666666663</v>
      </c>
      <c r="R21" s="44">
        <f t="shared" ref="R21:R29" si="70">BU21-BV21</f>
        <v>4.9999999999999982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4">
        <f t="shared" ref="AB21:AB29" si="73">SUM(F21,I21,L21,O21,R21,U21,X21)</f>
        <v>9.9999999999999964</v>
      </c>
      <c r="AC21" s="23"/>
      <c r="AD21" s="6"/>
      <c r="AE21" s="7">
        <f t="shared" ref="AE21:AE29" si="74">SUMIF($BC$1:$CI$1,AE$1,$BC21:$CI21)+AD21</f>
        <v>9.9999999999999964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2</v>
      </c>
      <c r="AQ21" s="6"/>
      <c r="AR21" s="6"/>
      <c r="AS21" s="6"/>
      <c r="AT21" s="64">
        <f t="shared" ref="AT21:AT29" si="81">AE21+AG21+AI21+AK21+AM21+AO21+SUM(AQ21:AS21)</f>
        <v>9.9999999999999964</v>
      </c>
      <c r="AU21" s="60"/>
      <c r="AV21" s="5"/>
      <c r="AW21" s="5"/>
      <c r="AX21" s="5"/>
      <c r="AY21" s="5"/>
      <c r="AZ21" s="24">
        <f>VLOOKUP(C21,Employees!D:H,5,FALSE)</f>
        <v>10350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4.9999999999999982</v>
      </c>
      <c r="BQ21" s="5">
        <f t="shared" si="47"/>
        <v>0</v>
      </c>
      <c r="BR21" s="5">
        <f t="shared" si="48"/>
        <v>4.9999999999999982</v>
      </c>
      <c r="BS21" s="5">
        <f t="shared" si="49"/>
        <v>0</v>
      </c>
      <c r="BT21" s="5">
        <f t="shared" si="50"/>
        <v>0</v>
      </c>
      <c r="BU21" s="5">
        <f t="shared" si="51"/>
        <v>4.9999999999999982</v>
      </c>
      <c r="BV21" s="5">
        <f t="shared" si="52"/>
        <v>0</v>
      </c>
      <c r="BW21" s="5">
        <f t="shared" si="53"/>
        <v>4.9999999999999982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2</v>
      </c>
    </row>
    <row r="22" spans="1:89" ht="47" customHeight="1">
      <c r="A22" s="33">
        <f t="shared" si="0"/>
        <v>10058</v>
      </c>
      <c r="B22" s="10">
        <v>501</v>
      </c>
      <c r="C22" s="58" t="s">
        <v>995</v>
      </c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4">
        <f t="shared" si="73"/>
        <v>0</v>
      </c>
      <c r="AC22" s="23"/>
      <c r="AD22" s="6">
        <v>14.13</v>
      </c>
      <c r="AE22" s="7">
        <f t="shared" si="74"/>
        <v>14.13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>
        <v>31.37</v>
      </c>
      <c r="AS22" s="6"/>
      <c r="AT22" s="64">
        <f t="shared" si="81"/>
        <v>45.5</v>
      </c>
      <c r="AU22" s="60"/>
      <c r="AV22" s="5"/>
      <c r="AW22" s="5"/>
      <c r="AX22" s="5"/>
      <c r="AY22" s="5"/>
      <c r="AZ22" s="24">
        <f>VLOOKUP(C22,Employees!D:H,5,FALSE)</f>
        <v>10058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>
        <f t="shared" si="0"/>
        <v>10160</v>
      </c>
      <c r="B23" s="10">
        <v>501</v>
      </c>
      <c r="C23" s="58" t="s">
        <v>1011</v>
      </c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>
        <v>38</v>
      </c>
      <c r="AS23" s="6"/>
      <c r="AT23" s="64">
        <f t="shared" si="81"/>
        <v>38</v>
      </c>
      <c r="AU23" s="60"/>
      <c r="AV23" s="5"/>
      <c r="AW23" s="5"/>
      <c r="AX23" s="5"/>
      <c r="AY23" s="5"/>
      <c r="AZ23" s="24">
        <f>VLOOKUP(C23,Employees!D:H,5,FALSE)</f>
        <v>10160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>
        <f t="shared" si="0"/>
        <v>10341</v>
      </c>
      <c r="B24" s="10">
        <v>501</v>
      </c>
      <c r="C24" s="58" t="s">
        <v>947</v>
      </c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>
        <v>24</v>
      </c>
      <c r="AS24" s="6"/>
      <c r="AT24" s="64">
        <f t="shared" si="81"/>
        <v>24</v>
      </c>
      <c r="AU24" s="60"/>
      <c r="AV24" s="5"/>
      <c r="AW24" s="5"/>
      <c r="AX24" s="5"/>
      <c r="AY24" s="5"/>
      <c r="AZ24" s="24">
        <f>VLOOKUP(C24,Employees!D:H,5,FALSE)</f>
        <v>10341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4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4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4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4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4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4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4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4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4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4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4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4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4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4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4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4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4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4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4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4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4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4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4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4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4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4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4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4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4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4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4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4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4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4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4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4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4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4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4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4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4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4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4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4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4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4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4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4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4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4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4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4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4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4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4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4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4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4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4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4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4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4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4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4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4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4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4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4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4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4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4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4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4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4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4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4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4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4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4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4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4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4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4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4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4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4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4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4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4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4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4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4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4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4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4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4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4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4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4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4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4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4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4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4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4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4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4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4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4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4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4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4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4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4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4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4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4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4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4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4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4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4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4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4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4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4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4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scale="1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abSelected="1" topLeftCell="J1" zoomScale="120" zoomScaleNormal="120" workbookViewId="0">
      <selection activeCell="T22" sqref="T22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10120</v>
      </c>
      <c r="B2" s="28">
        <f ca="1">IF(A2=0,"",_xlfn.NUMBERVALUE(A2))</f>
        <v>10120</v>
      </c>
      <c r="C2" s="28" t="str">
        <f ca="1">IF($A2=0,"",VLOOKUP($B2,Employees!$A:$G,2,FALSE))</f>
        <v>Namrata</v>
      </c>
      <c r="D2" s="28" t="str">
        <f ca="1">IF($A2=0,"",VLOOKUP($B2,Employees!$A:$G,3,FALSE))</f>
        <v>Gurung</v>
      </c>
      <c r="E2" s="26">
        <f ca="1">IF($A2=0,"",VLOOKUP($B2,Employees!$A:$G,5,FALSE))</f>
        <v>36300</v>
      </c>
      <c r="F2" s="13">
        <f ca="1">IF($E2="","",ROUNDDOWN(YEARFRAC($E2, 'Week 1 Roster'!$D$1-1, 1), 0))</f>
        <v>24</v>
      </c>
      <c r="G2" s="13">
        <f ca="1">IF($E2="","",ROUNDDOWN(YEARFRAC($E2, 'Week 1 Roster'!$D$1+14, 1), 0))</f>
        <v>24</v>
      </c>
      <c r="H2" s="13" t="b">
        <f ca="1">IF($E2="","",IF(AND(F2&lt;21,F2&lt;&gt;G2),TRUE,FALSE))</f>
        <v>0</v>
      </c>
      <c r="I2" s="13">
        <f ca="1">IF($A2=0,"",VLOOKUP($B2,Employees!$A:$G,6,FALSE))</f>
        <v>100</v>
      </c>
      <c r="J2" s="13" t="str">
        <f ca="1">IF($A2=0,"",VLOOKUP($B2,Employees!$A:$G,7,FALSE))</f>
        <v>HL</v>
      </c>
      <c r="K2" s="14">
        <f t="shared" ref="K2" ca="1" si="0">W2+AI2</f>
        <v>92.25</v>
      </c>
      <c r="L2" s="14">
        <f t="shared" ref="L2" ca="1" si="1">X2+AJ2</f>
        <v>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6.0000000000000027</v>
      </c>
      <c r="P2" s="14">
        <f t="shared" ref="P2:Q2" ca="1" si="5">AB2+AN2</f>
        <v>0.28333333333333499</v>
      </c>
      <c r="Q2" s="28">
        <f t="shared" ca="1" si="5"/>
        <v>9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98.533333333333331</v>
      </c>
      <c r="W2" s="17">
        <f ca="1">IF($A2=0,0,SUMIF('Week 1 Roster'!$AZ:$AZ,$B2,'Week 1 Roster'!$AE:$AE))</f>
        <v>53.75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2.0000000000000009</v>
      </c>
      <c r="AB2" s="17">
        <f ca="1">IF($A2=0,0,SUMIF('Week 1 Roster'!$AZ:$AZ,$B2,'Week 1 Roster'!$AO:$AO))</f>
        <v>6.666666666666643E-2</v>
      </c>
      <c r="AC2" s="38">
        <f ca="1">IF($A2=0,0,SUMIF('Week 1 Roster'!$AZ:$AZ,$B2,'Week 1 Roster'!$AP:$AP))</f>
        <v>5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55.816666666666663</v>
      </c>
      <c r="AI2" s="17">
        <f ca="1">IF($A2=0,0,SUMIF('Week 2 Roster'!$AZ:$AZ,$B2,'Week 2 Roster'!$AE:$AE))</f>
        <v>38.5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4.0000000000000018</v>
      </c>
      <c r="AN2" s="17">
        <f ca="1">IF($A2=0,0,SUMIF('Week 2 Roster'!$AZ:$AZ,$B2,'Week 2 Roster'!$AO:$AO))</f>
        <v>0.21666666666666856</v>
      </c>
      <c r="AO2" s="38">
        <f ca="1">IF($A2=0,0,SUMIF('Week 2 Roster'!$AZ:$AZ,$B2,'Week 2 Roster'!$AP:$AP))</f>
        <v>4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42.716666666666669</v>
      </c>
      <c r="AT2" s="17"/>
      <c r="AU2" s="25">
        <f>'Week 1 Roster'!A2</f>
        <v>10120</v>
      </c>
      <c r="AV2" s="25">
        <f>'Week 2 Roster'!A2</f>
        <v>10120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10058</v>
      </c>
      <c r="B3" s="28">
        <f t="shared" ref="B3:B66" ca="1" si="9">IF(A3=0,"",_xlfn.NUMBERVALUE(A3))</f>
        <v>10058</v>
      </c>
      <c r="C3" s="28" t="str">
        <f ca="1">IF($A3=0,"",VLOOKUP($B3,Employees!$A:$G,2,FALSE))</f>
        <v>Han-Chun</v>
      </c>
      <c r="D3" s="28" t="str">
        <f ca="1">IF($A3=0,"",VLOOKUP($B3,Employees!$A:$G,3,FALSE))</f>
        <v>Lin</v>
      </c>
      <c r="E3" s="26">
        <f ca="1">IF($A3=0,"",VLOOKUP($B3,Employees!$A:$G,5,FALSE))</f>
        <v>35353</v>
      </c>
      <c r="F3" s="13">
        <f ca="1">IF($E3="","",ROUNDDOWN(YEARFRAC($E3, 'Week 1 Roster'!$D$1-1, 1), 0))</f>
        <v>27</v>
      </c>
      <c r="G3" s="13">
        <f ca="1">IF($E3="","",ROUNDDOWN(YEARFRAC($E3, 'Week 1 Roster'!$D$1+14, 1), 0))</f>
        <v>27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GCM</v>
      </c>
      <c r="K3" s="14">
        <f t="shared" ref="K3:K66" ca="1" si="11">W3+AI3</f>
        <v>34.130000000000003</v>
      </c>
      <c r="L3" s="14">
        <f t="shared" ref="L3:L66" ca="1" si="12">X3+AJ3</f>
        <v>6.5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4.0000000000000018</v>
      </c>
      <c r="P3" s="14">
        <f t="shared" ref="P3:P66" ca="1" si="16">AB3+AN3</f>
        <v>0</v>
      </c>
      <c r="Q3" s="28">
        <f t="shared" ref="Q3:Q66" ca="1" si="17">AC3+AO3</f>
        <v>4</v>
      </c>
      <c r="R3" s="14">
        <f t="shared" ref="R3:R66" ca="1" si="18">AD3+AP3</f>
        <v>0</v>
      </c>
      <c r="S3" s="14">
        <f t="shared" ref="S3:S66" ca="1" si="19">AE3+AQ3</f>
        <v>31.37</v>
      </c>
      <c r="T3" s="14">
        <f t="shared" ref="T3:T66" ca="1" si="20">AF3+AR3</f>
        <v>0</v>
      </c>
      <c r="U3" s="14">
        <f t="shared" ref="U3:U66" ca="1" si="21">SUM(K3:P3,R3:T3)</f>
        <v>76</v>
      </c>
      <c r="W3" s="17">
        <f ca="1">IF($A3=0,0,SUMIF('Week 1 Roster'!$AZ:$AZ,$B3,'Week 1 Roster'!$AE:$AE))</f>
        <v>20</v>
      </c>
      <c r="X3" s="17">
        <f ca="1">IF($A3=0,0,SUMIF('Week 1 Roster'!$AZ:$AZ,$B3,'Week 1 Roster'!$AG:$AG))</f>
        <v>6.5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4.0000000000000018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4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30.5</v>
      </c>
      <c r="AI3" s="17">
        <f ca="1">IF($A3=0,0,SUMIF('Week 2 Roster'!$AZ:$AZ,$B3,'Week 2 Roster'!$AE:$AE))</f>
        <v>14.13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0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31.37</v>
      </c>
      <c r="AR3" s="17">
        <f ca="1">IF($A3=0,0,SUMIF('Week 2 Roster'!$AZ:$AZ,$B3,'Week 2 Roster'!$AS:$AS))</f>
        <v>0</v>
      </c>
      <c r="AS3" s="17">
        <f t="shared" ref="AS3:AS66" ca="1" si="23">SUM(AI3:AN3,AP3:AR3)</f>
        <v>45.5</v>
      </c>
      <c r="AT3" s="17"/>
      <c r="AU3" s="25">
        <f>'Week 1 Roster'!A3</f>
        <v>10058</v>
      </c>
      <c r="AV3" s="25">
        <f>'Week 2 Roster'!A3</f>
        <v>10289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10289</v>
      </c>
      <c r="B4" s="28">
        <f t="shared" ca="1" si="9"/>
        <v>10289</v>
      </c>
      <c r="C4" s="28" t="str">
        <f ca="1">IF($A4=0,"",VLOOKUP($B4,Employees!$A:$G,2,FALSE))</f>
        <v>Jethro</v>
      </c>
      <c r="D4" s="28" t="str">
        <f ca="1">IF($A4=0,"",VLOOKUP($B4,Employees!$A:$G,3,FALSE))</f>
        <v>Soewandito</v>
      </c>
      <c r="E4" s="26">
        <f ca="1">IF($A4=0,"",VLOOKUP($B4,Employees!$A:$G,5,FALSE))</f>
        <v>38544</v>
      </c>
      <c r="F4" s="13">
        <f ca="1">IF($E4="","",ROUNDDOWN(YEARFRAC($E4, 'Week 1 Roster'!$D$1-1, 1), 0))</f>
        <v>18</v>
      </c>
      <c r="G4" s="13">
        <f ca="1">IF($E4="","",ROUNDDOWN(YEARFRAC($E4, 'Week 1 Roster'!$D$1+14, 1), 0))</f>
        <v>18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46.5</v>
      </c>
      <c r="L4" s="14">
        <f t="shared" ca="1" si="12"/>
        <v>14.499999999999996</v>
      </c>
      <c r="M4" s="14">
        <f t="shared" ca="1" si="13"/>
        <v>0</v>
      </c>
      <c r="N4" s="14">
        <f t="shared" ca="1" si="14"/>
        <v>0</v>
      </c>
      <c r="O4" s="14">
        <f t="shared" ca="1" si="15"/>
        <v>3.5000000000000009</v>
      </c>
      <c r="P4" s="14">
        <f t="shared" ca="1" si="16"/>
        <v>8.3333333333330373E-2</v>
      </c>
      <c r="Q4" s="28">
        <f t="shared" ca="1" si="17"/>
        <v>8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64.583333333333329</v>
      </c>
      <c r="W4" s="17">
        <f ca="1">IF($A4=0,0,SUMIF('Week 1 Roster'!$AZ:$AZ,$B4,'Week 1 Roster'!$AE:$AE))</f>
        <v>23.5</v>
      </c>
      <c r="X4" s="17">
        <f ca="1">IF($A4=0,0,SUMIF('Week 1 Roster'!$AZ:$AZ,$B4,'Week 1 Roster'!$AG:$AG))</f>
        <v>8.4999999999999982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1.5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4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33.5</v>
      </c>
      <c r="AI4" s="17">
        <f ca="1">IF($A4=0,0,SUMIF('Week 2 Roster'!$AZ:$AZ,$B4,'Week 2 Roster'!$AE:$AE))</f>
        <v>23</v>
      </c>
      <c r="AJ4" s="17">
        <f ca="1">IF($A4=0,0,SUMIF('Week 2 Roster'!$AZ:$AZ,$B4,'Week 2 Roster'!$AG:$AG))</f>
        <v>5.9999999999999982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2.0000000000000009</v>
      </c>
      <c r="AN4" s="17">
        <f ca="1">IF($A4=0,0,SUMIF('Week 2 Roster'!$AZ:$AZ,$B4,'Week 2 Roster'!$AO:$AO))</f>
        <v>8.3333333333330373E-2</v>
      </c>
      <c r="AO4" s="38">
        <f ca="1">IF($A4=0,0,SUMIF('Week 2 Roster'!$AZ:$AZ,$B4,'Week 2 Roster'!$AP:$AP))</f>
        <v>4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31.083333333333329</v>
      </c>
      <c r="AT4" s="17"/>
      <c r="AU4" s="25">
        <f>'Week 1 Roster'!A4</f>
        <v>10010</v>
      </c>
      <c r="AV4" s="25">
        <f>'Week 2 Roster'!A4</f>
        <v>10345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10010</v>
      </c>
      <c r="B5" s="28">
        <f t="shared" ca="1" si="9"/>
        <v>10010</v>
      </c>
      <c r="C5" s="28" t="str">
        <f ca="1">IF($A5=0,"",VLOOKUP($B5,Employees!$A:$G,2,FALSE))</f>
        <v>Erica Fong-de</v>
      </c>
      <c r="D5" s="28" t="str">
        <f ca="1">IF($A5=0,"",VLOOKUP($B5,Employees!$A:$G,3,FALSE))</f>
        <v>Jong</v>
      </c>
      <c r="E5" s="26">
        <f ca="1">IF($A5=0,"",VLOOKUP($B5,Employees!$A:$G,5,FALSE))</f>
        <v>36628</v>
      </c>
      <c r="F5" s="13">
        <f ca="1">IF($E5="","",ROUNDDOWN(YEARFRAC($E5, 'Week 1 Roster'!$D$1-1, 1), 0))</f>
        <v>23</v>
      </c>
      <c r="G5" s="13">
        <f ca="1">IF($E5="","",ROUNDDOWN(YEARFRAC($E5, 'Week 1 Roster'!$D$1+14, 1), 0))</f>
        <v>23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GCM</v>
      </c>
      <c r="K5" s="14">
        <f t="shared" ca="1" si="11"/>
        <v>29</v>
      </c>
      <c r="L5" s="14">
        <f t="shared" ca="1" si="12"/>
        <v>6.5</v>
      </c>
      <c r="M5" s="14">
        <f t="shared" ca="1" si="13"/>
        <v>19.5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6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55</v>
      </c>
      <c r="W5" s="17">
        <f ca="1">IF($A5=0,0,SUMIF('Week 1 Roster'!$AZ:$AZ,$B5,'Week 1 Roster'!$AE:$AE))</f>
        <v>18.5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12.000000000000002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3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30.5</v>
      </c>
      <c r="AI5" s="17">
        <f ca="1">IF($A5=0,0,SUMIF('Week 2 Roster'!$AZ:$AZ,$B5,'Week 2 Roster'!$AE:$AE))</f>
        <v>10.5</v>
      </c>
      <c r="AJ5" s="17">
        <f ca="1">IF($A5=0,0,SUMIF('Week 2 Roster'!$AZ:$AZ,$B5,'Week 2 Roster'!$AG:$AG))</f>
        <v>6.5</v>
      </c>
      <c r="AK5" s="17">
        <f ca="1">IF($A5=0,0,SUMIF('Week 2 Roster'!$AZ:$AZ,$B5,'Week 2 Roster'!$AI:$AI))</f>
        <v>7.5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24.5</v>
      </c>
      <c r="AT5" s="17"/>
      <c r="AU5" s="25">
        <f>'Week 1 Roster'!A5</f>
        <v>10032</v>
      </c>
      <c r="AV5" s="25">
        <f>'Week 2 Roster'!A5</f>
        <v>10310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10345</v>
      </c>
      <c r="B6" s="28">
        <f t="shared" ca="1" si="9"/>
        <v>10345</v>
      </c>
      <c r="C6" s="28" t="str">
        <f ca="1">IF($A6=0,"",VLOOKUP($B6,Employees!$A:$G,2,FALSE))</f>
        <v>Julia</v>
      </c>
      <c r="D6" s="28" t="str">
        <f ca="1">IF($A6=0,"",VLOOKUP($B6,Employees!$A:$G,3,FALSE))</f>
        <v>Esteve</v>
      </c>
      <c r="E6" s="26">
        <f ca="1">IF($A6=0,"",VLOOKUP($B6,Employees!$A:$G,5,FALSE))</f>
        <v>38423</v>
      </c>
      <c r="F6" s="13">
        <f ca="1">IF($E6="","",ROUNDDOWN(YEARFRAC($E6, 'Week 1 Roster'!$D$1-1, 1), 0))</f>
        <v>18</v>
      </c>
      <c r="G6" s="13">
        <f ca="1">IF($E6="","",ROUNDDOWN(YEARFRAC($E6, 'Week 1 Roster'!$D$1+14, 1), 0))</f>
        <v>18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SS</v>
      </c>
      <c r="K6" s="14">
        <f t="shared" ca="1" si="11"/>
        <v>49.883333333333333</v>
      </c>
      <c r="L6" s="14">
        <f t="shared" ca="1" si="12"/>
        <v>0</v>
      </c>
      <c r="M6" s="14">
        <f t="shared" ca="1" si="13"/>
        <v>5.9999999999999982</v>
      </c>
      <c r="N6" s="14">
        <f t="shared" ca="1" si="14"/>
        <v>0</v>
      </c>
      <c r="O6" s="14">
        <f t="shared" ca="1" si="15"/>
        <v>5.0000000000000009</v>
      </c>
      <c r="P6" s="14">
        <f t="shared" ca="1" si="16"/>
        <v>0</v>
      </c>
      <c r="Q6" s="28">
        <f t="shared" ca="1" si="17"/>
        <v>8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60.883333333333333</v>
      </c>
      <c r="W6" s="17">
        <f ca="1">IF($A6=0,0,SUMIF('Week 1 Roster'!$AZ:$AZ,$B6,'Week 1 Roster'!$AE:$AE))</f>
        <v>26.5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5.9999999999999982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3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5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35.5</v>
      </c>
      <c r="AI6" s="17">
        <f ca="1">IF($A6=0,0,SUMIF('Week 2 Roster'!$AZ:$AZ,$B6,'Week 2 Roster'!$AE:$AE))</f>
        <v>23.383333333333333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2.0000000000000009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3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25.383333333333333</v>
      </c>
      <c r="AT6" s="17"/>
      <c r="AU6" s="25">
        <f>'Week 1 Roster'!A6</f>
        <v>10013</v>
      </c>
      <c r="AV6" s="25">
        <f>'Week 2 Roster'!A6</f>
        <v>10349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10032</v>
      </c>
      <c r="B7" s="28">
        <f t="shared" ca="1" si="9"/>
        <v>10032</v>
      </c>
      <c r="C7" s="28" t="str">
        <f ca="1">IF($A7=0,"",VLOOKUP($B7,Employees!$A:$G,2,FALSE))</f>
        <v>Reynardo</v>
      </c>
      <c r="D7" s="28" t="str">
        <f ca="1">IF($A7=0,"",VLOOKUP($B7,Employees!$A:$G,3,FALSE))</f>
        <v>Tjhin</v>
      </c>
      <c r="E7" s="26">
        <f ca="1">IF($A7=0,"",VLOOKUP($B7,Employees!$A:$G,5,FALSE))</f>
        <v>36733</v>
      </c>
      <c r="F7" s="13">
        <f ca="1">IF($E7="","",ROUNDDOWN(YEARFRAC($E7, 'Week 1 Roster'!$D$1-1, 1), 0))</f>
        <v>23</v>
      </c>
      <c r="G7" s="13">
        <f ca="1">IF($E7="","",ROUNDDOWN(YEARFRAC($E7, 'Week 1 Roster'!$D$1+14, 1), 0))</f>
        <v>23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GCM</v>
      </c>
      <c r="K7" s="14">
        <f t="shared" ca="1" si="11"/>
        <v>28.499999999999993</v>
      </c>
      <c r="L7" s="14">
        <f t="shared" ca="1" si="12"/>
        <v>17.083333333333329</v>
      </c>
      <c r="M7" s="14">
        <f t="shared" ca="1" si="13"/>
        <v>0.18333333333333535</v>
      </c>
      <c r="N7" s="14">
        <f t="shared" ca="1" si="14"/>
        <v>0</v>
      </c>
      <c r="O7" s="14">
        <f t="shared" ca="1" si="15"/>
        <v>7.0000000000000044</v>
      </c>
      <c r="P7" s="14">
        <f t="shared" ca="1" si="16"/>
        <v>8.3333333333330373E-2</v>
      </c>
      <c r="Q7" s="28">
        <f t="shared" ca="1" si="17"/>
        <v>6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52.849999999999994</v>
      </c>
      <c r="W7" s="17">
        <f ca="1">IF($A7=0,0,SUMIF('Week 1 Roster'!$AZ:$AZ,$B7,'Week 1 Roster'!$AE:$AE))</f>
        <v>13.999999999999996</v>
      </c>
      <c r="X7" s="17">
        <f ca="1">IF($A7=0,0,SUMIF('Week 1 Roster'!$AZ:$AZ,$B7,'Week 1 Roster'!$AG:$AG))</f>
        <v>8.0833333333333304</v>
      </c>
      <c r="Y7" s="17">
        <f ca="1">IF($A7=0,0,SUMIF('Week 1 Roster'!$AZ:$AZ,$B7,'Week 1 Roster'!$AI:$AI))</f>
        <v>0.13333333333333286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4.0000000000000018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3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26.216666666666661</v>
      </c>
      <c r="AI7" s="17">
        <f ca="1">IF($A7=0,0,SUMIF('Week 2 Roster'!$AZ:$AZ,$B7,'Week 2 Roster'!$AE:$AE))</f>
        <v>14.499999999999996</v>
      </c>
      <c r="AJ7" s="17">
        <f ca="1">IF($A7=0,0,SUMIF('Week 2 Roster'!$AZ:$AZ,$B7,'Week 2 Roster'!$AG:$AG))</f>
        <v>8.9999999999999982</v>
      </c>
      <c r="AK7" s="17">
        <f ca="1">IF($A7=0,0,SUMIF('Week 2 Roster'!$AZ:$AZ,$B7,'Week 2 Roster'!$AI:$AI))</f>
        <v>5.0000000000002487E-2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3.0000000000000027</v>
      </c>
      <c r="AN7" s="17">
        <f ca="1">IF($A7=0,0,SUMIF('Week 2 Roster'!$AZ:$AZ,$B7,'Week 2 Roster'!$AO:$AO))</f>
        <v>8.3333333333330373E-2</v>
      </c>
      <c r="AO7" s="38">
        <f ca="1">IF($A7=0,0,SUMIF('Week 2 Roster'!$AZ:$AZ,$B7,'Week 2 Roster'!$AP:$AP))</f>
        <v>3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26.633333333333333</v>
      </c>
      <c r="AT7" s="17"/>
      <c r="AU7" s="25">
        <f>'Week 1 Roster'!A7</f>
        <v>10008</v>
      </c>
      <c r="AV7" s="25">
        <f>'Week 2 Roster'!A7</f>
        <v>10346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10310</v>
      </c>
      <c r="B8" s="28">
        <f t="shared" ca="1" si="9"/>
        <v>10310</v>
      </c>
      <c r="C8" s="28" t="str">
        <f ca="1">IF($A8=0,"",VLOOKUP($B8,Employees!$A:$G,2,FALSE))</f>
        <v>Marlene</v>
      </c>
      <c r="D8" s="28" t="str">
        <f ca="1">IF($A8=0,"",VLOOKUP($B8,Employees!$A:$G,3,FALSE))</f>
        <v>Schütte</v>
      </c>
      <c r="E8" s="26">
        <f ca="1">IF($A8=0,"",VLOOKUP($B8,Employees!$A:$G,5,FALSE))</f>
        <v>38162</v>
      </c>
      <c r="F8" s="13">
        <f ca="1">IF($E8="","",ROUNDDOWN(YEARFRAC($E8, 'Week 1 Roster'!$D$1-1, 1), 0))</f>
        <v>19</v>
      </c>
      <c r="G8" s="13">
        <f ca="1">IF($E8="","",ROUNDDOWN(YEARFRAC($E8, 'Week 1 Roster'!$D$1+14, 1), 0))</f>
        <v>19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45.249999999999993</v>
      </c>
      <c r="L8" s="14">
        <f t="shared" ca="1" si="12"/>
        <v>15.833333333333329</v>
      </c>
      <c r="M8" s="14">
        <f t="shared" ca="1" si="13"/>
        <v>10.633333333333335</v>
      </c>
      <c r="N8" s="14">
        <f t="shared" ca="1" si="14"/>
        <v>0</v>
      </c>
      <c r="O8" s="14">
        <f t="shared" ca="1" si="15"/>
        <v>5.0000000000000036</v>
      </c>
      <c r="P8" s="14">
        <f t="shared" ca="1" si="16"/>
        <v>0.41666666666666785</v>
      </c>
      <c r="Q8" s="28">
        <f t="shared" ca="1" si="17"/>
        <v>10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77.133333333333326</v>
      </c>
      <c r="W8" s="17">
        <f ca="1">IF($A8=0,0,SUMIF('Week 1 Roster'!$AZ:$AZ,$B8,'Week 1 Roster'!$AE:$AE))</f>
        <v>22.249999999999996</v>
      </c>
      <c r="X8" s="17">
        <f ca="1">IF($A8=0,0,SUMIF('Week 1 Roster'!$AZ:$AZ,$B8,'Week 1 Roster'!$AG:$AG))</f>
        <v>6.5833333333333295</v>
      </c>
      <c r="Y8" s="17">
        <f ca="1">IF($A8=0,0,SUMIF('Week 1 Roster'!$AZ:$AZ,$B8,'Week 1 Roster'!$AI:$AI))</f>
        <v>7.6333333333333346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3.0000000000000027</v>
      </c>
      <c r="AB8" s="17">
        <f ca="1">IF($A8=0,0,SUMIF('Week 1 Roster'!$AZ:$AZ,$B8,'Week 1 Roster'!$AO:$AO))</f>
        <v>5.0000000000002487E-2</v>
      </c>
      <c r="AC8" s="38">
        <f ca="1">IF($A8=0,0,SUMIF('Week 1 Roster'!$AZ:$AZ,$B8,'Week 1 Roster'!$AP:$AP))</f>
        <v>5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39.516666666666666</v>
      </c>
      <c r="AI8" s="17">
        <f ca="1">IF($A8=0,0,SUMIF('Week 2 Roster'!$AZ:$AZ,$B8,'Week 2 Roster'!$AE:$AE))</f>
        <v>22.999999999999996</v>
      </c>
      <c r="AJ8" s="17">
        <f ca="1">IF($A8=0,0,SUMIF('Week 2 Roster'!$AZ:$AZ,$B8,'Week 2 Roster'!$AG:$AG))</f>
        <v>9.25</v>
      </c>
      <c r="AK8" s="17">
        <f ca="1">IF($A8=0,0,SUMIF('Week 2 Roster'!$AZ:$AZ,$B8,'Week 2 Roster'!$AI:$AI))</f>
        <v>3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2.0000000000000009</v>
      </c>
      <c r="AN8" s="17">
        <f ca="1">IF($A8=0,0,SUMIF('Week 2 Roster'!$AZ:$AZ,$B8,'Week 2 Roster'!$AO:$AO))</f>
        <v>0.36666666666666536</v>
      </c>
      <c r="AO8" s="38">
        <f ca="1">IF($A8=0,0,SUMIF('Week 2 Roster'!$AZ:$AZ,$B8,'Week 2 Roster'!$AP:$AP))</f>
        <v>5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37.616666666666667</v>
      </c>
      <c r="AT8" s="17"/>
      <c r="AU8" s="25">
        <f>'Week 1 Roster'!A8</f>
        <v>10289</v>
      </c>
      <c r="AV8" s="25">
        <f>'Week 2 Roster'!A8</f>
        <v>10285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10013</v>
      </c>
      <c r="B9" s="28">
        <f t="shared" ca="1" si="9"/>
        <v>10013</v>
      </c>
      <c r="C9" s="28" t="str">
        <f ca="1">IF($A9=0,"",VLOOKUP($B9,Employees!$A:$G,2,FALSE))</f>
        <v>Hanbo</v>
      </c>
      <c r="D9" s="28" t="str">
        <f ca="1">IF($A9=0,"",VLOOKUP($B9,Employees!$A:$G,3,FALSE))</f>
        <v>Zhang</v>
      </c>
      <c r="E9" s="26">
        <f ca="1">IF($A9=0,"",VLOOKUP($B9,Employees!$A:$G,5,FALSE))</f>
        <v>36798</v>
      </c>
      <c r="F9" s="13">
        <f ca="1">IF($E9="","",ROUNDDOWN(YEARFRAC($E9, 'Week 1 Roster'!$D$1-1, 1), 0))</f>
        <v>23</v>
      </c>
      <c r="G9" s="13">
        <f ca="1">IF($E9="","",ROUNDDOWN(YEARFRAC($E9, 'Week 1 Roster'!$D$1+14, 1), 0))</f>
        <v>23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GCM</v>
      </c>
      <c r="K9" s="14">
        <f t="shared" ca="1" si="11"/>
        <v>3.4999999999999991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1.5</v>
      </c>
      <c r="P9" s="14">
        <f t="shared" ca="1" si="16"/>
        <v>0</v>
      </c>
      <c r="Q9" s="28">
        <f t="shared" ca="1" si="17"/>
        <v>1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4.9999999999999991</v>
      </c>
      <c r="W9" s="17">
        <f ca="1">IF($A9=0,0,SUMIF('Week 1 Roster'!$AZ:$AZ,$B9,'Week 1 Roster'!$AE:$AE))</f>
        <v>3.4999999999999991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1.5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4.9999999999999991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>
        <f>'Week 1 Roster'!A9</f>
        <v>10285</v>
      </c>
      <c r="AV9" s="25">
        <f>'Week 2 Roster'!A9</f>
        <v>10337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10349</v>
      </c>
      <c r="B10" s="28">
        <f t="shared" ca="1" si="9"/>
        <v>10349</v>
      </c>
      <c r="C10" s="28" t="str">
        <f ca="1">IF($A10=0,"",VLOOKUP($B10,Employees!$A:$G,2,FALSE))</f>
        <v>XI</v>
      </c>
      <c r="D10" s="28" t="str">
        <f ca="1">IF($A10=0,"",VLOOKUP($B10,Employees!$A:$G,3,FALSE))</f>
        <v>ZENG</v>
      </c>
      <c r="E10" s="26">
        <f ca="1">IF($A10=0,"",VLOOKUP($B10,Employees!$A:$G,5,FALSE))</f>
        <v>37825</v>
      </c>
      <c r="F10" s="13">
        <f ca="1">IF($E10="","",ROUNDDOWN(YEARFRAC($E10, 'Week 1 Roster'!$D$1-1, 1), 0))</f>
        <v>20</v>
      </c>
      <c r="G10" s="13">
        <f ca="1">IF($E10="","",ROUNDDOWN(YEARFRAC($E10, 'Week 1 Roster'!$D$1+14, 1), 0))</f>
        <v>20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SS</v>
      </c>
      <c r="K10" s="14">
        <f t="shared" ca="1" si="11"/>
        <v>41.5</v>
      </c>
      <c r="L10" s="14">
        <f t="shared" ca="1" si="12"/>
        <v>13.499999999999998</v>
      </c>
      <c r="M10" s="14">
        <f t="shared" ca="1" si="13"/>
        <v>4.9999999999999982</v>
      </c>
      <c r="N10" s="14">
        <f t="shared" ca="1" si="14"/>
        <v>0</v>
      </c>
      <c r="O10" s="14">
        <f t="shared" ca="1" si="15"/>
        <v>6.2500000000000044</v>
      </c>
      <c r="P10" s="14">
        <f t="shared" ca="1" si="16"/>
        <v>0</v>
      </c>
      <c r="Q10" s="28">
        <f t="shared" ca="1" si="17"/>
        <v>10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66.25</v>
      </c>
      <c r="W10" s="17">
        <f ca="1">IF($A10=0,0,SUMIF('Week 1 Roster'!$AZ:$AZ,$B10,'Week 1 Roster'!$AE:$AE))</f>
        <v>25.5</v>
      </c>
      <c r="X10" s="17">
        <f ca="1">IF($A10=0,0,SUMIF('Week 1 Roster'!$AZ:$AZ,$B10,'Week 1 Roster'!$AG:$AG))</f>
        <v>8.5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1.5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4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35.5</v>
      </c>
      <c r="AI10" s="17">
        <f ca="1">IF($A10=0,0,SUMIF('Week 2 Roster'!$AZ:$AZ,$B10,'Week 2 Roster'!$AE:$AE))</f>
        <v>15.999999999999996</v>
      </c>
      <c r="AJ10" s="17">
        <f ca="1">IF($A10=0,0,SUMIF('Week 2 Roster'!$AZ:$AZ,$B10,'Week 2 Roster'!$AG:$AG))</f>
        <v>4.9999999999999982</v>
      </c>
      <c r="AK10" s="17">
        <f ca="1">IF($A10=0,0,SUMIF('Week 2 Roster'!$AZ:$AZ,$B10,'Week 2 Roster'!$AI:$AI))</f>
        <v>4.9999999999999982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4.7500000000000044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6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30.749999999999996</v>
      </c>
      <c r="AT10" s="17"/>
      <c r="AU10" s="25">
        <f>'Week 1 Roster'!A10</f>
        <v>10310</v>
      </c>
      <c r="AV10" s="25">
        <f>'Week 2 Roster'!A10</f>
        <v>10061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10008</v>
      </c>
      <c r="B11" s="28">
        <f t="shared" ca="1" si="9"/>
        <v>10008</v>
      </c>
      <c r="C11" s="28" t="str">
        <f ca="1">IF($A11=0,"",VLOOKUP($B11,Employees!$A:$G,2,FALSE))</f>
        <v>Elsie</v>
      </c>
      <c r="D11" s="28" t="str">
        <f ca="1">IF($A11=0,"",VLOOKUP($B11,Employees!$A:$G,3,FALSE))</f>
        <v>Chan</v>
      </c>
      <c r="E11" s="26">
        <f ca="1">IF($A11=0,"",VLOOKUP($B11,Employees!$A:$G,5,FALSE))</f>
        <v>36271</v>
      </c>
      <c r="F11" s="13">
        <f ca="1">IF($E11="","",ROUNDDOWN(YEARFRAC($E11, 'Week 1 Roster'!$D$1-1, 1), 0))</f>
        <v>24</v>
      </c>
      <c r="G11" s="13">
        <f ca="1">IF($E11="","",ROUNDDOWN(YEARFRAC($E11, 'Week 1 Roster'!$D$1+14, 1), 0))</f>
        <v>24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GCM</v>
      </c>
      <c r="K11" s="14">
        <f t="shared" ca="1" si="11"/>
        <v>15.249999999999995</v>
      </c>
      <c r="L11" s="14">
        <f t="shared" ca="1" si="12"/>
        <v>19</v>
      </c>
      <c r="M11" s="14">
        <f t="shared" ca="1" si="13"/>
        <v>6.666666666666643E-2</v>
      </c>
      <c r="N11" s="14">
        <f t="shared" ca="1" si="14"/>
        <v>0</v>
      </c>
      <c r="O11" s="14">
        <f t="shared" ca="1" si="15"/>
        <v>8.0000000000000036</v>
      </c>
      <c r="P11" s="14">
        <f t="shared" ca="1" si="16"/>
        <v>5.0000000000002487E-2</v>
      </c>
      <c r="Q11" s="28">
        <f t="shared" ca="1" si="17"/>
        <v>6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42.366666666666667</v>
      </c>
      <c r="W11" s="17">
        <f ca="1">IF($A11=0,0,SUMIF('Week 1 Roster'!$AZ:$AZ,$B11,'Week 1 Roster'!$AE:$AE))</f>
        <v>7.2499999999999973</v>
      </c>
      <c r="X11" s="17">
        <f ca="1">IF($A11=0,0,SUMIF('Week 1 Roster'!$AZ:$AZ,$B11,'Week 1 Roster'!$AG:$AG))</f>
        <v>11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4.0000000000000018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3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22.25</v>
      </c>
      <c r="AI11" s="17">
        <f ca="1">IF($A11=0,0,SUMIF('Week 2 Roster'!$AZ:$AZ,$B11,'Week 2 Roster'!$AE:$AE))</f>
        <v>7.9999999999999973</v>
      </c>
      <c r="AJ11" s="17">
        <f ca="1">IF($A11=0,0,SUMIF('Week 2 Roster'!$AZ:$AZ,$B11,'Week 2 Roster'!$AG:$AG))</f>
        <v>8</v>
      </c>
      <c r="AK11" s="17">
        <f ca="1">IF($A11=0,0,SUMIF('Week 2 Roster'!$AZ:$AZ,$B11,'Week 2 Roster'!$AI:$AI))</f>
        <v>6.666666666666643E-2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4.0000000000000018</v>
      </c>
      <c r="AN11" s="17">
        <f ca="1">IF($A11=0,0,SUMIF('Week 2 Roster'!$AZ:$AZ,$B11,'Week 2 Roster'!$AO:$AO))</f>
        <v>5.0000000000002487E-2</v>
      </c>
      <c r="AO11" s="38">
        <f ca="1">IF($A11=0,0,SUMIF('Week 2 Roster'!$AZ:$AZ,$B11,'Week 2 Roster'!$AP:$AP))</f>
        <v>3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20.116666666666667</v>
      </c>
      <c r="AT11" s="17"/>
      <c r="AU11" s="25">
        <f>'Week 1 Roster'!A11</f>
        <v>10276</v>
      </c>
      <c r="AV11" s="25">
        <f>'Week 2 Roster'!A11</f>
        <v>10010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10346</v>
      </c>
      <c r="B12" s="28">
        <f t="shared" ca="1" si="9"/>
        <v>10346</v>
      </c>
      <c r="C12" s="28" t="str">
        <f ca="1">IF($A12=0,"",VLOOKUP($B12,Employees!$A:$G,2,FALSE))</f>
        <v>Leslie</v>
      </c>
      <c r="D12" s="28" t="str">
        <f ca="1">IF($A12=0,"",VLOOKUP($B12,Employees!$A:$G,3,FALSE))</f>
        <v>Andrade</v>
      </c>
      <c r="E12" s="26">
        <f ca="1">IF($A12=0,"",VLOOKUP($B12,Employees!$A:$G,5,FALSE))</f>
        <v>36269</v>
      </c>
      <c r="F12" s="13">
        <f ca="1">IF($E12="","",ROUNDDOWN(YEARFRAC($E12, 'Week 1 Roster'!$D$1-1, 1), 0))</f>
        <v>24</v>
      </c>
      <c r="G12" s="13">
        <f ca="1">IF($E12="","",ROUNDDOWN(YEARFRAC($E12, 'Week 1 Roster'!$D$1+14, 1), 0))</f>
        <v>24</v>
      </c>
      <c r="H12" s="13" t="b">
        <f t="shared" ca="1" si="10"/>
        <v>0</v>
      </c>
      <c r="I12" s="13">
        <f ca="1">IF($A12=0,"",VLOOKUP($B12,Employees!$A:$G,6,FALSE))</f>
        <v>76</v>
      </c>
      <c r="J12" s="13" t="str">
        <f ca="1">IF($A12=0,"",VLOOKUP($B12,Employees!$A:$G,7,FALSE))</f>
        <v>SS</v>
      </c>
      <c r="K12" s="14">
        <f t="shared" ca="1" si="11"/>
        <v>11.000000000000004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2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11.000000000000004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11.000000000000004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2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11.000000000000004</v>
      </c>
      <c r="AT12" s="17"/>
      <c r="AU12" s="25">
        <f>'Week 1 Roster'!A12</f>
        <v>10161</v>
      </c>
      <c r="AV12" s="25">
        <f>'Week 2 Roster'!A12</f>
        <v>10343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10285</v>
      </c>
      <c r="B13" s="28">
        <f t="shared" ca="1" si="9"/>
        <v>10285</v>
      </c>
      <c r="C13" s="28" t="str">
        <f ca="1">IF($A13=0,"",VLOOKUP($B13,Employees!$A:$G,2,FALSE))</f>
        <v>Manisha</v>
      </c>
      <c r="D13" s="28" t="str">
        <f ca="1">IF($A13=0,"",VLOOKUP($B13,Employees!$A:$G,3,FALSE))</f>
        <v>Thapa Magar</v>
      </c>
      <c r="E13" s="26">
        <f ca="1">IF($A13=0,"",VLOOKUP($B13,Employees!$A:$G,5,FALSE))</f>
        <v>36639</v>
      </c>
      <c r="F13" s="13">
        <f ca="1">IF($E13="","",ROUNDDOWN(YEARFRAC($E13, 'Week 1 Roster'!$D$1-1, 1), 0))</f>
        <v>23</v>
      </c>
      <c r="G13" s="13">
        <f ca="1">IF($E13="","",ROUNDDOWN(YEARFRAC($E13, 'Week 1 Roster'!$D$1+14, 1), 0))</f>
        <v>23</v>
      </c>
      <c r="H13" s="13" t="b">
        <f t="shared" ca="1" si="10"/>
        <v>0</v>
      </c>
      <c r="I13" s="13">
        <f ca="1">IF($A13=0,"",VLOOKUP($B13,Employees!$A:$G,6,FALSE))</f>
        <v>76</v>
      </c>
      <c r="J13" s="13" t="str">
        <f ca="1">IF($A13=0,"",VLOOKUP($B13,Employees!$A:$G,7,FALSE))</f>
        <v>HL</v>
      </c>
      <c r="K13" s="14">
        <f t="shared" ca="1" si="11"/>
        <v>8.0000000000000018</v>
      </c>
      <c r="L13" s="14">
        <f t="shared" ca="1" si="12"/>
        <v>0</v>
      </c>
      <c r="M13" s="14">
        <f t="shared" ca="1" si="13"/>
        <v>11</v>
      </c>
      <c r="N13" s="14">
        <f t="shared" ca="1" si="14"/>
        <v>0</v>
      </c>
      <c r="O13" s="14">
        <f t="shared" ca="1" si="15"/>
        <v>2.0000000000000009</v>
      </c>
      <c r="P13" s="14">
        <f t="shared" ca="1" si="16"/>
        <v>8.3333333333330373E-2</v>
      </c>
      <c r="Q13" s="28">
        <f t="shared" ca="1" si="17"/>
        <v>2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21.083333333333329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11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1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11</v>
      </c>
      <c r="AI13" s="17">
        <f ca="1">IF($A13=0,0,SUMIF('Week 2 Roster'!$AZ:$AZ,$B13,'Week 2 Roster'!$AE:$AE))</f>
        <v>8.0000000000000018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2.0000000000000009</v>
      </c>
      <c r="AN13" s="17">
        <f ca="1">IF($A13=0,0,SUMIF('Week 2 Roster'!$AZ:$AZ,$B13,'Week 2 Roster'!$AO:$AO))</f>
        <v>8.3333333333330373E-2</v>
      </c>
      <c r="AO13" s="38">
        <f ca="1">IF($A13=0,0,SUMIF('Week 2 Roster'!$AZ:$AZ,$B13,'Week 2 Roster'!$AP:$AP))</f>
        <v>1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10.083333333333334</v>
      </c>
      <c r="AT13" s="17"/>
      <c r="AU13" s="25">
        <f>'Week 1 Roster'!A13</f>
        <v>10343</v>
      </c>
      <c r="AV13" s="25">
        <f>'Week 2 Roster'!A13</f>
        <v>10249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10337</v>
      </c>
      <c r="B14" s="28">
        <f t="shared" ca="1" si="9"/>
        <v>10337</v>
      </c>
      <c r="C14" s="28" t="str">
        <f ca="1">IF($A14=0,"",VLOOKUP($B14,Employees!$A:$G,2,FALSE))</f>
        <v>Ngoc My</v>
      </c>
      <c r="D14" s="28" t="str">
        <f ca="1">IF($A14=0,"",VLOOKUP($B14,Employees!$A:$G,3,FALSE))</f>
        <v>Nguyen</v>
      </c>
      <c r="E14" s="26">
        <f ca="1">IF($A14=0,"",VLOOKUP($B14,Employees!$A:$G,5,FALSE))</f>
        <v>37666</v>
      </c>
      <c r="F14" s="13">
        <f ca="1">IF($E14="","",ROUNDDOWN(YEARFRAC($E14, 'Week 1 Roster'!$D$1-1, 1), 0))</f>
        <v>20</v>
      </c>
      <c r="G14" s="13">
        <f ca="1">IF($E14="","",ROUNDDOWN(YEARFRAC($E14, 'Week 1 Roster'!$D$1+14, 1), 0))</f>
        <v>21</v>
      </c>
      <c r="H14" s="13" t="b">
        <f t="shared" ca="1" si="10"/>
        <v>1</v>
      </c>
      <c r="I14" s="13">
        <f ca="1">IF($A14=0,"",VLOOKUP($B14,Employees!$A:$G,6,FALSE))</f>
        <v>76</v>
      </c>
      <c r="J14" s="13" t="str">
        <f ca="1">IF($A14=0,"",VLOOKUP($B14,Employees!$A:$G,7,FALSE))</f>
        <v>SS</v>
      </c>
      <c r="K14" s="14">
        <f t="shared" ca="1" si="11"/>
        <v>13.499999999999998</v>
      </c>
      <c r="L14" s="14">
        <f t="shared" ca="1" si="12"/>
        <v>0</v>
      </c>
      <c r="M14" s="14">
        <f t="shared" ca="1" si="13"/>
        <v>10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3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23.5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13.499999999999998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10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3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23.5</v>
      </c>
      <c r="AT14" s="17"/>
      <c r="AU14" s="25">
        <f>'Week 1 Roster'!A14</f>
        <v>10054</v>
      </c>
      <c r="AV14" s="25">
        <f>'Week 2 Roster'!A14</f>
        <v>10008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10061</v>
      </c>
      <c r="B15" s="28">
        <f t="shared" ca="1" si="9"/>
        <v>10061</v>
      </c>
      <c r="C15" s="28" t="str">
        <f ca="1">IF($A15=0,"",VLOOKUP($B15,Employees!$A:$G,2,FALSE))</f>
        <v>Adrian</v>
      </c>
      <c r="D15" s="28" t="str">
        <f ca="1">IF($A15=0,"",VLOOKUP($B15,Employees!$A:$G,3,FALSE))</f>
        <v>Lim</v>
      </c>
      <c r="E15" s="26">
        <f ca="1">IF($A15=0,"",VLOOKUP($B15,Employees!$A:$G,5,FALSE))</f>
        <v>36386</v>
      </c>
      <c r="F15" s="13">
        <f ca="1">IF($E15="","",ROUNDDOWN(YEARFRAC($E15, 'Week 1 Roster'!$D$1-1, 1), 0))</f>
        <v>24</v>
      </c>
      <c r="G15" s="13">
        <f ca="1">IF($E15="","",ROUNDDOWN(YEARFRAC($E15, 'Week 1 Roster'!$D$1+14, 1), 0))</f>
        <v>24</v>
      </c>
      <c r="H15" s="13" t="b">
        <f t="shared" ca="1" si="10"/>
        <v>0</v>
      </c>
      <c r="I15" s="13">
        <f ca="1">IF($A15=0,"",VLOOKUP($B15,Employees!$A:$G,6,FALSE))</f>
        <v>76</v>
      </c>
      <c r="J15" s="13" t="str">
        <f ca="1">IF($A15=0,"",VLOOKUP($B15,Employees!$A:$G,7,FALSE))</f>
        <v>HL</v>
      </c>
      <c r="K15" s="14">
        <f t="shared" ca="1" si="11"/>
        <v>17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1.5</v>
      </c>
      <c r="P15" s="14">
        <f t="shared" ca="1" si="16"/>
        <v>0</v>
      </c>
      <c r="Q15" s="28">
        <f t="shared" ca="1" si="17"/>
        <v>2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18.5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17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1.5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2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18.5</v>
      </c>
      <c r="AT15" s="17"/>
      <c r="AU15" s="25">
        <f>'Week 1 Roster'!A15</f>
        <v>10345</v>
      </c>
      <c r="AV15" s="25">
        <f>'Week 2 Roster'!A15</f>
        <v>10276</v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10276</v>
      </c>
      <c r="B16" s="28">
        <f t="shared" ca="1" si="9"/>
        <v>10276</v>
      </c>
      <c r="C16" s="28" t="str">
        <f ca="1">IF($A16=0,"",VLOOKUP($B16,Employees!$A:$G,2,FALSE))</f>
        <v>Cana</v>
      </c>
      <c r="D16" s="28" t="str">
        <f ca="1">IF($A16=0,"",VLOOKUP($B16,Employees!$A:$G,3,FALSE))</f>
        <v>Fukuda</v>
      </c>
      <c r="E16" s="26">
        <f ca="1">IF($A16=0,"",VLOOKUP($B16,Employees!$A:$G,5,FALSE))</f>
        <v>38185</v>
      </c>
      <c r="F16" s="13">
        <f ca="1">IF($E16="","",ROUNDDOWN(YEARFRAC($E16, 'Week 1 Roster'!$D$1-1, 1), 0))</f>
        <v>19</v>
      </c>
      <c r="G16" s="13">
        <f ca="1">IF($E16="","",ROUNDDOWN(YEARFRAC($E16, 'Week 1 Roster'!$D$1+14, 1), 0))</f>
        <v>19</v>
      </c>
      <c r="H16" s="13" t="b">
        <f t="shared" ca="1" si="10"/>
        <v>0</v>
      </c>
      <c r="I16" s="13">
        <f ca="1">IF($A16=0,"",VLOOKUP($B16,Employees!$A:$G,6,FALSE))</f>
        <v>76</v>
      </c>
      <c r="J16" s="13" t="str">
        <f ca="1">IF($A16=0,"",VLOOKUP($B16,Employees!$A:$G,7,FALSE))</f>
        <v>GCM</v>
      </c>
      <c r="K16" s="14">
        <f t="shared" ca="1" si="11"/>
        <v>13</v>
      </c>
      <c r="L16" s="14">
        <f t="shared" ca="1" si="12"/>
        <v>7.5</v>
      </c>
      <c r="M16" s="14">
        <f t="shared" ca="1" si="13"/>
        <v>5.5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4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26</v>
      </c>
      <c r="W16" s="17">
        <f ca="1">IF($A16=0,0,SUMIF('Week 1 Roster'!$AZ:$AZ,$B16,'Week 1 Roster'!$AE:$AE))</f>
        <v>6.5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5.5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2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12</v>
      </c>
      <c r="AI16" s="17">
        <f ca="1">IF($A16=0,0,SUMIF('Week 2 Roster'!$AZ:$AZ,$B16,'Week 2 Roster'!$AE:$AE))</f>
        <v>6.5</v>
      </c>
      <c r="AJ16" s="17">
        <f ca="1">IF($A16=0,0,SUMIF('Week 2 Roster'!$AZ:$AZ,$B16,'Week 2 Roster'!$AG:$AG))</f>
        <v>7.5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2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14</v>
      </c>
      <c r="AT16" s="17"/>
      <c r="AU16" s="25">
        <f>'Week 1 Roster'!A16</f>
        <v>10349</v>
      </c>
      <c r="AV16" s="25">
        <f>'Week 2 Roster'!A16</f>
        <v>10032</v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10161</v>
      </c>
      <c r="B17" s="28">
        <f t="shared" ca="1" si="9"/>
        <v>10161</v>
      </c>
      <c r="C17" s="28" t="str">
        <f ca="1">IF($A17=0,"",VLOOKUP($B17,Employees!$A:$G,2,FALSE))</f>
        <v>Zihan</v>
      </c>
      <c r="D17" s="28" t="str">
        <f ca="1">IF($A17=0,"",VLOOKUP($B17,Employees!$A:$G,3,FALSE))</f>
        <v>Wang</v>
      </c>
      <c r="E17" s="26">
        <f ca="1">IF($A17=0,"",VLOOKUP($B17,Employees!$A:$G,5,FALSE))</f>
        <v>37115</v>
      </c>
      <c r="F17" s="13">
        <f ca="1">IF($E17="","",ROUNDDOWN(YEARFRAC($E17, 'Week 1 Roster'!$D$1-1, 1), 0))</f>
        <v>22</v>
      </c>
      <c r="G17" s="13">
        <f ca="1">IF($E17="","",ROUNDDOWN(YEARFRAC($E17, 'Week 1 Roster'!$D$1+14, 1), 0))</f>
        <v>22</v>
      </c>
      <c r="H17" s="13" t="b">
        <f t="shared" ca="1" si="10"/>
        <v>0</v>
      </c>
      <c r="I17" s="13">
        <f ca="1">IF($A17=0,"",VLOOKUP($B17,Employees!$A:$G,6,FALSE))</f>
        <v>76</v>
      </c>
      <c r="J17" s="13" t="str">
        <f ca="1">IF($A17=0,"",VLOOKUP($B17,Employees!$A:$G,7,FALSE))</f>
        <v>GCM</v>
      </c>
      <c r="K17" s="14">
        <f t="shared" ca="1" si="11"/>
        <v>10.999999999999998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1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10.999999999999998</v>
      </c>
      <c r="W17" s="17">
        <f ca="1">IF($A17=0,0,SUMIF('Week 1 Roster'!$AZ:$AZ,$B17,'Week 1 Roster'!$AE:$AE))</f>
        <v>10.999999999999998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1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10.999999999999998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>
        <f>'Week 1 Roster'!A17</f>
        <v>10270</v>
      </c>
      <c r="AV17" s="25">
        <f>'Week 2 Roster'!A17</f>
        <v>10335</v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10343</v>
      </c>
      <c r="B18" s="28">
        <f t="shared" ca="1" si="9"/>
        <v>10343</v>
      </c>
      <c r="C18" s="28" t="str">
        <f ca="1">IF($A18=0,"",VLOOKUP($B18,Employees!$A:$G,2,FALSE))</f>
        <v>Theresa</v>
      </c>
      <c r="D18" s="28" t="str">
        <f ca="1">IF($A18=0,"",VLOOKUP($B18,Employees!$A:$G,3,FALSE))</f>
        <v>Chow</v>
      </c>
      <c r="E18" s="26">
        <f ca="1">IF($A18=0,"",VLOOKUP($B18,Employees!$A:$G,5,FALSE))</f>
        <v>37927</v>
      </c>
      <c r="F18" s="13">
        <f ca="1">IF($E18="","",ROUNDDOWN(YEARFRAC($E18, 'Week 1 Roster'!$D$1-1, 1), 0))</f>
        <v>20</v>
      </c>
      <c r="G18" s="13">
        <f ca="1">IF($E18="","",ROUNDDOWN(YEARFRAC($E18, 'Week 1 Roster'!$D$1+14, 1), 0))</f>
        <v>20</v>
      </c>
      <c r="H18" s="13" t="b">
        <f t="shared" ca="1" si="10"/>
        <v>0</v>
      </c>
      <c r="I18" s="13">
        <f ca="1">IF($A18=0,"",VLOOKUP($B18,Employees!$A:$G,6,FALSE))</f>
        <v>76</v>
      </c>
      <c r="J18" s="13" t="str">
        <f ca="1">IF($A18=0,"",VLOOKUP($B18,Employees!$A:$G,7,FALSE))</f>
        <v>SS</v>
      </c>
      <c r="K18" s="14">
        <f t="shared" ca="1" si="11"/>
        <v>45.72</v>
      </c>
      <c r="L18" s="14">
        <f t="shared" ca="1" si="12"/>
        <v>6.5</v>
      </c>
      <c r="M18" s="14">
        <f t="shared" ca="1" si="13"/>
        <v>18</v>
      </c>
      <c r="N18" s="14">
        <f t="shared" ca="1" si="14"/>
        <v>0</v>
      </c>
      <c r="O18" s="14">
        <f t="shared" ca="1" si="15"/>
        <v>9.5000000000000036</v>
      </c>
      <c r="P18" s="14">
        <f t="shared" ca="1" si="16"/>
        <v>0.45000000000000107</v>
      </c>
      <c r="Q18" s="28">
        <f t="shared" ca="1" si="17"/>
        <v>9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80.17</v>
      </c>
      <c r="W18" s="17">
        <f ca="1">IF($A18=0,0,SUMIF('Week 1 Roster'!$AZ:$AZ,$B18,'Week 1 Roster'!$AE:$AE))</f>
        <v>25.219999999999995</v>
      </c>
      <c r="X18" s="17">
        <f ca="1">IF($A18=0,0,SUMIF('Week 1 Roster'!$AZ:$AZ,$B18,'Week 1 Roster'!$AG:$AG))</f>
        <v>6.5</v>
      </c>
      <c r="Y18" s="17">
        <f ca="1">IF($A18=0,0,SUMIF('Week 1 Roster'!$AZ:$AZ,$B18,'Week 1 Roster'!$AI:$AI))</f>
        <v>9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4.0000000000000018</v>
      </c>
      <c r="AB18" s="17">
        <f ca="1">IF($A18=0,0,SUMIF('Week 1 Roster'!$AZ:$AZ,$B18,'Week 1 Roster'!$AO:$AO))</f>
        <v>0.11666666666666892</v>
      </c>
      <c r="AC18" s="38">
        <f ca="1">IF($A18=0,0,SUMIF('Week 1 Roster'!$AZ:$AZ,$B18,'Week 1 Roster'!$AP:$AP))</f>
        <v>5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44.836666666666666</v>
      </c>
      <c r="AI18" s="17">
        <f ca="1">IF($A18=0,0,SUMIF('Week 2 Roster'!$AZ:$AZ,$B18,'Week 2 Roster'!$AE:$AE))</f>
        <v>20.5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9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5.5000000000000018</v>
      </c>
      <c r="AN18" s="17">
        <f ca="1">IF($A18=0,0,SUMIF('Week 2 Roster'!$AZ:$AZ,$B18,'Week 2 Roster'!$AO:$AO))</f>
        <v>0.33333333333333215</v>
      </c>
      <c r="AO18" s="38">
        <f ca="1">IF($A18=0,0,SUMIF('Week 2 Roster'!$AZ:$AZ,$B18,'Week 2 Roster'!$AP:$AP))</f>
        <v>4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35.333333333333329</v>
      </c>
      <c r="AT18" s="17"/>
      <c r="AU18" s="25">
        <f>'Week 1 Roster'!A18</f>
        <v>10350</v>
      </c>
      <c r="AV18" s="25">
        <f>'Week 2 Roster'!A18</f>
        <v>10185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10249</v>
      </c>
      <c r="B19" s="28">
        <f t="shared" ca="1" si="9"/>
        <v>10249</v>
      </c>
      <c r="C19" s="28" t="str">
        <f ca="1">IF($A19=0,"",VLOOKUP($B19,Employees!$A:$G,2,FALSE))</f>
        <v>Yonglin</v>
      </c>
      <c r="D19" s="28" t="str">
        <f ca="1">IF($A19=0,"",VLOOKUP($B19,Employees!$A:$G,3,FALSE))</f>
        <v>Zhu</v>
      </c>
      <c r="E19" s="26">
        <f ca="1">IF($A19=0,"",VLOOKUP($B19,Employees!$A:$G,5,FALSE))</f>
        <v>35962</v>
      </c>
      <c r="F19" s="13">
        <f ca="1">IF($E19="","",ROUNDDOWN(YEARFRAC($E19, 'Week 1 Roster'!$D$1-1, 1), 0))</f>
        <v>25</v>
      </c>
      <c r="G19" s="13">
        <f ca="1">IF($E19="","",ROUNDDOWN(YEARFRAC($E19, 'Week 1 Roster'!$D$1+14, 1), 0))</f>
        <v>25</v>
      </c>
      <c r="H19" s="13" t="b">
        <f t="shared" ca="1" si="10"/>
        <v>0</v>
      </c>
      <c r="I19" s="13">
        <f ca="1">IF($A19=0,"",VLOOKUP($B19,Employees!$A:$G,6,FALSE))</f>
        <v>76</v>
      </c>
      <c r="J19" s="13" t="str">
        <f ca="1">IF($A19=0,"",VLOOKUP($B19,Employees!$A:$G,7,FALSE))</f>
        <v>GCM</v>
      </c>
      <c r="K19" s="14">
        <f t="shared" ca="1" si="11"/>
        <v>6.4999999999999964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2.5000000000000018</v>
      </c>
      <c r="P19" s="14">
        <f t="shared" ca="1" si="16"/>
        <v>0</v>
      </c>
      <c r="Q19" s="28">
        <f t="shared" ca="1" si="17"/>
        <v>2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8.9999999999999982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6.4999999999999964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2.5000000000000018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2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8.9999999999999982</v>
      </c>
      <c r="AT19" s="17"/>
      <c r="AU19" s="25">
        <f>'Week 1 Roster'!A19</f>
        <v>10160</v>
      </c>
      <c r="AV19" s="25">
        <f>'Week 2 Roster'!A19</f>
        <v>10114</v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10054</v>
      </c>
      <c r="B20" s="28">
        <f t="shared" ca="1" si="9"/>
        <v>10054</v>
      </c>
      <c r="C20" s="28" t="str">
        <f ca="1">IF($A20=0,"",VLOOKUP($B20,Employees!$A:$G,2,FALSE))</f>
        <v>Yiran</v>
      </c>
      <c r="D20" s="28" t="str">
        <f ca="1">IF($A20=0,"",VLOOKUP($B20,Employees!$A:$G,3,FALSE))</f>
        <v>Zhang</v>
      </c>
      <c r="E20" s="26">
        <f ca="1">IF($A20=0,"",VLOOKUP($B20,Employees!$A:$G,5,FALSE))</f>
        <v>37182</v>
      </c>
      <c r="F20" s="13">
        <f ca="1">IF($E20="","",ROUNDDOWN(YEARFRAC($E20, 'Week 1 Roster'!$D$1-1, 1), 0))</f>
        <v>22</v>
      </c>
      <c r="G20" s="13">
        <f ca="1">IF($E20="","",ROUNDDOWN(YEARFRAC($E20, 'Week 1 Roster'!$D$1+14, 1), 0))</f>
        <v>22</v>
      </c>
      <c r="H20" s="13" t="b">
        <f t="shared" ca="1" si="10"/>
        <v>0</v>
      </c>
      <c r="I20" s="13">
        <f ca="1">IF($A20=0,"",VLOOKUP($B20,Employees!$A:$G,6,FALSE))</f>
        <v>76</v>
      </c>
      <c r="J20" s="13" t="str">
        <f ca="1">IF($A20=0,"",VLOOKUP($B20,Employees!$A:$G,7,FALSE))</f>
        <v>SS</v>
      </c>
      <c r="K20" s="14">
        <f t="shared" ca="1" si="11"/>
        <v>3.9999999999999991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1.0000000000000018</v>
      </c>
      <c r="P20" s="14">
        <f t="shared" ca="1" si="16"/>
        <v>0</v>
      </c>
      <c r="Q20" s="28">
        <f t="shared" ca="1" si="17"/>
        <v>1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5.0000000000000009</v>
      </c>
      <c r="W20" s="17">
        <f ca="1">IF($A20=0,0,SUMIF('Week 1 Roster'!$AZ:$AZ,$B20,'Week 1 Roster'!$AE:$AE))</f>
        <v>3.9999999999999991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1.0000000000000018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1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5.0000000000000009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>
        <f>'Week 1 Roster'!A20</f>
        <v>10341</v>
      </c>
      <c r="AV20" s="25">
        <f>'Week 2 Roster'!A20</f>
        <v>10081</v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10270</v>
      </c>
      <c r="B21" s="28">
        <f t="shared" ca="1" si="9"/>
        <v>10270</v>
      </c>
      <c r="C21" s="28" t="str">
        <f ca="1">IF($A21=0,"",VLOOKUP($B21,Employees!$A:$G,2,FALSE))</f>
        <v>Zalfa</v>
      </c>
      <c r="D21" s="28" t="str">
        <f ca="1">IF($A21=0,"",VLOOKUP($B21,Employees!$A:$G,3,FALSE))</f>
        <v>Buana</v>
      </c>
      <c r="E21" s="26">
        <f ca="1">IF($A21=0,"",VLOOKUP($B21,Employees!$A:$G,5,FALSE))</f>
        <v>37893</v>
      </c>
      <c r="F21" s="13">
        <f ca="1">IF($E21="","",ROUNDDOWN(YEARFRAC($E21, 'Week 1 Roster'!$D$1-1, 1), 0))</f>
        <v>20</v>
      </c>
      <c r="G21" s="13">
        <f ca="1">IF($E21="","",ROUNDDOWN(YEARFRAC($E21, 'Week 1 Roster'!$D$1+14, 1), 0))</f>
        <v>20</v>
      </c>
      <c r="H21" s="13" t="b">
        <f t="shared" ca="1" si="10"/>
        <v>0</v>
      </c>
      <c r="I21" s="13">
        <f ca="1">IF($A21=0,"",VLOOKUP($B21,Employees!$A:$G,6,FALSE))</f>
        <v>76</v>
      </c>
      <c r="J21" s="13" t="str">
        <f ca="1">IF($A21=0,"",VLOOKUP($B21,Employees!$A:$G,7,FALSE))</f>
        <v>GCM</v>
      </c>
      <c r="K21" s="14">
        <f t="shared" ca="1" si="11"/>
        <v>0</v>
      </c>
      <c r="L21" s="14">
        <f t="shared" ca="1" si="12"/>
        <v>0</v>
      </c>
      <c r="M21" s="14">
        <f t="shared" ca="1" si="13"/>
        <v>8.5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1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8.5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8.5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1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8.5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>
        <f>'Week 2 Roster'!A21</f>
        <v>10350</v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10335</v>
      </c>
      <c r="B22" s="28">
        <f t="shared" ca="1" si="9"/>
        <v>10335</v>
      </c>
      <c r="C22" s="28" t="str">
        <f ca="1">IF($A22=0,"",VLOOKUP($B22,Employees!$A:$G,2,FALSE))</f>
        <v>Chansethea</v>
      </c>
      <c r="D22" s="28" t="str">
        <f ca="1">IF($A22=0,"",VLOOKUP($B22,Employees!$A:$G,3,FALSE))</f>
        <v>Sunly</v>
      </c>
      <c r="E22" s="26">
        <f ca="1">IF($A22=0,"",VLOOKUP($B22,Employees!$A:$G,5,FALSE))</f>
        <v>36668</v>
      </c>
      <c r="F22" s="13">
        <f ca="1">IF($E22="","",ROUNDDOWN(YEARFRAC($E22, 'Week 1 Roster'!$D$1-1, 1), 0))</f>
        <v>23</v>
      </c>
      <c r="G22" s="13">
        <f ca="1">IF($E22="","",ROUNDDOWN(YEARFRAC($E22, 'Week 1 Roster'!$D$1+14, 1), 0))</f>
        <v>23</v>
      </c>
      <c r="H22" s="13" t="b">
        <f t="shared" ca="1" si="10"/>
        <v>0</v>
      </c>
      <c r="I22" s="13">
        <f ca="1">IF($A22=0,"",VLOOKUP($B22,Employees!$A:$G,6,FALSE))</f>
        <v>76</v>
      </c>
      <c r="J22" s="13" t="str">
        <f ca="1">IF($A22=0,"",VLOOKUP($B22,Employees!$A:$G,7,FALSE))</f>
        <v>SS</v>
      </c>
      <c r="K22" s="14">
        <f t="shared" ca="1" si="11"/>
        <v>10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1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10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10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1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10</v>
      </c>
      <c r="AT22" s="17"/>
      <c r="AU22" s="25" t="str">
        <f>'Week 1 Roster'!A22</f>
        <v/>
      </c>
      <c r="AV22" s="25">
        <f>'Week 2 Roster'!A22</f>
        <v>10058</v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10350</v>
      </c>
      <c r="B23" s="28">
        <f t="shared" ca="1" si="9"/>
        <v>10350</v>
      </c>
      <c r="C23" s="28" t="str">
        <f ca="1">IF($A23=0,"",VLOOKUP($B23,Employees!$A:$G,2,FALSE))</f>
        <v>Axel</v>
      </c>
      <c r="D23" s="28" t="str">
        <f ca="1">IF($A23=0,"",VLOOKUP($B23,Employees!$A:$G,3,FALSE))</f>
        <v>Purnomo</v>
      </c>
      <c r="E23" s="26">
        <f ca="1">IF($A23=0,"",VLOOKUP($B23,Employees!$A:$G,5,FALSE))</f>
        <v>36475</v>
      </c>
      <c r="F23" s="13">
        <f ca="1">IF($E23="","",ROUNDDOWN(YEARFRAC($E23, 'Week 1 Roster'!$D$1-1, 1), 0))</f>
        <v>24</v>
      </c>
      <c r="G23" s="13">
        <f ca="1">IF($E23="","",ROUNDDOWN(YEARFRAC($E23, 'Week 1 Roster'!$D$1+14, 1), 0))</f>
        <v>24</v>
      </c>
      <c r="H23" s="13" t="b">
        <f t="shared" ca="1" si="10"/>
        <v>0</v>
      </c>
      <c r="I23" s="13">
        <f ca="1">IF($A23=0,"",VLOOKUP($B23,Employees!$A:$G,6,FALSE))</f>
        <v>76</v>
      </c>
      <c r="J23" s="13" t="str">
        <f ca="1">IF($A23=0,"",VLOOKUP($B23,Employees!$A:$G,7,FALSE))</f>
        <v>SS</v>
      </c>
      <c r="K23" s="14">
        <f t="shared" ca="1" si="11"/>
        <v>22.499999999999993</v>
      </c>
      <c r="L23" s="14">
        <f t="shared" ca="1" si="12"/>
        <v>5.0000000000000009</v>
      </c>
      <c r="M23" s="14">
        <f t="shared" ca="1" si="13"/>
        <v>0</v>
      </c>
      <c r="N23" s="14">
        <f t="shared" ca="1" si="14"/>
        <v>0</v>
      </c>
      <c r="O23" s="14">
        <f t="shared" ca="1" si="15"/>
        <v>3.5000000000000036</v>
      </c>
      <c r="P23" s="14">
        <f t="shared" ca="1" si="16"/>
        <v>0</v>
      </c>
      <c r="Q23" s="28">
        <f t="shared" ca="1" si="17"/>
        <v>6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30.999999999999996</v>
      </c>
      <c r="W23" s="17">
        <f ca="1">IF($A23=0,0,SUMIF('Week 1 Roster'!$AZ:$AZ,$B23,'Week 1 Roster'!$AE:$AE))</f>
        <v>12.499999999999996</v>
      </c>
      <c r="X23" s="17">
        <f ca="1">IF($A23=0,0,SUMIF('Week 1 Roster'!$AZ:$AZ,$B23,'Week 1 Roster'!$AG:$AG))</f>
        <v>5.0000000000000009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3.5000000000000036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4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21</v>
      </c>
      <c r="AI23" s="17">
        <f ca="1">IF($A23=0,0,SUMIF('Week 2 Roster'!$AZ:$AZ,$B23,'Week 2 Roster'!$AE:$AE))</f>
        <v>9.9999999999999964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2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9.9999999999999964</v>
      </c>
      <c r="AT23" s="17"/>
      <c r="AU23" s="25" t="str">
        <f>'Week 1 Roster'!A23</f>
        <v/>
      </c>
      <c r="AV23" s="25">
        <f>'Week 2 Roster'!A23</f>
        <v>10160</v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10185</v>
      </c>
      <c r="B24" s="28">
        <f t="shared" ca="1" si="9"/>
        <v>10185</v>
      </c>
      <c r="C24" s="28" t="str">
        <f ca="1">IF($A24=0,"",VLOOKUP($B24,Employees!$A:$G,2,FALSE))</f>
        <v>Lihour</v>
      </c>
      <c r="D24" s="28" t="str">
        <f ca="1">IF($A24=0,"",VLOOKUP($B24,Employees!$A:$G,3,FALSE))</f>
        <v>Chhit</v>
      </c>
      <c r="E24" s="26">
        <f ca="1">IF($A24=0,"",VLOOKUP($B24,Employees!$A:$G,5,FALSE))</f>
        <v>36488</v>
      </c>
      <c r="F24" s="13">
        <f ca="1">IF($E24="","",ROUNDDOWN(YEARFRAC($E24, 'Week 1 Roster'!$D$1-1, 1), 0))</f>
        <v>24</v>
      </c>
      <c r="G24" s="13">
        <f ca="1">IF($E24="","",ROUNDDOWN(YEARFRAC($E24, 'Week 1 Roster'!$D$1+14, 1), 0))</f>
        <v>24</v>
      </c>
      <c r="H24" s="13" t="b">
        <f t="shared" ca="1" si="10"/>
        <v>0</v>
      </c>
      <c r="I24" s="13">
        <f ca="1">IF($A24=0,"",VLOOKUP($B24,Employees!$A:$G,6,FALSE))</f>
        <v>76</v>
      </c>
      <c r="J24" s="13" t="str">
        <f ca="1">IF($A24=0,"",VLOOKUP($B24,Employees!$A:$G,7,FALSE))</f>
        <v>HL</v>
      </c>
      <c r="K24" s="14">
        <f t="shared" ca="1" si="11"/>
        <v>0</v>
      </c>
      <c r="L24" s="14">
        <f t="shared" ca="1" si="12"/>
        <v>9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1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9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9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1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9</v>
      </c>
      <c r="AT24" s="17"/>
      <c r="AU24" s="25" t="str">
        <f>'Week 1 Roster'!A24</f>
        <v/>
      </c>
      <c r="AV24" s="25">
        <f>'Week 2 Roster'!A24</f>
        <v>10341</v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10160</v>
      </c>
      <c r="B25" s="28">
        <f t="shared" ca="1" si="9"/>
        <v>10160</v>
      </c>
      <c r="C25" s="28" t="str">
        <f ca="1">IF($A25=0,"",VLOOKUP($B25,Employees!$A:$G,2,FALSE))</f>
        <v>Pulin</v>
      </c>
      <c r="D25" s="28" t="str">
        <f ca="1">IF($A25=0,"",VLOOKUP($B25,Employees!$A:$G,3,FALSE))</f>
        <v>Pan</v>
      </c>
      <c r="E25" s="26">
        <f ca="1">IF($A25=0,"",VLOOKUP($B25,Employees!$A:$G,5,FALSE))</f>
        <v>36402</v>
      </c>
      <c r="F25" s="13">
        <f ca="1">IF($E25="","",ROUNDDOWN(YEARFRAC($E25, 'Week 1 Roster'!$D$1-1, 1), 0))</f>
        <v>24</v>
      </c>
      <c r="G25" s="13">
        <f ca="1">IF($E25="","",ROUNDDOWN(YEARFRAC($E25, 'Week 1 Roster'!$D$1+14, 1), 0))</f>
        <v>24</v>
      </c>
      <c r="H25" s="13" t="b">
        <f t="shared" ca="1" si="10"/>
        <v>0</v>
      </c>
      <c r="I25" s="13">
        <f ca="1">IF($A25=0,"",VLOOKUP($B25,Employees!$A:$G,6,FALSE))</f>
        <v>76</v>
      </c>
      <c r="J25" s="13" t="str">
        <f ca="1">IF($A25=0,"",VLOOKUP($B25,Employees!$A:$G,7,FALSE))</f>
        <v>GCM</v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76</v>
      </c>
      <c r="T25" s="14">
        <f t="shared" ca="1" si="20"/>
        <v>0</v>
      </c>
      <c r="U25" s="14">
        <f t="shared" ca="1" si="21"/>
        <v>76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38</v>
      </c>
      <c r="AF25" s="17">
        <f ca="1">IF($A25=0,0,SUMIF('Week 1 Roster'!$AZ:$AZ,$B25,'Week 1 Roster'!$AS:$AS))</f>
        <v>0</v>
      </c>
      <c r="AG25" s="17">
        <f t="shared" ca="1" si="22"/>
        <v>38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38</v>
      </c>
      <c r="AR25" s="17">
        <f ca="1">IF($A25=0,0,SUMIF('Week 2 Roster'!$AZ:$AZ,$B25,'Week 2 Roster'!$AS:$AS))</f>
        <v>0</v>
      </c>
      <c r="AS25" s="17">
        <f t="shared" ca="1" si="23"/>
        <v>38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10114</v>
      </c>
      <c r="B26" s="28">
        <f t="shared" ca="1" si="9"/>
        <v>10114</v>
      </c>
      <c r="C26" s="28" t="str">
        <f ca="1">IF($A26=0,"",VLOOKUP($B26,Employees!$A:$G,2,FALSE))</f>
        <v>Mari</v>
      </c>
      <c r="D26" s="28" t="str">
        <f ca="1">IF($A26=0,"",VLOOKUP($B26,Employees!$A:$G,3,FALSE))</f>
        <v>Cuasay</v>
      </c>
      <c r="E26" s="26">
        <f ca="1">IF($A26=0,"",VLOOKUP($B26,Employees!$A:$G,5,FALSE))</f>
        <v>37406</v>
      </c>
      <c r="F26" s="13">
        <f ca="1">IF($E26="","",ROUNDDOWN(YEARFRAC($E26, 'Week 1 Roster'!$D$1-1, 1), 0))</f>
        <v>21</v>
      </c>
      <c r="G26" s="13">
        <f ca="1">IF($E26="","",ROUNDDOWN(YEARFRAC($E26, 'Week 1 Roster'!$D$1+14, 1), 0))</f>
        <v>21</v>
      </c>
      <c r="H26" s="13" t="b">
        <f t="shared" ca="1" si="10"/>
        <v>0</v>
      </c>
      <c r="I26" s="13">
        <f ca="1">IF($A26=0,"",VLOOKUP($B26,Employees!$A:$G,6,FALSE))</f>
        <v>76</v>
      </c>
      <c r="J26" s="13" t="str">
        <f ca="1">IF($A26=0,"",VLOOKUP($B26,Employees!$A:$G,7,FALSE))</f>
        <v>HL</v>
      </c>
      <c r="K26" s="14">
        <f t="shared" ca="1" si="11"/>
        <v>0</v>
      </c>
      <c r="L26" s="14">
        <f t="shared" ca="1" si="12"/>
        <v>0</v>
      </c>
      <c r="M26" s="14">
        <f t="shared" ca="1" si="13"/>
        <v>11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1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11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11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1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11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10341</v>
      </c>
      <c r="B27" s="28">
        <f t="shared" ca="1" si="9"/>
        <v>10341</v>
      </c>
      <c r="C27" s="28" t="str">
        <f ca="1">IF($A27=0,"",VLOOKUP($B27,Employees!$A:$G,2,FALSE))</f>
        <v>Truc Thanh</v>
      </c>
      <c r="D27" s="28" t="str">
        <f ca="1">IF($A27=0,"",VLOOKUP($B27,Employees!$A:$G,3,FALSE))</f>
        <v>Nguyen</v>
      </c>
      <c r="E27" s="26">
        <f ca="1">IF($A27=0,"",VLOOKUP($B27,Employees!$A:$G,5,FALSE))</f>
        <v>37703</v>
      </c>
      <c r="F27" s="13">
        <f ca="1">IF($E27="","",ROUNDDOWN(YEARFRAC($E27, 'Week 1 Roster'!$D$1-1, 1), 0))</f>
        <v>20</v>
      </c>
      <c r="G27" s="13">
        <f ca="1">IF($E27="","",ROUNDDOWN(YEARFRAC($E27, 'Week 1 Roster'!$D$1+14, 1), 0))</f>
        <v>20</v>
      </c>
      <c r="H27" s="13" t="b">
        <f t="shared" ca="1" si="10"/>
        <v>0</v>
      </c>
      <c r="I27" s="13">
        <f ca="1">IF($A27=0,"",VLOOKUP($B27,Employees!$A:$G,6,FALSE))</f>
        <v>48</v>
      </c>
      <c r="J27" s="13" t="str">
        <f ca="1">IF($A27=0,"",VLOOKUP($B27,Employees!$A:$G,7,FALSE))</f>
        <v>SS</v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48</v>
      </c>
      <c r="T27" s="14">
        <f t="shared" ca="1" si="20"/>
        <v>0</v>
      </c>
      <c r="U27" s="14">
        <f t="shared" ca="1" si="21"/>
        <v>48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24</v>
      </c>
      <c r="AF27" s="17">
        <f ca="1">IF($A27=0,0,SUMIF('Week 1 Roster'!$AZ:$AZ,$B27,'Week 1 Roster'!$AS:$AS))</f>
        <v>0</v>
      </c>
      <c r="AG27" s="17">
        <f t="shared" ca="1" si="22"/>
        <v>24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24</v>
      </c>
      <c r="AR27" s="17">
        <f ca="1">IF($A27=0,0,SUMIF('Week 2 Roster'!$AZ:$AZ,$B27,'Week 2 Roster'!$AS:$AS))</f>
        <v>0</v>
      </c>
      <c r="AS27" s="17">
        <f t="shared" ca="1" si="23"/>
        <v>24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10081</v>
      </c>
      <c r="B28" s="28">
        <f t="shared" ca="1" si="9"/>
        <v>10081</v>
      </c>
      <c r="C28" s="28" t="str">
        <f ca="1">IF($A28=0,"",VLOOKUP($B28,Employees!$A:$G,2,FALSE))</f>
        <v>Emmanuel</v>
      </c>
      <c r="D28" s="28" t="str">
        <f ca="1">IF($A28=0,"",VLOOKUP($B28,Employees!$A:$G,3,FALSE))</f>
        <v>Quebec</v>
      </c>
      <c r="E28" s="26">
        <f ca="1">IF($A28=0,"",VLOOKUP($B28,Employees!$A:$G,5,FALSE))</f>
        <v>37594</v>
      </c>
      <c r="F28" s="13">
        <f ca="1">IF($E28="","",ROUNDDOWN(YEARFRAC($E28, 'Week 1 Roster'!$D$1-1, 1), 0))</f>
        <v>21</v>
      </c>
      <c r="G28" s="13">
        <f ca="1">IF($E28="","",ROUNDDOWN(YEARFRAC($E28, 'Week 1 Roster'!$D$1+14, 1), 0))</f>
        <v>21</v>
      </c>
      <c r="H28" s="13" t="b">
        <f t="shared" ca="1" si="10"/>
        <v>0</v>
      </c>
      <c r="I28" s="13">
        <f ca="1">IF($A28=0,"",VLOOKUP($B28,Employees!$A:$G,6,FALSE))</f>
        <v>76</v>
      </c>
      <c r="J28" s="13" t="str">
        <f ca="1">IF($A28=0,"",VLOOKUP($B28,Employees!$A:$G,7,FALSE))</f>
        <v>HL</v>
      </c>
      <c r="K28" s="14">
        <f t="shared" ca="1" si="11"/>
        <v>0</v>
      </c>
      <c r="L28" s="14">
        <f t="shared" ca="1" si="12"/>
        <v>0</v>
      </c>
      <c r="M28" s="14">
        <f t="shared" ca="1" si="13"/>
        <v>8.5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1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8.5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8.5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1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8.5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547.98333333333335</v>
      </c>
      <c r="C2" s="14">
        <f t="shared" si="0"/>
        <v>120.91666666666666</v>
      </c>
      <c r="D2" s="14">
        <f t="shared" si="0"/>
        <v>113.88333333333333</v>
      </c>
      <c r="E2" s="14">
        <f t="shared" si="0"/>
        <v>0</v>
      </c>
      <c r="F2" s="14">
        <f t="shared" si="0"/>
        <v>66.250000000000028</v>
      </c>
      <c r="G2" s="14">
        <f t="shared" si="0"/>
        <v>1.4499999999999975</v>
      </c>
      <c r="H2" s="28">
        <f t="shared" si="0"/>
        <v>105</v>
      </c>
      <c r="I2" s="14">
        <f t="shared" si="0"/>
        <v>0</v>
      </c>
      <c r="J2" s="14">
        <f t="shared" si="0"/>
        <v>155.37</v>
      </c>
      <c r="K2" s="14">
        <f t="shared" si="0"/>
        <v>0</v>
      </c>
      <c r="L2" s="14">
        <f>SUM(B2:G2,I2:K2)</f>
        <v>1005.8533333333334</v>
      </c>
      <c r="N2" s="17">
        <f>IF(ISBLANK($A2),0,SUMIF('Week 1 Roster'!$B:$B,$A2,'Week 1 Roster'!$AE:$AE))</f>
        <v>273.97000000000003</v>
      </c>
      <c r="O2" s="17">
        <f>IF(ISBLANK($A2),0,SUMIF('Week 1 Roster'!$B:$B,$A2,'Week 1 Roster'!$AG:$AG))</f>
        <v>60.666666666666657</v>
      </c>
      <c r="P2" s="17">
        <f>IF(ISBLANK($A2),0,SUMIF('Week 1 Roster'!$B:$B,$A2,'Week 1 Roster'!$AI:$AI))</f>
        <v>59.766666666666666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33.000000000000014</v>
      </c>
      <c r="S2" s="17">
        <f>IF(ISBLANK($A2),0,SUMIF('Week 1 Roster'!$B:$B,$A2,'Week 1 Roster'!$AO:$AO))</f>
        <v>0.23333333333333783</v>
      </c>
      <c r="T2" s="38">
        <f>IF(ISBLANK($A2),0,SUMIF('Week 1 Roster'!$B:$B,$A2,'Week 1 Roster'!$AP:$AP))</f>
        <v>52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62</v>
      </c>
      <c r="W2" s="17">
        <f>IF(ISBLANK($A2),0,SUMIF('Week 1 Roster'!$B:$B,$A2,'Week 1 Roster'!$AS:$AS))</f>
        <v>0</v>
      </c>
      <c r="X2" s="17">
        <f>SUM(N2:S2,U2:W2)</f>
        <v>489.63666666666666</v>
      </c>
      <c r="Z2" s="17">
        <f>IF(ISBLANK($A2),0,SUMIF('Week 2 Roster'!$B:$B,$A2,'Week 2 Roster'!$AE:$AE))</f>
        <v>274.01333333333332</v>
      </c>
      <c r="AA2" s="17">
        <f>IF(ISBLANK($A2),0,SUMIF('Week 2 Roster'!$B:$B,$A2,'Week 2 Roster'!$AG:$AG))</f>
        <v>60.25</v>
      </c>
      <c r="AB2" s="17">
        <f>IF(ISBLANK($A2),0,SUMIF('Week 2 Roster'!$B:$B,$A2,'Week 2 Roster'!$AI:$AI))</f>
        <v>54.116666666666667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33.250000000000007</v>
      </c>
      <c r="AE2" s="17">
        <f>IF(ISBLANK($A2),0,SUMIF('Week 2 Roster'!$B:$B,$A2,'Week 2 Roster'!$AO:$AO))</f>
        <v>1.2166666666666597</v>
      </c>
      <c r="AF2" s="38">
        <f>IF(ISBLANK($A2),0,SUMIF('Week 2 Roster'!$B:$B,$A2,'Week 2 Roster'!$AP:$AP))</f>
        <v>53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93.37</v>
      </c>
      <c r="AI2" s="17">
        <f>IF(ISBLANK($A2),0,SUMIF('Week 2 Roster'!$B:$B,$A2,'Week 2 Roster'!$AS:$AS))</f>
        <v>0</v>
      </c>
      <c r="AJ2" s="17">
        <f>SUM(Z2:AE2,AG2:AI2)</f>
        <v>516.2166666666667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39" zoomScale="186" zoomScaleNormal="186" workbookViewId="0">
      <selection activeCell="F56" sqref="F56"/>
    </sheetView>
  </sheetViews>
  <sheetFormatPr baseColWidth="10" defaultColWidth="10.83203125" defaultRowHeight="13"/>
  <cols>
    <col min="1" max="1" width="10.83203125" customWidth="1"/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7" max="7" width="10.83203125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76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76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920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897</v>
      </c>
      <c r="D39" s="68" t="s">
        <v>401</v>
      </c>
      <c r="E39" s="67">
        <v>37403</v>
      </c>
      <c r="F39" s="66">
        <v>48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100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896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877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506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877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835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486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476</v>
      </c>
      <c r="C156" s="66" t="s">
        <v>348</v>
      </c>
      <c r="D156" s="66" t="s">
        <v>481</v>
      </c>
      <c r="E156" s="67">
        <v>44844</v>
      </c>
      <c r="F156" s="68">
        <v>200</v>
      </c>
      <c r="G156" s="66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6" t="s">
        <v>490</v>
      </c>
      <c r="E157" s="67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6" t="s">
        <v>493</v>
      </c>
      <c r="C158" s="66" t="s">
        <v>484</v>
      </c>
      <c r="D158" s="66" t="s">
        <v>496</v>
      </c>
      <c r="E158" s="67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6" t="s">
        <v>495</v>
      </c>
      <c r="D159" s="66" t="s">
        <v>497</v>
      </c>
      <c r="E159" s="67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6" t="s">
        <v>987</v>
      </c>
      <c r="E160" s="67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6" t="s">
        <v>487</v>
      </c>
      <c r="E161" s="67">
        <v>36402</v>
      </c>
      <c r="F161" s="32">
        <v>76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6" t="s">
        <v>488</v>
      </c>
      <c r="E162" s="67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6" t="s">
        <v>611</v>
      </c>
      <c r="E163" s="67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6" t="s">
        <v>988</v>
      </c>
      <c r="E164" s="67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6" t="s">
        <v>505</v>
      </c>
      <c r="E165" s="67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6" t="s">
        <v>989</v>
      </c>
      <c r="E166" s="67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6" t="s">
        <v>511</v>
      </c>
      <c r="E167" s="67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6" t="s">
        <v>508</v>
      </c>
      <c r="E168" s="67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6" t="s">
        <v>512</v>
      </c>
      <c r="E169" s="67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6" t="s">
        <v>515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6" t="s">
        <v>521</v>
      </c>
      <c r="E171" s="67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6" t="s">
        <v>524</v>
      </c>
      <c r="E172" s="67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6" t="s">
        <v>526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6" t="s">
        <v>568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6" t="s">
        <v>529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6" t="s">
        <v>534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6" t="s">
        <v>538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6" t="s">
        <v>537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6" t="s">
        <v>541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6" t="s">
        <v>544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6" t="s">
        <v>547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6" t="s">
        <v>549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6" t="s">
        <v>550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6" t="s">
        <v>555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6" t="s">
        <v>558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6" t="s">
        <v>559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6" t="s">
        <v>564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6" t="s">
        <v>567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6" t="s">
        <v>570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6" t="s">
        <v>572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6" t="s">
        <v>574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6" t="s">
        <v>577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6" t="s">
        <v>580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6" t="s">
        <v>583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6" t="s">
        <v>610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6" t="s">
        <v>586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589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6" t="s">
        <v>591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6" t="s">
        <v>592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6" t="s">
        <v>595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6" t="s">
        <v>598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6" t="s">
        <v>600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6" t="s">
        <v>601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6" t="s">
        <v>603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6" t="s">
        <v>606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6" t="s">
        <v>609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6" t="s">
        <v>614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6" t="s">
        <v>615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6" t="s">
        <v>618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6" t="s">
        <v>621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6" t="s">
        <v>622</v>
      </c>
      <c r="E211" s="67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6" t="s">
        <v>625</v>
      </c>
      <c r="E212" s="67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6" t="s">
        <v>626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6" t="s">
        <v>629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6" t="s">
        <v>633</v>
      </c>
      <c r="E215" s="67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6" t="s">
        <v>635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6" t="s">
        <v>636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6" t="s">
        <v>640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6" t="s">
        <v>641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6" t="s">
        <v>644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6" t="s">
        <v>646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6" t="s">
        <v>649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6" t="s">
        <v>651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6" t="s">
        <v>656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6" t="s">
        <v>657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6" t="s">
        <v>659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6" t="s">
        <v>665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6" t="s">
        <v>666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6" t="s">
        <v>667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6" t="s">
        <v>668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6" t="s">
        <v>669</v>
      </c>
      <c r="E231" s="67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6" t="s">
        <v>672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6" t="s">
        <v>673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6" t="s">
        <v>676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6" t="s">
        <v>677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6" t="s">
        <v>680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6" t="s">
        <v>683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6" t="s">
        <v>685</v>
      </c>
      <c r="E238" s="67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6" t="s">
        <v>687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6" t="s">
        <v>688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6" t="s">
        <v>692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6" t="s">
        <v>694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6" t="s">
        <v>699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6" t="s">
        <v>701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6" t="s">
        <v>702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6" t="s">
        <v>707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6" t="s">
        <v>709</v>
      </c>
      <c r="E247" s="67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6" t="s">
        <v>711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6" t="s">
        <v>714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6" t="s">
        <v>716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6" t="s">
        <v>717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6" t="s">
        <v>721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6" t="s">
        <v>722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6" t="s">
        <v>725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6" t="s">
        <v>729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6" t="s">
        <v>731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6" t="s">
        <v>734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6" t="s">
        <v>737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6" t="s">
        <v>738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6" t="s">
        <v>741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6" t="s">
        <v>744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6" t="s">
        <v>745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6" t="s">
        <v>747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6" t="s">
        <v>749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6" t="s">
        <v>752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6" t="s">
        <v>755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6" t="s">
        <v>757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6" t="s">
        <v>760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6" t="s">
        <v>764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6" t="s">
        <v>765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6" t="s">
        <v>770</v>
      </c>
      <c r="E271" s="67">
        <v>37893</v>
      </c>
      <c r="F271" s="32">
        <v>76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6" t="s">
        <v>771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6" t="s">
        <v>773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6" t="s">
        <v>776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6" t="s">
        <v>779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6" t="s">
        <v>781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6" t="s">
        <v>784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6" t="s">
        <v>787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6" t="s">
        <v>790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6" t="s">
        <v>792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6" t="s">
        <v>795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6" t="s">
        <v>799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6" t="s">
        <v>802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6" t="s">
        <v>803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6" t="s">
        <v>805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6" t="s">
        <v>807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6" t="s">
        <v>810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6" t="s">
        <v>813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6" t="s">
        <v>816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6" t="s">
        <v>819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6" t="s">
        <v>822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6" t="s">
        <v>825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6" t="s">
        <v>828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829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6" t="s">
        <v>830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6" t="s">
        <v>837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6" t="s">
        <v>839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6" t="s">
        <v>840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6" t="s">
        <v>842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6" t="s">
        <v>844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6" t="s">
        <v>847</v>
      </c>
      <c r="E301" s="67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6" t="s">
        <v>850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6" t="s">
        <v>853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6" t="s">
        <v>855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6" t="s">
        <v>857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6" t="s">
        <v>860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6" t="s">
        <v>862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6" t="s">
        <v>865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6" t="s">
        <v>867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6" t="s">
        <v>870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6" t="s">
        <v>871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6" t="s">
        <v>874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6" t="s">
        <v>876</v>
      </c>
      <c r="E313" s="67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6" t="s">
        <v>880</v>
      </c>
      <c r="E314" s="67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6" t="s">
        <v>883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6" t="s">
        <v>885</v>
      </c>
      <c r="E316" s="67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6" t="s">
        <v>888</v>
      </c>
      <c r="E317" s="67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6" t="s">
        <v>891</v>
      </c>
      <c r="E318" s="67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6" t="s">
        <v>905</v>
      </c>
      <c r="E319" s="67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6" t="s">
        <v>895</v>
      </c>
      <c r="E320" s="67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6" t="s">
        <v>901</v>
      </c>
      <c r="E321" s="67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6" t="s">
        <v>903</v>
      </c>
      <c r="E322" s="67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8" t="s">
        <v>908</v>
      </c>
      <c r="E323" s="67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6" t="s">
        <v>912</v>
      </c>
      <c r="E324" s="67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6" t="s">
        <v>910</v>
      </c>
      <c r="E325" s="67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6" t="s">
        <v>913</v>
      </c>
      <c r="E326" s="67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6" t="s">
        <v>915</v>
      </c>
      <c r="E327" s="67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6" t="s">
        <v>919</v>
      </c>
      <c r="E328" s="67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6" t="s">
        <v>922</v>
      </c>
      <c r="E329" s="67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6" t="s">
        <v>923</v>
      </c>
      <c r="E330" s="67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6" t="s">
        <v>925</v>
      </c>
      <c r="E331" s="67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6" t="s">
        <v>932</v>
      </c>
      <c r="E332" s="67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6" t="s">
        <v>933</v>
      </c>
      <c r="E333" s="67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6" t="s">
        <v>934</v>
      </c>
      <c r="E334" s="67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6" t="s">
        <v>935</v>
      </c>
      <c r="E335" s="67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6" t="s">
        <v>936</v>
      </c>
      <c r="E336" s="67">
        <v>36668</v>
      </c>
      <c r="F336" s="32">
        <v>76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992</v>
      </c>
      <c r="D337" s="66" t="s">
        <v>993</v>
      </c>
      <c r="E337" s="67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6" t="s">
        <v>940</v>
      </c>
      <c r="E338" s="67">
        <v>37666</v>
      </c>
      <c r="F338" s="32">
        <v>76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942</v>
      </c>
      <c r="E339" s="67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6" t="s">
        <v>943</v>
      </c>
      <c r="E340" s="67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6" t="s">
        <v>945</v>
      </c>
      <c r="E341" s="67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6" t="s">
        <v>947</v>
      </c>
      <c r="E342" s="67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6" t="s">
        <v>950</v>
      </c>
      <c r="E343" s="67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6" t="s">
        <v>952</v>
      </c>
      <c r="E344" s="67">
        <v>37927</v>
      </c>
      <c r="F344" s="32">
        <v>76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6" t="s">
        <v>955</v>
      </c>
      <c r="E345" s="67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6" t="s">
        <v>959</v>
      </c>
      <c r="E346" s="67">
        <v>38423</v>
      </c>
      <c r="F346" s="32">
        <v>76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6" t="s">
        <v>961</v>
      </c>
      <c r="E347" s="67">
        <v>36269</v>
      </c>
      <c r="F347" s="32">
        <v>76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6" t="s">
        <v>965</v>
      </c>
      <c r="E348" s="67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6" t="s">
        <v>967</v>
      </c>
      <c r="E349" s="67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6" t="s">
        <v>970</v>
      </c>
      <c r="E350" s="67">
        <v>37825</v>
      </c>
      <c r="F350" s="32">
        <v>76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6" t="s">
        <v>973</v>
      </c>
      <c r="E351" s="67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6" t="s">
        <v>976</v>
      </c>
      <c r="E352" s="67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6" t="s">
        <v>978</v>
      </c>
      <c r="E353" s="67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6" t="s">
        <v>981</v>
      </c>
      <c r="E354" s="67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6" t="s">
        <v>984</v>
      </c>
      <c r="E355" s="67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B356" s="39" t="s">
        <v>990</v>
      </c>
      <c r="C356" s="39" t="s">
        <v>178</v>
      </c>
      <c r="D356" s="66" t="s">
        <v>991</v>
      </c>
      <c r="E356" s="67">
        <v>36804</v>
      </c>
      <c r="F356" s="32">
        <v>48</v>
      </c>
      <c r="G356" s="39" t="s">
        <v>877</v>
      </c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A359" s="2">
        <v>10358</v>
      </c>
      <c r="E359" s="1"/>
      <c r="H359" s="12">
        <f t="shared" si="5"/>
        <v>10358</v>
      </c>
    </row>
    <row r="360" spans="1:8">
      <c r="A360" s="2">
        <v>10359</v>
      </c>
      <c r="E360" s="1"/>
      <c r="H360" s="12">
        <f t="shared" si="5"/>
        <v>10359</v>
      </c>
    </row>
    <row r="361" spans="1:8">
      <c r="A361" s="2">
        <v>10360</v>
      </c>
      <c r="E361" s="1"/>
      <c r="H361" s="12">
        <f t="shared" si="5"/>
        <v>10360</v>
      </c>
    </row>
    <row r="362" spans="1:8">
      <c r="A362" s="2">
        <v>10361</v>
      </c>
      <c r="E362" s="1"/>
      <c r="H362" s="12">
        <f t="shared" si="5"/>
        <v>10361</v>
      </c>
    </row>
    <row r="363" spans="1:8">
      <c r="A363" s="2">
        <v>10362</v>
      </c>
      <c r="E363" s="1"/>
      <c r="H363" s="12">
        <f t="shared" si="5"/>
        <v>10362</v>
      </c>
    </row>
    <row r="364" spans="1:8">
      <c r="A364" s="2">
        <v>10363</v>
      </c>
      <c r="E364" s="1"/>
      <c r="H364" s="12">
        <f t="shared" si="5"/>
        <v>10363</v>
      </c>
    </row>
    <row r="365" spans="1:8">
      <c r="A365" s="2">
        <v>10364</v>
      </c>
      <c r="E365" s="1"/>
      <c r="H365" s="12">
        <f t="shared" si="5"/>
        <v>10364</v>
      </c>
    </row>
    <row r="366" spans="1:8">
      <c r="A366" s="2">
        <v>10365</v>
      </c>
      <c r="E366" s="1"/>
      <c r="H366" s="12">
        <f t="shared" si="5"/>
        <v>10365</v>
      </c>
    </row>
    <row r="367" spans="1:8">
      <c r="A367" s="2">
        <v>10366</v>
      </c>
      <c r="E367" s="1"/>
      <c r="H367" s="12">
        <f t="shared" si="5"/>
        <v>10366</v>
      </c>
    </row>
    <row r="368" spans="1:8">
      <c r="A368" s="2">
        <v>10367</v>
      </c>
      <c r="E368" s="1"/>
      <c r="H368" s="12">
        <f t="shared" si="5"/>
        <v>10367</v>
      </c>
    </row>
    <row r="369" spans="1:8">
      <c r="A369" s="2">
        <v>10368</v>
      </c>
      <c r="E369" s="1"/>
      <c r="H369" s="12">
        <f t="shared" si="5"/>
        <v>10368</v>
      </c>
    </row>
    <row r="370" spans="1:8">
      <c r="E370" s="1"/>
      <c r="H370" s="12">
        <f t="shared" si="5"/>
        <v>0</v>
      </c>
    </row>
    <row r="371" spans="1:8">
      <c r="E371" s="1"/>
      <c r="H371" s="12">
        <f t="shared" si="5"/>
        <v>0</v>
      </c>
    </row>
    <row r="372" spans="1:8">
      <c r="E372" s="1"/>
      <c r="H372" s="12">
        <f t="shared" si="5"/>
        <v>0</v>
      </c>
    </row>
    <row r="373" spans="1:8">
      <c r="E373" s="1"/>
      <c r="H373" s="12">
        <f t="shared" si="5"/>
        <v>0</v>
      </c>
    </row>
    <row r="374" spans="1:8">
      <c r="E374" s="1"/>
      <c r="H374" s="12">
        <f t="shared" si="5"/>
        <v>0</v>
      </c>
    </row>
    <row r="375" spans="1:8">
      <c r="E375" s="1"/>
      <c r="H375" s="12">
        <f t="shared" si="5"/>
        <v>0</v>
      </c>
    </row>
    <row r="376" spans="1:8">
      <c r="E376" s="1"/>
      <c r="H376" s="12">
        <f t="shared" si="5"/>
        <v>0</v>
      </c>
    </row>
    <row r="377" spans="1:8">
      <c r="E377" s="1"/>
      <c r="H377" s="12">
        <f t="shared" si="5"/>
        <v>0</v>
      </c>
    </row>
    <row r="378" spans="1:8">
      <c r="E378" s="1"/>
      <c r="H378" s="12">
        <f t="shared" si="5"/>
        <v>0</v>
      </c>
    </row>
    <row r="379" spans="1:8">
      <c r="E379" s="1"/>
      <c r="H379" s="12">
        <f t="shared" si="5"/>
        <v>0</v>
      </c>
    </row>
    <row r="380" spans="1:8">
      <c r="E380" s="1"/>
      <c r="H380" s="12">
        <f t="shared" si="5"/>
        <v>0</v>
      </c>
    </row>
    <row r="381" spans="1:8">
      <c r="E381" s="1"/>
      <c r="H381" s="12">
        <f t="shared" si="5"/>
        <v>0</v>
      </c>
    </row>
    <row r="382" spans="1:8">
      <c r="E382" s="1"/>
      <c r="H382" s="12">
        <f t="shared" si="5"/>
        <v>0</v>
      </c>
    </row>
    <row r="383" spans="1:8">
      <c r="E383" s="1"/>
      <c r="H383" s="12">
        <f t="shared" si="5"/>
        <v>0</v>
      </c>
    </row>
    <row r="384" spans="1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ColWidth="10.8320312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ColWidth="10.8320312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2024-02-19T00:55:25Z</cp:lastPrinted>
  <dcterms:created xsi:type="dcterms:W3CDTF">2018-08-22T06:29:13Z</dcterms:created>
  <dcterms:modified xsi:type="dcterms:W3CDTF">2024-02-19T10:06:42Z</dcterms:modified>
</cp:coreProperties>
</file>