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IWA\"/>
    </mc:Choice>
  </mc:AlternateContent>
  <bookViews>
    <workbookView xWindow="0" yWindow="0" windowWidth="19200" windowHeight="9528" firstSheet="24" activeTab="28"/>
  </bookViews>
  <sheets>
    <sheet name="gpr based" sheetId="1" r:id="rId1"/>
    <sheet name="gpr based 5040-5060" sheetId="2" r:id="rId2"/>
    <sheet name="gpr based 5060-5080" sheetId="3" r:id="rId3"/>
    <sheet name="gpr based 5080-5100" sheetId="4" r:id="rId4"/>
    <sheet name="gpr based 5100-5120" sheetId="5" r:id="rId5"/>
    <sheet name="gpr based 5120-5140" sheetId="6" r:id="rId6"/>
    <sheet name="gpr based 5140-5160" sheetId="7" r:id="rId7"/>
    <sheet name="gpr based 5160-5180" sheetId="8" r:id="rId8"/>
    <sheet name="gpr based 5180-5200" sheetId="9" r:id="rId9"/>
    <sheet name="gpr based 5200-5220" sheetId="10" r:id="rId10"/>
    <sheet name="gpr based 5220-5240" sheetId="11" r:id="rId11"/>
    <sheet name="gpr based 5240-5260" sheetId="12" r:id="rId12"/>
    <sheet name="gpr based 5260-5280" sheetId="13" r:id="rId13"/>
    <sheet name="gpr based 5280-5300" sheetId="14" r:id="rId14"/>
    <sheet name="gpr based 5300-5320" sheetId="15" r:id="rId15"/>
    <sheet name="gpr based 5320-5340" sheetId="16" r:id="rId16"/>
    <sheet name="gpr based 5340-5360" sheetId="17" r:id="rId17"/>
    <sheet name="gpr based 5360-5380" sheetId="18" r:id="rId18"/>
    <sheet name="gpr based 5380-5400" sheetId="19" r:id="rId19"/>
    <sheet name="gpr based 5400-5420" sheetId="20" r:id="rId20"/>
    <sheet name="gpr based 5420-5440" sheetId="21" r:id="rId21"/>
    <sheet name="gpr based 5440-5460" sheetId="22" r:id="rId22"/>
    <sheet name="gpr based 5460-5480" sheetId="23" r:id="rId23"/>
    <sheet name="gpr based 5480-5500" sheetId="24" r:id="rId24"/>
    <sheet name="gpr based 5500-5520" sheetId="25" r:id="rId25"/>
    <sheet name="gpr based 5520-5540" sheetId="26" r:id="rId26"/>
    <sheet name="gpr based 5540-5560" sheetId="27" r:id="rId27"/>
    <sheet name="gpr based 5560-5580" sheetId="28" r:id="rId28"/>
    <sheet name="gpr based 5580-5600" sheetId="29" r:id="rId29"/>
    <sheet name="homogeneous" sheetId="38" r:id="rId30"/>
    <sheet name="Hoja2" sheetId="39" r:id="rId31"/>
    <sheet name="Hoja3" sheetId="40" r:id="rId32"/>
  </sheets>
  <definedNames>
    <definedName name="año">'gpr based 5040-5060'!$E$3:$AN$3</definedName>
    <definedName name="coef">'gpr based 5040-5060'!$E$2</definedName>
    <definedName name="momento">'gpr based 5040-5060'!$E$3:$AM$3</definedName>
    <definedName name="sum">'gpr based 5040-5060'!$F$2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5" l="1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C33" i="38" l="1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C55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C56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C57" i="38"/>
  <c r="D57" i="38"/>
  <c r="E57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S57" i="38"/>
  <c r="T57" i="38"/>
  <c r="U57" i="38"/>
  <c r="V57" i="38"/>
  <c r="W57" i="38"/>
  <c r="X57" i="38"/>
  <c r="Y57" i="38"/>
  <c r="Z57" i="38"/>
  <c r="C58" i="38"/>
  <c r="D58" i="38"/>
  <c r="E58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T58" i="38"/>
  <c r="U58" i="38"/>
  <c r="V58" i="38"/>
  <c r="W58" i="38"/>
  <c r="X58" i="38"/>
  <c r="Y58" i="38"/>
  <c r="Z58" i="38"/>
  <c r="C59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Z59" i="38"/>
  <c r="C60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33" i="38"/>
  <c r="D5" i="27" l="1"/>
  <c r="E5" i="27" s="1"/>
  <c r="D6" i="27"/>
  <c r="D7" i="27"/>
  <c r="E7" i="27" s="1"/>
  <c r="D8" i="27"/>
  <c r="E8" i="27" s="1"/>
  <c r="D9" i="27"/>
  <c r="E9" i="27" s="1"/>
  <c r="D10" i="27"/>
  <c r="D11" i="27"/>
  <c r="E11" i="27" s="1"/>
  <c r="D12" i="27"/>
  <c r="D13" i="27"/>
  <c r="E13" i="27" s="1"/>
  <c r="D14" i="27"/>
  <c r="D15" i="27"/>
  <c r="E15" i="27" s="1"/>
  <c r="D16" i="27"/>
  <c r="E16" i="27" s="1"/>
  <c r="D17" i="27"/>
  <c r="E17" i="27" s="1"/>
  <c r="D18" i="27"/>
  <c r="D19" i="27"/>
  <c r="E19" i="27" s="1"/>
  <c r="D20" i="27"/>
  <c r="D21" i="27"/>
  <c r="E21" i="27" s="1"/>
  <c r="D22" i="27"/>
  <c r="D23" i="27"/>
  <c r="E23" i="27" s="1"/>
  <c r="D24" i="27"/>
  <c r="E24" i="27" s="1"/>
  <c r="D25" i="27"/>
  <c r="E25" i="27" s="1"/>
  <c r="D26" i="27"/>
  <c r="D27" i="27"/>
  <c r="E27" i="27" s="1"/>
  <c r="D28" i="27"/>
  <c r="D29" i="27"/>
  <c r="E29" i="27" s="1"/>
  <c r="D30" i="27"/>
  <c r="D31" i="27"/>
  <c r="E31" i="27" s="1"/>
  <c r="D32" i="27"/>
  <c r="E32" i="27" s="1"/>
  <c r="D33" i="27"/>
  <c r="E33" i="27" s="1"/>
  <c r="D34" i="27"/>
  <c r="D35" i="27"/>
  <c r="E35" i="27" s="1"/>
  <c r="D36" i="27"/>
  <c r="D37" i="27"/>
  <c r="E37" i="27" s="1"/>
  <c r="D38" i="27"/>
  <c r="D39" i="27"/>
  <c r="E39" i="27" s="1"/>
  <c r="D40" i="27"/>
  <c r="E40" i="27" s="1"/>
  <c r="D41" i="27"/>
  <c r="E41" i="27" s="1"/>
  <c r="D42" i="27"/>
  <c r="D43" i="27"/>
  <c r="E43" i="27" s="1"/>
  <c r="D44" i="27"/>
  <c r="D45" i="27"/>
  <c r="E45" i="27" s="1"/>
  <c r="D46" i="27"/>
  <c r="D4" i="27"/>
  <c r="E4" i="27" s="1"/>
  <c r="E6" i="27"/>
  <c r="E10" i="27"/>
  <c r="E12" i="27"/>
  <c r="E14" i="27"/>
  <c r="E18" i="27"/>
  <c r="E20" i="27"/>
  <c r="E22" i="27"/>
  <c r="E26" i="27"/>
  <c r="E28" i="27"/>
  <c r="E30" i="27"/>
  <c r="E34" i="27"/>
  <c r="E36" i="27"/>
  <c r="E38" i="27"/>
  <c r="E42" i="27"/>
  <c r="E44" i="27"/>
  <c r="E46" i="27"/>
  <c r="E18" i="26"/>
  <c r="F18" i="26" s="1"/>
  <c r="E15" i="18"/>
  <c r="F15" i="18" s="1"/>
  <c r="E12" i="16"/>
  <c r="F12" i="16" s="1"/>
  <c r="F20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" i="15"/>
  <c r="E14" i="14"/>
  <c r="F14" i="14" s="1"/>
  <c r="E46" i="14"/>
  <c r="F46" i="14" s="1"/>
  <c r="F5" i="12"/>
  <c r="F18" i="12"/>
  <c r="E5" i="12"/>
  <c r="E6" i="12"/>
  <c r="E7" i="12"/>
  <c r="F7" i="12" s="1"/>
  <c r="E8" i="12"/>
  <c r="E9" i="12"/>
  <c r="E10" i="12"/>
  <c r="E11" i="12"/>
  <c r="F11" i="12" s="1"/>
  <c r="E12" i="12"/>
  <c r="E13" i="12"/>
  <c r="E14" i="12"/>
  <c r="E15" i="12"/>
  <c r="F15" i="12" s="1"/>
  <c r="E16" i="12"/>
  <c r="E17" i="12"/>
  <c r="E18" i="12"/>
  <c r="E19" i="12"/>
  <c r="F19" i="12" s="1"/>
  <c r="E20" i="12"/>
  <c r="E21" i="12"/>
  <c r="E22" i="12"/>
  <c r="E23" i="12"/>
  <c r="F23" i="12" s="1"/>
  <c r="E24" i="12"/>
  <c r="E25" i="12"/>
  <c r="E26" i="12"/>
  <c r="E27" i="12"/>
  <c r="F27" i="12" s="1"/>
  <c r="E28" i="12"/>
  <c r="E29" i="12"/>
  <c r="E30" i="12"/>
  <c r="E31" i="12"/>
  <c r="F31" i="12" s="1"/>
  <c r="E32" i="12"/>
  <c r="E33" i="12"/>
  <c r="E34" i="12"/>
  <c r="E35" i="12"/>
  <c r="F35" i="12" s="1"/>
  <c r="E36" i="12"/>
  <c r="E37" i="12"/>
  <c r="E38" i="12"/>
  <c r="E39" i="12"/>
  <c r="F39" i="12" s="1"/>
  <c r="E40" i="12"/>
  <c r="E41" i="12"/>
  <c r="E42" i="12"/>
  <c r="E43" i="12"/>
  <c r="F43" i="12" s="1"/>
  <c r="E44" i="12"/>
  <c r="E45" i="12"/>
  <c r="E46" i="12"/>
  <c r="E4" i="12"/>
  <c r="F4" i="12" s="1"/>
  <c r="F39" i="11"/>
  <c r="E15" i="11"/>
  <c r="F15" i="11" s="1"/>
  <c r="E36" i="11"/>
  <c r="F36" i="11" s="1"/>
  <c r="E40" i="10"/>
  <c r="F40" i="10" s="1"/>
  <c r="F22" i="9"/>
  <c r="F45" i="9"/>
  <c r="E45" i="9"/>
  <c r="F10" i="8"/>
  <c r="F34" i="8"/>
  <c r="E26" i="8"/>
  <c r="F26" i="8" s="1"/>
  <c r="E4" i="8"/>
  <c r="F4" i="8" s="1"/>
  <c r="F12" i="7"/>
  <c r="F27" i="7"/>
  <c r="E12" i="7"/>
  <c r="E20" i="7"/>
  <c r="F20" i="7" s="1"/>
  <c r="E28" i="7"/>
  <c r="F28" i="7" s="1"/>
  <c r="E36" i="7"/>
  <c r="F36" i="7" s="1"/>
  <c r="E44" i="7"/>
  <c r="F44" i="7" s="1"/>
  <c r="E12" i="6"/>
  <c r="F12" i="6" s="1"/>
  <c r="E20" i="6"/>
  <c r="F20" i="6" s="1"/>
  <c r="E28" i="6"/>
  <c r="F28" i="6" s="1"/>
  <c r="E36" i="6"/>
  <c r="F36" i="6" s="1"/>
  <c r="E44" i="6"/>
  <c r="F44" i="6" s="1"/>
  <c r="F7" i="4"/>
  <c r="E7" i="3"/>
  <c r="F7" i="3" s="1"/>
  <c r="E15" i="3"/>
  <c r="F15" i="3" s="1"/>
  <c r="E23" i="3"/>
  <c r="F23" i="3" s="1"/>
  <c r="E31" i="3"/>
  <c r="F31" i="3" s="1"/>
  <c r="E39" i="3"/>
  <c r="E4" i="3"/>
  <c r="F16" i="2"/>
  <c r="E13" i="2"/>
  <c r="F13" i="2" s="1"/>
  <c r="E21" i="2"/>
  <c r="F21" i="2" s="1"/>
  <c r="G3" i="29"/>
  <c r="H3" i="29" s="1"/>
  <c r="I3" i="29" s="1"/>
  <c r="J3" i="29" s="1"/>
  <c r="K3" i="29" s="1"/>
  <c r="L3" i="29" s="1"/>
  <c r="M3" i="29" s="1"/>
  <c r="N3" i="29" s="1"/>
  <c r="O3" i="29" s="1"/>
  <c r="P3" i="29" s="1"/>
  <c r="Q3" i="29" s="1"/>
  <c r="R3" i="29" s="1"/>
  <c r="S3" i="29" s="1"/>
  <c r="T3" i="29" s="1"/>
  <c r="U3" i="29" s="1"/>
  <c r="V3" i="29" s="1"/>
  <c r="W3" i="29" s="1"/>
  <c r="X3" i="29" s="1"/>
  <c r="Y3" i="29" s="1"/>
  <c r="Z3" i="29" s="1"/>
  <c r="AA3" i="29" s="1"/>
  <c r="AB3" i="29" s="1"/>
  <c r="AC3" i="29" s="1"/>
  <c r="AD3" i="29" s="1"/>
  <c r="AE3" i="29" s="1"/>
  <c r="AF3" i="29" s="1"/>
  <c r="AG3" i="29" s="1"/>
  <c r="AH3" i="29" s="1"/>
  <c r="AI3" i="29" s="1"/>
  <c r="AJ3" i="29" s="1"/>
  <c r="AK3" i="29" s="1"/>
  <c r="AL3" i="29" s="1"/>
  <c r="F3" i="29"/>
  <c r="G3" i="28"/>
  <c r="H3" i="28" s="1"/>
  <c r="I3" i="28" s="1"/>
  <c r="J3" i="28" s="1"/>
  <c r="K3" i="28" s="1"/>
  <c r="L3" i="28" s="1"/>
  <c r="M3" i="28" s="1"/>
  <c r="N3" i="28" s="1"/>
  <c r="O3" i="28" s="1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F3" i="28"/>
  <c r="G3" i="27"/>
  <c r="H3" i="27" s="1"/>
  <c r="I3" i="27" s="1"/>
  <c r="J3" i="27" s="1"/>
  <c r="K3" i="27" s="1"/>
  <c r="L3" i="27" s="1"/>
  <c r="M3" i="27" s="1"/>
  <c r="N3" i="27" s="1"/>
  <c r="O3" i="27" s="1"/>
  <c r="P3" i="27" s="1"/>
  <c r="Q3" i="27" s="1"/>
  <c r="R3" i="27" s="1"/>
  <c r="S3" i="27" s="1"/>
  <c r="T3" i="27" s="1"/>
  <c r="U3" i="27" s="1"/>
  <c r="V3" i="27" s="1"/>
  <c r="W3" i="27" s="1"/>
  <c r="X3" i="27" s="1"/>
  <c r="Y3" i="27" s="1"/>
  <c r="Z3" i="27" s="1"/>
  <c r="AA3" i="27" s="1"/>
  <c r="AB3" i="27" s="1"/>
  <c r="AC3" i="27" s="1"/>
  <c r="AD3" i="27" s="1"/>
  <c r="AE3" i="27" s="1"/>
  <c r="AF3" i="27" s="1"/>
  <c r="AG3" i="27" s="1"/>
  <c r="AH3" i="27" s="1"/>
  <c r="AI3" i="27" s="1"/>
  <c r="AJ3" i="27" s="1"/>
  <c r="AK3" i="27" s="1"/>
  <c r="AL3" i="27" s="1"/>
  <c r="F3" i="27"/>
  <c r="F3" i="26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Q3" i="26" s="1"/>
  <c r="R3" i="26" s="1"/>
  <c r="S3" i="26" s="1"/>
  <c r="T3" i="26" s="1"/>
  <c r="U3" i="26" s="1"/>
  <c r="V3" i="26" s="1"/>
  <c r="W3" i="26" s="1"/>
  <c r="X3" i="26" s="1"/>
  <c r="Y3" i="26" s="1"/>
  <c r="Z3" i="26" s="1"/>
  <c r="AA3" i="26" s="1"/>
  <c r="AB3" i="26" s="1"/>
  <c r="AC3" i="26" s="1"/>
  <c r="AD3" i="26" s="1"/>
  <c r="AE3" i="26" s="1"/>
  <c r="AF3" i="26" s="1"/>
  <c r="AG3" i="26" s="1"/>
  <c r="AH3" i="26" s="1"/>
  <c r="AI3" i="26" s="1"/>
  <c r="AJ3" i="26" s="1"/>
  <c r="AK3" i="26" s="1"/>
  <c r="AL3" i="26" s="1"/>
  <c r="F3" i="25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C3" i="25" s="1"/>
  <c r="AD3" i="25" s="1"/>
  <c r="AE3" i="25" s="1"/>
  <c r="AF3" i="25" s="1"/>
  <c r="AG3" i="25" s="1"/>
  <c r="AH3" i="25" s="1"/>
  <c r="AI3" i="25" s="1"/>
  <c r="AJ3" i="25" s="1"/>
  <c r="AK3" i="25" s="1"/>
  <c r="AL3" i="25" s="1"/>
  <c r="F3" i="24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AB3" i="24" s="1"/>
  <c r="AC3" i="24" s="1"/>
  <c r="AD3" i="24" s="1"/>
  <c r="AE3" i="24" s="1"/>
  <c r="AF3" i="24" s="1"/>
  <c r="AG3" i="24" s="1"/>
  <c r="AH3" i="24" s="1"/>
  <c r="AI3" i="24" s="1"/>
  <c r="AJ3" i="24" s="1"/>
  <c r="AK3" i="24" s="1"/>
  <c r="AL3" i="24" s="1"/>
  <c r="F3" i="23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AB3" i="23" s="1"/>
  <c r="AC3" i="23" s="1"/>
  <c r="AD3" i="23" s="1"/>
  <c r="AE3" i="23" s="1"/>
  <c r="AF3" i="23" s="1"/>
  <c r="AG3" i="23" s="1"/>
  <c r="AH3" i="23" s="1"/>
  <c r="AI3" i="23" s="1"/>
  <c r="AJ3" i="23" s="1"/>
  <c r="AK3" i="23" s="1"/>
  <c r="AL3" i="23" s="1"/>
  <c r="F3" i="22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AB3" i="22" s="1"/>
  <c r="AC3" i="22" s="1"/>
  <c r="AD3" i="22" s="1"/>
  <c r="AE3" i="22" s="1"/>
  <c r="AF3" i="22" s="1"/>
  <c r="AG3" i="22" s="1"/>
  <c r="AH3" i="22" s="1"/>
  <c r="AI3" i="22" s="1"/>
  <c r="AJ3" i="22" s="1"/>
  <c r="AK3" i="22" s="1"/>
  <c r="AL3" i="22" s="1"/>
  <c r="G3" i="21"/>
  <c r="H3" i="21" s="1"/>
  <c r="I3" i="21" s="1"/>
  <c r="J3" i="21" s="1"/>
  <c r="K3" i="21" s="1"/>
  <c r="L3" i="21" s="1"/>
  <c r="M3" i="21" s="1"/>
  <c r="N3" i="21" s="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AB3" i="21" s="1"/>
  <c r="AC3" i="21" s="1"/>
  <c r="AD3" i="21" s="1"/>
  <c r="AE3" i="21" s="1"/>
  <c r="AF3" i="21" s="1"/>
  <c r="AG3" i="21" s="1"/>
  <c r="AH3" i="21" s="1"/>
  <c r="AI3" i="21" s="1"/>
  <c r="AJ3" i="21" s="1"/>
  <c r="AK3" i="21" s="1"/>
  <c r="AL3" i="21" s="1"/>
  <c r="F3" i="21"/>
  <c r="F3" i="20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AC3" i="20" s="1"/>
  <c r="AD3" i="20" s="1"/>
  <c r="AE3" i="20" s="1"/>
  <c r="AF3" i="20" s="1"/>
  <c r="AG3" i="20" s="1"/>
  <c r="AH3" i="20" s="1"/>
  <c r="AI3" i="20" s="1"/>
  <c r="AJ3" i="20" s="1"/>
  <c r="AK3" i="20" s="1"/>
  <c r="AL3" i="20" s="1"/>
  <c r="F3" i="19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AH3" i="19" s="1"/>
  <c r="AI3" i="19" s="1"/>
  <c r="AJ3" i="19" s="1"/>
  <c r="AK3" i="19" s="1"/>
  <c r="AL3" i="19" s="1"/>
  <c r="H3" i="18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AI3" i="18" s="1"/>
  <c r="AJ3" i="18" s="1"/>
  <c r="AK3" i="18" s="1"/>
  <c r="AL3" i="18" s="1"/>
  <c r="F3" i="18"/>
  <c r="G3" i="18" s="1"/>
  <c r="F3" i="17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G3" i="16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F3" i="16"/>
  <c r="F3" i="15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F3" i="14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F3" i="13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F3" i="1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F3" i="10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F3" i="9"/>
  <c r="F3" i="8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F3" i="4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G3" i="3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F3" i="3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5" i="20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5" i="2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5" i="22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5" i="23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5" i="25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5" i="29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F3" i="2"/>
  <c r="F38" i="15" s="1"/>
  <c r="R75" i="1"/>
  <c r="Q75" i="1"/>
  <c r="D5" i="29"/>
  <c r="E5" i="29" s="1"/>
  <c r="D6" i="29"/>
  <c r="E6" i="29" s="1"/>
  <c r="D7" i="29"/>
  <c r="E7" i="29" s="1"/>
  <c r="F7" i="29" s="1"/>
  <c r="D8" i="29"/>
  <c r="E8" i="29" s="1"/>
  <c r="D9" i="29"/>
  <c r="E9" i="29" s="1"/>
  <c r="D10" i="29"/>
  <c r="E10" i="29" s="1"/>
  <c r="D11" i="29"/>
  <c r="E11" i="29" s="1"/>
  <c r="F11" i="29" s="1"/>
  <c r="D12" i="29"/>
  <c r="E12" i="29" s="1"/>
  <c r="D13" i="29"/>
  <c r="E13" i="29" s="1"/>
  <c r="D14" i="29"/>
  <c r="E14" i="29" s="1"/>
  <c r="D15" i="29"/>
  <c r="E15" i="29" s="1"/>
  <c r="F15" i="29" s="1"/>
  <c r="D16" i="29"/>
  <c r="E16" i="29" s="1"/>
  <c r="D17" i="29"/>
  <c r="E17" i="29" s="1"/>
  <c r="D18" i="29"/>
  <c r="E18" i="29" s="1"/>
  <c r="D19" i="29"/>
  <c r="E19" i="29" s="1"/>
  <c r="F19" i="29" s="1"/>
  <c r="D20" i="29"/>
  <c r="E20" i="29" s="1"/>
  <c r="D21" i="29"/>
  <c r="E21" i="29" s="1"/>
  <c r="D22" i="29"/>
  <c r="E22" i="29" s="1"/>
  <c r="D23" i="29"/>
  <c r="E23" i="29" s="1"/>
  <c r="F23" i="29" s="1"/>
  <c r="D24" i="29"/>
  <c r="E24" i="29" s="1"/>
  <c r="D25" i="29"/>
  <c r="E25" i="29" s="1"/>
  <c r="D26" i="29"/>
  <c r="E26" i="29" s="1"/>
  <c r="D27" i="29"/>
  <c r="E27" i="29" s="1"/>
  <c r="F27" i="29" s="1"/>
  <c r="D28" i="29"/>
  <c r="E28" i="29" s="1"/>
  <c r="D29" i="29"/>
  <c r="E29" i="29" s="1"/>
  <c r="D30" i="29"/>
  <c r="E30" i="29" s="1"/>
  <c r="D31" i="29"/>
  <c r="E31" i="29" s="1"/>
  <c r="F31" i="29" s="1"/>
  <c r="D32" i="29"/>
  <c r="E32" i="29" s="1"/>
  <c r="D33" i="29"/>
  <c r="E33" i="29" s="1"/>
  <c r="D34" i="29"/>
  <c r="E34" i="29" s="1"/>
  <c r="D35" i="29"/>
  <c r="E35" i="29" s="1"/>
  <c r="F35" i="29" s="1"/>
  <c r="D36" i="29"/>
  <c r="E36" i="29" s="1"/>
  <c r="D37" i="29"/>
  <c r="E37" i="29" s="1"/>
  <c r="D38" i="29"/>
  <c r="E38" i="29" s="1"/>
  <c r="D39" i="29"/>
  <c r="E39" i="29" s="1"/>
  <c r="F39" i="29" s="1"/>
  <c r="D40" i="29"/>
  <c r="E40" i="29" s="1"/>
  <c r="D41" i="29"/>
  <c r="E41" i="29" s="1"/>
  <c r="D42" i="29"/>
  <c r="E42" i="29" s="1"/>
  <c r="D43" i="29"/>
  <c r="E43" i="29" s="1"/>
  <c r="F43" i="29" s="1"/>
  <c r="D44" i="29"/>
  <c r="E44" i="29" s="1"/>
  <c r="D45" i="29"/>
  <c r="E45" i="29" s="1"/>
  <c r="D46" i="29"/>
  <c r="E46" i="29" s="1"/>
  <c r="D4" i="29"/>
  <c r="E4" i="29" s="1"/>
  <c r="F4" i="29" s="1"/>
  <c r="D7" i="28"/>
  <c r="E7" i="28" s="1"/>
  <c r="D8" i="28"/>
  <c r="E8" i="28" s="1"/>
  <c r="D9" i="28"/>
  <c r="E9" i="28" s="1"/>
  <c r="D10" i="28"/>
  <c r="E10" i="28" s="1"/>
  <c r="F10" i="28" s="1"/>
  <c r="D11" i="28"/>
  <c r="E11" i="28" s="1"/>
  <c r="D12" i="28"/>
  <c r="E12" i="28" s="1"/>
  <c r="D13" i="28"/>
  <c r="E13" i="28" s="1"/>
  <c r="D14" i="28"/>
  <c r="E14" i="28" s="1"/>
  <c r="F14" i="28" s="1"/>
  <c r="D15" i="28"/>
  <c r="E15" i="28" s="1"/>
  <c r="D16" i="28"/>
  <c r="E16" i="28" s="1"/>
  <c r="D17" i="28"/>
  <c r="E17" i="28" s="1"/>
  <c r="D18" i="28"/>
  <c r="E18" i="28" s="1"/>
  <c r="F18" i="28" s="1"/>
  <c r="D19" i="28"/>
  <c r="E19" i="28" s="1"/>
  <c r="D20" i="28"/>
  <c r="E20" i="28" s="1"/>
  <c r="D21" i="28"/>
  <c r="E21" i="28" s="1"/>
  <c r="D22" i="28"/>
  <c r="E22" i="28" s="1"/>
  <c r="F22" i="28" s="1"/>
  <c r="D23" i="28"/>
  <c r="E23" i="28" s="1"/>
  <c r="D24" i="28"/>
  <c r="E24" i="28" s="1"/>
  <c r="D25" i="28"/>
  <c r="E25" i="28" s="1"/>
  <c r="D26" i="28"/>
  <c r="E26" i="28" s="1"/>
  <c r="F26" i="28" s="1"/>
  <c r="D27" i="28"/>
  <c r="E27" i="28" s="1"/>
  <c r="D28" i="28"/>
  <c r="E28" i="28" s="1"/>
  <c r="D29" i="28"/>
  <c r="E29" i="28" s="1"/>
  <c r="D30" i="28"/>
  <c r="E30" i="28" s="1"/>
  <c r="F30" i="28" s="1"/>
  <c r="D31" i="28"/>
  <c r="E31" i="28" s="1"/>
  <c r="D32" i="28"/>
  <c r="E32" i="28" s="1"/>
  <c r="D33" i="28"/>
  <c r="E33" i="28" s="1"/>
  <c r="D34" i="28"/>
  <c r="E34" i="28" s="1"/>
  <c r="F34" i="28" s="1"/>
  <c r="D35" i="28"/>
  <c r="E35" i="28" s="1"/>
  <c r="D36" i="28"/>
  <c r="E36" i="28" s="1"/>
  <c r="D37" i="28"/>
  <c r="E37" i="28" s="1"/>
  <c r="D38" i="28"/>
  <c r="E38" i="28" s="1"/>
  <c r="F38" i="28" s="1"/>
  <c r="D39" i="28"/>
  <c r="E39" i="28" s="1"/>
  <c r="D40" i="28"/>
  <c r="E40" i="28" s="1"/>
  <c r="D41" i="28"/>
  <c r="E41" i="28" s="1"/>
  <c r="F41" i="28" s="1"/>
  <c r="D42" i="28"/>
  <c r="E42" i="28" s="1"/>
  <c r="F42" i="28" s="1"/>
  <c r="D43" i="28"/>
  <c r="E43" i="28" s="1"/>
  <c r="D44" i="28"/>
  <c r="E44" i="28" s="1"/>
  <c r="D45" i="28"/>
  <c r="E45" i="28" s="1"/>
  <c r="F45" i="28" s="1"/>
  <c r="D46" i="28"/>
  <c r="E46" i="28" s="1"/>
  <c r="F46" i="28" s="1"/>
  <c r="D5" i="28"/>
  <c r="E5" i="28" s="1"/>
  <c r="D6" i="28"/>
  <c r="E6" i="28" s="1"/>
  <c r="D4" i="28"/>
  <c r="E4" i="28" s="1"/>
  <c r="F4" i="28" s="1"/>
  <c r="D5" i="26"/>
  <c r="E5" i="26" s="1"/>
  <c r="F5" i="26" s="1"/>
  <c r="D6" i="26"/>
  <c r="E6" i="26" s="1"/>
  <c r="D7" i="26"/>
  <c r="E7" i="26" s="1"/>
  <c r="D8" i="26"/>
  <c r="E8" i="26" s="1"/>
  <c r="F8" i="26" s="1"/>
  <c r="D9" i="26"/>
  <c r="E9" i="26" s="1"/>
  <c r="F9" i="26" s="1"/>
  <c r="D10" i="26"/>
  <c r="E10" i="26" s="1"/>
  <c r="D11" i="26"/>
  <c r="E11" i="26" s="1"/>
  <c r="D12" i="26"/>
  <c r="E12" i="26" s="1"/>
  <c r="F12" i="26" s="1"/>
  <c r="D13" i="26"/>
  <c r="E13" i="26" s="1"/>
  <c r="F13" i="26" s="1"/>
  <c r="D14" i="26"/>
  <c r="E14" i="26" s="1"/>
  <c r="D15" i="26"/>
  <c r="E15" i="26" s="1"/>
  <c r="D16" i="26"/>
  <c r="E16" i="26" s="1"/>
  <c r="F16" i="26" s="1"/>
  <c r="D17" i="26"/>
  <c r="E17" i="26" s="1"/>
  <c r="F17" i="26" s="1"/>
  <c r="D18" i="26"/>
  <c r="D19" i="26"/>
  <c r="E19" i="26" s="1"/>
  <c r="D20" i="26"/>
  <c r="E20" i="26" s="1"/>
  <c r="F20" i="26" s="1"/>
  <c r="D21" i="26"/>
  <c r="E21" i="26" s="1"/>
  <c r="F21" i="26" s="1"/>
  <c r="D22" i="26"/>
  <c r="E22" i="26" s="1"/>
  <c r="D23" i="26"/>
  <c r="E23" i="26" s="1"/>
  <c r="D24" i="26"/>
  <c r="E24" i="26" s="1"/>
  <c r="F24" i="26" s="1"/>
  <c r="D25" i="26"/>
  <c r="E25" i="26" s="1"/>
  <c r="F25" i="26" s="1"/>
  <c r="D26" i="26"/>
  <c r="E26" i="26" s="1"/>
  <c r="D27" i="26"/>
  <c r="E27" i="26" s="1"/>
  <c r="D28" i="26"/>
  <c r="E28" i="26" s="1"/>
  <c r="F28" i="26" s="1"/>
  <c r="D29" i="26"/>
  <c r="E29" i="26" s="1"/>
  <c r="F29" i="26" s="1"/>
  <c r="D30" i="26"/>
  <c r="E30" i="26" s="1"/>
  <c r="D31" i="26"/>
  <c r="E31" i="26" s="1"/>
  <c r="D32" i="26"/>
  <c r="E32" i="26" s="1"/>
  <c r="F32" i="26" s="1"/>
  <c r="D33" i="26"/>
  <c r="E33" i="26" s="1"/>
  <c r="F33" i="26" s="1"/>
  <c r="D34" i="26"/>
  <c r="E34" i="26" s="1"/>
  <c r="D35" i="26"/>
  <c r="E35" i="26" s="1"/>
  <c r="D36" i="26"/>
  <c r="E36" i="26" s="1"/>
  <c r="F36" i="26" s="1"/>
  <c r="D37" i="26"/>
  <c r="E37" i="26" s="1"/>
  <c r="F37" i="26" s="1"/>
  <c r="D38" i="26"/>
  <c r="E38" i="26" s="1"/>
  <c r="D39" i="26"/>
  <c r="E39" i="26" s="1"/>
  <c r="D40" i="26"/>
  <c r="E40" i="26" s="1"/>
  <c r="F40" i="26" s="1"/>
  <c r="D41" i="26"/>
  <c r="E41" i="26" s="1"/>
  <c r="F41" i="26" s="1"/>
  <c r="D42" i="26"/>
  <c r="E42" i="26" s="1"/>
  <c r="D43" i="26"/>
  <c r="E43" i="26" s="1"/>
  <c r="D44" i="26"/>
  <c r="E44" i="26" s="1"/>
  <c r="F44" i="26" s="1"/>
  <c r="D45" i="26"/>
  <c r="E45" i="26" s="1"/>
  <c r="F45" i="26" s="1"/>
  <c r="D46" i="26"/>
  <c r="E46" i="26" s="1"/>
  <c r="D4" i="26"/>
  <c r="E4" i="26" s="1"/>
  <c r="D5" i="25"/>
  <c r="E5" i="25" s="1"/>
  <c r="F5" i="25" s="1"/>
  <c r="D6" i="25"/>
  <c r="E6" i="25" s="1"/>
  <c r="F6" i="25" s="1"/>
  <c r="D7" i="25"/>
  <c r="E7" i="25" s="1"/>
  <c r="D8" i="25"/>
  <c r="E8" i="25" s="1"/>
  <c r="D9" i="25"/>
  <c r="E9" i="25" s="1"/>
  <c r="F9" i="25" s="1"/>
  <c r="D10" i="25"/>
  <c r="E10" i="25" s="1"/>
  <c r="F10" i="25" s="1"/>
  <c r="D11" i="25"/>
  <c r="E11" i="25" s="1"/>
  <c r="D12" i="25"/>
  <c r="E12" i="25" s="1"/>
  <c r="D13" i="25"/>
  <c r="E13" i="25" s="1"/>
  <c r="F13" i="25" s="1"/>
  <c r="D14" i="25"/>
  <c r="E14" i="25" s="1"/>
  <c r="F14" i="25" s="1"/>
  <c r="D15" i="25"/>
  <c r="E15" i="25" s="1"/>
  <c r="D16" i="25"/>
  <c r="E16" i="25" s="1"/>
  <c r="D17" i="25"/>
  <c r="E17" i="25" s="1"/>
  <c r="F17" i="25" s="1"/>
  <c r="D18" i="25"/>
  <c r="E18" i="25" s="1"/>
  <c r="F18" i="25" s="1"/>
  <c r="D19" i="25"/>
  <c r="E19" i="25" s="1"/>
  <c r="D20" i="25"/>
  <c r="E20" i="25" s="1"/>
  <c r="D21" i="25"/>
  <c r="E21" i="25" s="1"/>
  <c r="F21" i="25" s="1"/>
  <c r="D22" i="25"/>
  <c r="E22" i="25" s="1"/>
  <c r="F22" i="25" s="1"/>
  <c r="D23" i="25"/>
  <c r="E23" i="25" s="1"/>
  <c r="D24" i="25"/>
  <c r="E24" i="25" s="1"/>
  <c r="D25" i="25"/>
  <c r="E25" i="25" s="1"/>
  <c r="F25" i="25" s="1"/>
  <c r="D26" i="25"/>
  <c r="E26" i="25" s="1"/>
  <c r="F26" i="25" s="1"/>
  <c r="D27" i="25"/>
  <c r="E27" i="25" s="1"/>
  <c r="D28" i="25"/>
  <c r="E28" i="25" s="1"/>
  <c r="D29" i="25"/>
  <c r="E29" i="25" s="1"/>
  <c r="F29" i="25" s="1"/>
  <c r="D30" i="25"/>
  <c r="E30" i="25" s="1"/>
  <c r="F30" i="25" s="1"/>
  <c r="D31" i="25"/>
  <c r="E31" i="25" s="1"/>
  <c r="D32" i="25"/>
  <c r="E32" i="25" s="1"/>
  <c r="D33" i="25"/>
  <c r="E33" i="25" s="1"/>
  <c r="F33" i="25" s="1"/>
  <c r="D34" i="25"/>
  <c r="E34" i="25" s="1"/>
  <c r="F34" i="25" s="1"/>
  <c r="D35" i="25"/>
  <c r="E35" i="25" s="1"/>
  <c r="D36" i="25"/>
  <c r="E36" i="25" s="1"/>
  <c r="D37" i="25"/>
  <c r="E37" i="25" s="1"/>
  <c r="F37" i="25" s="1"/>
  <c r="D38" i="25"/>
  <c r="E38" i="25" s="1"/>
  <c r="F38" i="25" s="1"/>
  <c r="D39" i="25"/>
  <c r="E39" i="25" s="1"/>
  <c r="D40" i="25"/>
  <c r="E40" i="25" s="1"/>
  <c r="D41" i="25"/>
  <c r="E41" i="25" s="1"/>
  <c r="F41" i="25" s="1"/>
  <c r="D42" i="25"/>
  <c r="E42" i="25" s="1"/>
  <c r="F42" i="25" s="1"/>
  <c r="D43" i="25"/>
  <c r="E43" i="25" s="1"/>
  <c r="D44" i="25"/>
  <c r="E44" i="25" s="1"/>
  <c r="D45" i="25"/>
  <c r="E45" i="25" s="1"/>
  <c r="F45" i="25" s="1"/>
  <c r="D46" i="25"/>
  <c r="E46" i="25" s="1"/>
  <c r="F46" i="25" s="1"/>
  <c r="D4" i="25"/>
  <c r="E4" i="25" s="1"/>
  <c r="D5" i="24"/>
  <c r="E5" i="24" s="1"/>
  <c r="D6" i="24"/>
  <c r="E6" i="24" s="1"/>
  <c r="F6" i="24" s="1"/>
  <c r="D7" i="24"/>
  <c r="E7" i="24" s="1"/>
  <c r="F7" i="24" s="1"/>
  <c r="D8" i="24"/>
  <c r="E8" i="24" s="1"/>
  <c r="D9" i="24"/>
  <c r="E9" i="24" s="1"/>
  <c r="D10" i="24"/>
  <c r="E10" i="24" s="1"/>
  <c r="F10" i="24" s="1"/>
  <c r="D11" i="24"/>
  <c r="E11" i="24" s="1"/>
  <c r="F11" i="24" s="1"/>
  <c r="D12" i="24"/>
  <c r="E12" i="24" s="1"/>
  <c r="D13" i="24"/>
  <c r="E13" i="24" s="1"/>
  <c r="D14" i="24"/>
  <c r="E14" i="24" s="1"/>
  <c r="F14" i="24" s="1"/>
  <c r="D15" i="24"/>
  <c r="E15" i="24" s="1"/>
  <c r="F15" i="24" s="1"/>
  <c r="D16" i="24"/>
  <c r="E16" i="24" s="1"/>
  <c r="D17" i="24"/>
  <c r="E17" i="24" s="1"/>
  <c r="D18" i="24"/>
  <c r="E18" i="24" s="1"/>
  <c r="F18" i="24" s="1"/>
  <c r="D19" i="24"/>
  <c r="E19" i="24" s="1"/>
  <c r="F19" i="24" s="1"/>
  <c r="D20" i="24"/>
  <c r="E20" i="24" s="1"/>
  <c r="D21" i="24"/>
  <c r="E21" i="24" s="1"/>
  <c r="D22" i="24"/>
  <c r="E22" i="24" s="1"/>
  <c r="F22" i="24" s="1"/>
  <c r="D23" i="24"/>
  <c r="E23" i="24" s="1"/>
  <c r="F23" i="24" s="1"/>
  <c r="D24" i="24"/>
  <c r="E24" i="24" s="1"/>
  <c r="D25" i="24"/>
  <c r="E25" i="24" s="1"/>
  <c r="D26" i="24"/>
  <c r="E26" i="24" s="1"/>
  <c r="F26" i="24" s="1"/>
  <c r="D27" i="24"/>
  <c r="E27" i="24" s="1"/>
  <c r="F27" i="24" s="1"/>
  <c r="D28" i="24"/>
  <c r="E28" i="24" s="1"/>
  <c r="D29" i="24"/>
  <c r="E29" i="24" s="1"/>
  <c r="D30" i="24"/>
  <c r="E30" i="24" s="1"/>
  <c r="F30" i="24" s="1"/>
  <c r="D31" i="24"/>
  <c r="E31" i="24" s="1"/>
  <c r="F31" i="24" s="1"/>
  <c r="D32" i="24"/>
  <c r="E32" i="24" s="1"/>
  <c r="D33" i="24"/>
  <c r="E33" i="24" s="1"/>
  <c r="D34" i="24"/>
  <c r="E34" i="24" s="1"/>
  <c r="F34" i="24" s="1"/>
  <c r="D35" i="24"/>
  <c r="E35" i="24" s="1"/>
  <c r="F35" i="24" s="1"/>
  <c r="D36" i="24"/>
  <c r="E36" i="24" s="1"/>
  <c r="D37" i="24"/>
  <c r="E37" i="24" s="1"/>
  <c r="D38" i="24"/>
  <c r="E38" i="24" s="1"/>
  <c r="F38" i="24" s="1"/>
  <c r="D39" i="24"/>
  <c r="E39" i="24" s="1"/>
  <c r="F39" i="24" s="1"/>
  <c r="D40" i="24"/>
  <c r="E40" i="24" s="1"/>
  <c r="D41" i="24"/>
  <c r="E41" i="24" s="1"/>
  <c r="D42" i="24"/>
  <c r="E42" i="24" s="1"/>
  <c r="F42" i="24" s="1"/>
  <c r="D43" i="24"/>
  <c r="E43" i="24" s="1"/>
  <c r="F43" i="24" s="1"/>
  <c r="D44" i="24"/>
  <c r="E44" i="24" s="1"/>
  <c r="D45" i="24"/>
  <c r="E45" i="24" s="1"/>
  <c r="D46" i="24"/>
  <c r="E46" i="24" s="1"/>
  <c r="F46" i="24" s="1"/>
  <c r="D4" i="24"/>
  <c r="E4" i="24" s="1"/>
  <c r="F4" i="24" s="1"/>
  <c r="D5" i="23"/>
  <c r="E5" i="23" s="1"/>
  <c r="D6" i="23"/>
  <c r="E6" i="23" s="1"/>
  <c r="D7" i="23"/>
  <c r="E7" i="23" s="1"/>
  <c r="F7" i="23" s="1"/>
  <c r="D8" i="23"/>
  <c r="E8" i="23" s="1"/>
  <c r="F8" i="23" s="1"/>
  <c r="D9" i="23"/>
  <c r="E9" i="23" s="1"/>
  <c r="D10" i="23"/>
  <c r="E10" i="23" s="1"/>
  <c r="D11" i="23"/>
  <c r="E11" i="23" s="1"/>
  <c r="F11" i="23" s="1"/>
  <c r="D12" i="23"/>
  <c r="E12" i="23" s="1"/>
  <c r="F12" i="23" s="1"/>
  <c r="D13" i="23"/>
  <c r="E13" i="23" s="1"/>
  <c r="D14" i="23"/>
  <c r="E14" i="23" s="1"/>
  <c r="D15" i="23"/>
  <c r="E15" i="23" s="1"/>
  <c r="F15" i="23" s="1"/>
  <c r="D16" i="23"/>
  <c r="E16" i="23" s="1"/>
  <c r="F16" i="23" s="1"/>
  <c r="D17" i="23"/>
  <c r="E17" i="23" s="1"/>
  <c r="D18" i="23"/>
  <c r="E18" i="23" s="1"/>
  <c r="D19" i="23"/>
  <c r="E19" i="23" s="1"/>
  <c r="F19" i="23" s="1"/>
  <c r="D20" i="23"/>
  <c r="E20" i="23" s="1"/>
  <c r="F20" i="23" s="1"/>
  <c r="D21" i="23"/>
  <c r="E21" i="23" s="1"/>
  <c r="D22" i="23"/>
  <c r="E22" i="23" s="1"/>
  <c r="D23" i="23"/>
  <c r="E23" i="23" s="1"/>
  <c r="F23" i="23" s="1"/>
  <c r="D24" i="23"/>
  <c r="E24" i="23" s="1"/>
  <c r="F24" i="23" s="1"/>
  <c r="D25" i="23"/>
  <c r="E25" i="23" s="1"/>
  <c r="D26" i="23"/>
  <c r="E26" i="23" s="1"/>
  <c r="D27" i="23"/>
  <c r="E27" i="23" s="1"/>
  <c r="F27" i="23" s="1"/>
  <c r="D28" i="23"/>
  <c r="E28" i="23" s="1"/>
  <c r="F28" i="23" s="1"/>
  <c r="D29" i="23"/>
  <c r="E29" i="23" s="1"/>
  <c r="D30" i="23"/>
  <c r="E30" i="23" s="1"/>
  <c r="D31" i="23"/>
  <c r="E31" i="23" s="1"/>
  <c r="F31" i="23" s="1"/>
  <c r="D32" i="23"/>
  <c r="E32" i="23" s="1"/>
  <c r="F32" i="23" s="1"/>
  <c r="D33" i="23"/>
  <c r="E33" i="23" s="1"/>
  <c r="D34" i="23"/>
  <c r="E34" i="23" s="1"/>
  <c r="F34" i="23" s="1"/>
  <c r="D35" i="23"/>
  <c r="E35" i="23" s="1"/>
  <c r="F35" i="23" s="1"/>
  <c r="D36" i="23"/>
  <c r="E36" i="23" s="1"/>
  <c r="F36" i="23" s="1"/>
  <c r="D37" i="23"/>
  <c r="E37" i="23" s="1"/>
  <c r="D38" i="23"/>
  <c r="E38" i="23" s="1"/>
  <c r="D39" i="23"/>
  <c r="E39" i="23" s="1"/>
  <c r="F39" i="23" s="1"/>
  <c r="D40" i="23"/>
  <c r="E40" i="23" s="1"/>
  <c r="F40" i="23" s="1"/>
  <c r="D41" i="23"/>
  <c r="E41" i="23" s="1"/>
  <c r="D42" i="23"/>
  <c r="E42" i="23" s="1"/>
  <c r="D43" i="23"/>
  <c r="E43" i="23" s="1"/>
  <c r="F43" i="23" s="1"/>
  <c r="D44" i="23"/>
  <c r="E44" i="23" s="1"/>
  <c r="F44" i="23" s="1"/>
  <c r="D45" i="23"/>
  <c r="E45" i="23" s="1"/>
  <c r="D46" i="23"/>
  <c r="E46" i="23" s="1"/>
  <c r="D4" i="23"/>
  <c r="E4" i="23" s="1"/>
  <c r="F4" i="23" s="1"/>
  <c r="D5" i="22"/>
  <c r="E5" i="22" s="1"/>
  <c r="F5" i="22" s="1"/>
  <c r="D6" i="22"/>
  <c r="E6" i="22" s="1"/>
  <c r="D7" i="22"/>
  <c r="E7" i="22" s="1"/>
  <c r="D8" i="22"/>
  <c r="E8" i="22" s="1"/>
  <c r="F8" i="22" s="1"/>
  <c r="D9" i="22"/>
  <c r="E9" i="22" s="1"/>
  <c r="F9" i="22" s="1"/>
  <c r="D10" i="22"/>
  <c r="E10" i="22" s="1"/>
  <c r="D11" i="22"/>
  <c r="E11" i="22" s="1"/>
  <c r="D12" i="22"/>
  <c r="E12" i="22" s="1"/>
  <c r="F12" i="22" s="1"/>
  <c r="D13" i="22"/>
  <c r="E13" i="22" s="1"/>
  <c r="F13" i="22" s="1"/>
  <c r="D14" i="22"/>
  <c r="E14" i="22" s="1"/>
  <c r="D15" i="22"/>
  <c r="E15" i="22" s="1"/>
  <c r="D16" i="22"/>
  <c r="E16" i="22" s="1"/>
  <c r="F16" i="22" s="1"/>
  <c r="D17" i="22"/>
  <c r="E17" i="22" s="1"/>
  <c r="F17" i="22" s="1"/>
  <c r="D18" i="22"/>
  <c r="E18" i="22" s="1"/>
  <c r="D19" i="22"/>
  <c r="E19" i="22" s="1"/>
  <c r="D20" i="22"/>
  <c r="E20" i="22" s="1"/>
  <c r="F20" i="22" s="1"/>
  <c r="D21" i="22"/>
  <c r="E21" i="22" s="1"/>
  <c r="F21" i="22" s="1"/>
  <c r="D22" i="22"/>
  <c r="E22" i="22" s="1"/>
  <c r="D23" i="22"/>
  <c r="E23" i="22" s="1"/>
  <c r="D24" i="22"/>
  <c r="E24" i="22" s="1"/>
  <c r="F24" i="22" s="1"/>
  <c r="D25" i="22"/>
  <c r="E25" i="22" s="1"/>
  <c r="F25" i="22" s="1"/>
  <c r="D26" i="22"/>
  <c r="E26" i="22" s="1"/>
  <c r="D27" i="22"/>
  <c r="E27" i="22" s="1"/>
  <c r="D28" i="22"/>
  <c r="E28" i="22" s="1"/>
  <c r="F28" i="22" s="1"/>
  <c r="D29" i="22"/>
  <c r="E29" i="22" s="1"/>
  <c r="F29" i="22" s="1"/>
  <c r="D30" i="22"/>
  <c r="E30" i="22" s="1"/>
  <c r="D31" i="22"/>
  <c r="E31" i="22" s="1"/>
  <c r="D32" i="22"/>
  <c r="E32" i="22" s="1"/>
  <c r="F32" i="22" s="1"/>
  <c r="D33" i="22"/>
  <c r="E33" i="22" s="1"/>
  <c r="F33" i="22" s="1"/>
  <c r="D34" i="22"/>
  <c r="E34" i="22" s="1"/>
  <c r="D35" i="22"/>
  <c r="E35" i="22" s="1"/>
  <c r="D36" i="22"/>
  <c r="E36" i="22" s="1"/>
  <c r="F36" i="22" s="1"/>
  <c r="D37" i="22"/>
  <c r="E37" i="22" s="1"/>
  <c r="F37" i="22" s="1"/>
  <c r="D38" i="22"/>
  <c r="E38" i="22" s="1"/>
  <c r="F38" i="22" s="1"/>
  <c r="D39" i="22"/>
  <c r="E39" i="22" s="1"/>
  <c r="D40" i="22"/>
  <c r="E40" i="22" s="1"/>
  <c r="F40" i="22" s="1"/>
  <c r="D41" i="22"/>
  <c r="E41" i="22" s="1"/>
  <c r="F41" i="22" s="1"/>
  <c r="D42" i="22"/>
  <c r="E42" i="22" s="1"/>
  <c r="D43" i="22"/>
  <c r="E43" i="22" s="1"/>
  <c r="D44" i="22"/>
  <c r="E44" i="22" s="1"/>
  <c r="F44" i="22" s="1"/>
  <c r="D45" i="22"/>
  <c r="E45" i="22" s="1"/>
  <c r="F45" i="22" s="1"/>
  <c r="D46" i="22"/>
  <c r="E46" i="22" s="1"/>
  <c r="D4" i="22"/>
  <c r="E4" i="22" s="1"/>
  <c r="D46" i="21"/>
  <c r="E46" i="21" s="1"/>
  <c r="F46" i="21" s="1"/>
  <c r="D5" i="21"/>
  <c r="E5" i="21" s="1"/>
  <c r="F5" i="21" s="1"/>
  <c r="D6" i="21"/>
  <c r="E6" i="21" s="1"/>
  <c r="D7" i="21"/>
  <c r="E7" i="21" s="1"/>
  <c r="D8" i="21"/>
  <c r="E8" i="21" s="1"/>
  <c r="F8" i="21" s="1"/>
  <c r="D9" i="21"/>
  <c r="E9" i="21" s="1"/>
  <c r="F9" i="21" s="1"/>
  <c r="D10" i="21"/>
  <c r="E10" i="21" s="1"/>
  <c r="D11" i="21"/>
  <c r="E11" i="21" s="1"/>
  <c r="D12" i="21"/>
  <c r="E12" i="21" s="1"/>
  <c r="F12" i="21" s="1"/>
  <c r="D13" i="21"/>
  <c r="E13" i="21" s="1"/>
  <c r="F13" i="21" s="1"/>
  <c r="D14" i="21"/>
  <c r="E14" i="21" s="1"/>
  <c r="D15" i="21"/>
  <c r="E15" i="21" s="1"/>
  <c r="D16" i="21"/>
  <c r="E16" i="21" s="1"/>
  <c r="F16" i="21" s="1"/>
  <c r="D17" i="21"/>
  <c r="E17" i="21" s="1"/>
  <c r="F17" i="21" s="1"/>
  <c r="D18" i="21"/>
  <c r="E18" i="21" s="1"/>
  <c r="D19" i="21"/>
  <c r="E19" i="21" s="1"/>
  <c r="F19" i="21" s="1"/>
  <c r="D20" i="21"/>
  <c r="E20" i="21" s="1"/>
  <c r="F20" i="21" s="1"/>
  <c r="D21" i="21"/>
  <c r="E21" i="21" s="1"/>
  <c r="F21" i="21" s="1"/>
  <c r="D22" i="21"/>
  <c r="E22" i="21" s="1"/>
  <c r="D23" i="21"/>
  <c r="E23" i="21" s="1"/>
  <c r="D24" i="21"/>
  <c r="E24" i="21" s="1"/>
  <c r="F24" i="21" s="1"/>
  <c r="D25" i="21"/>
  <c r="E25" i="21" s="1"/>
  <c r="F25" i="21" s="1"/>
  <c r="D26" i="21"/>
  <c r="E26" i="21" s="1"/>
  <c r="D27" i="21"/>
  <c r="E27" i="21" s="1"/>
  <c r="D28" i="21"/>
  <c r="E28" i="21" s="1"/>
  <c r="F28" i="21" s="1"/>
  <c r="D29" i="21"/>
  <c r="E29" i="21" s="1"/>
  <c r="F29" i="21" s="1"/>
  <c r="D30" i="21"/>
  <c r="E30" i="21" s="1"/>
  <c r="D31" i="21"/>
  <c r="E31" i="21" s="1"/>
  <c r="D32" i="21"/>
  <c r="E32" i="21" s="1"/>
  <c r="F32" i="21" s="1"/>
  <c r="D33" i="21"/>
  <c r="E33" i="21" s="1"/>
  <c r="F33" i="21" s="1"/>
  <c r="D34" i="21"/>
  <c r="E34" i="21" s="1"/>
  <c r="D35" i="21"/>
  <c r="E35" i="21" s="1"/>
  <c r="D36" i="21"/>
  <c r="E36" i="21" s="1"/>
  <c r="F36" i="21" s="1"/>
  <c r="D37" i="21"/>
  <c r="E37" i="21" s="1"/>
  <c r="F37" i="21" s="1"/>
  <c r="D38" i="21"/>
  <c r="E38" i="21" s="1"/>
  <c r="D39" i="21"/>
  <c r="E39" i="21" s="1"/>
  <c r="D40" i="21"/>
  <c r="E40" i="21" s="1"/>
  <c r="F40" i="21" s="1"/>
  <c r="D41" i="21"/>
  <c r="E41" i="21" s="1"/>
  <c r="F41" i="21" s="1"/>
  <c r="D42" i="21"/>
  <c r="E42" i="21" s="1"/>
  <c r="D43" i="21"/>
  <c r="E43" i="21" s="1"/>
  <c r="D44" i="21"/>
  <c r="E44" i="21" s="1"/>
  <c r="F44" i="21" s="1"/>
  <c r="D45" i="21"/>
  <c r="E45" i="21" s="1"/>
  <c r="F45" i="21" s="1"/>
  <c r="D4" i="21"/>
  <c r="E4" i="21" s="1"/>
  <c r="D5" i="20"/>
  <c r="E5" i="20" s="1"/>
  <c r="D6" i="20"/>
  <c r="E6" i="20" s="1"/>
  <c r="F6" i="20" s="1"/>
  <c r="D7" i="20"/>
  <c r="E7" i="20" s="1"/>
  <c r="F7" i="20" s="1"/>
  <c r="D8" i="20"/>
  <c r="E8" i="20" s="1"/>
  <c r="F8" i="20" s="1"/>
  <c r="D9" i="20"/>
  <c r="E9" i="20" s="1"/>
  <c r="D10" i="20"/>
  <c r="E10" i="20" s="1"/>
  <c r="F10" i="20" s="1"/>
  <c r="D11" i="20"/>
  <c r="E11" i="20" s="1"/>
  <c r="F11" i="20" s="1"/>
  <c r="D12" i="20"/>
  <c r="E12" i="20" s="1"/>
  <c r="D13" i="20"/>
  <c r="E13" i="20" s="1"/>
  <c r="D14" i="20"/>
  <c r="E14" i="20" s="1"/>
  <c r="F14" i="20" s="1"/>
  <c r="D15" i="20"/>
  <c r="E15" i="20" s="1"/>
  <c r="F15" i="20" s="1"/>
  <c r="D16" i="20"/>
  <c r="E16" i="20" s="1"/>
  <c r="D17" i="20"/>
  <c r="E17" i="20" s="1"/>
  <c r="D18" i="20"/>
  <c r="E18" i="20" s="1"/>
  <c r="F18" i="20" s="1"/>
  <c r="D19" i="20"/>
  <c r="E19" i="20" s="1"/>
  <c r="F19" i="20" s="1"/>
  <c r="D20" i="20"/>
  <c r="E20" i="20" s="1"/>
  <c r="D21" i="20"/>
  <c r="E21" i="20" s="1"/>
  <c r="D22" i="20"/>
  <c r="E22" i="20" s="1"/>
  <c r="F22" i="20" s="1"/>
  <c r="D23" i="20"/>
  <c r="E23" i="20" s="1"/>
  <c r="F23" i="20" s="1"/>
  <c r="D24" i="20"/>
  <c r="E24" i="20" s="1"/>
  <c r="D25" i="20"/>
  <c r="E25" i="20" s="1"/>
  <c r="D26" i="20"/>
  <c r="E26" i="20" s="1"/>
  <c r="F26" i="20" s="1"/>
  <c r="D27" i="20"/>
  <c r="E27" i="20" s="1"/>
  <c r="F27" i="20" s="1"/>
  <c r="D28" i="20"/>
  <c r="E28" i="20" s="1"/>
  <c r="D29" i="20"/>
  <c r="E29" i="20" s="1"/>
  <c r="D30" i="20"/>
  <c r="E30" i="20" s="1"/>
  <c r="F30" i="20" s="1"/>
  <c r="D31" i="20"/>
  <c r="E31" i="20" s="1"/>
  <c r="F31" i="20" s="1"/>
  <c r="D32" i="20"/>
  <c r="E32" i="20" s="1"/>
  <c r="D33" i="20"/>
  <c r="E33" i="20" s="1"/>
  <c r="D34" i="20"/>
  <c r="E34" i="20" s="1"/>
  <c r="F34" i="20" s="1"/>
  <c r="D35" i="20"/>
  <c r="E35" i="20" s="1"/>
  <c r="F35" i="20" s="1"/>
  <c r="D36" i="20"/>
  <c r="E36" i="20" s="1"/>
  <c r="D37" i="20"/>
  <c r="E37" i="20" s="1"/>
  <c r="D38" i="20"/>
  <c r="E38" i="20" s="1"/>
  <c r="F38" i="20" s="1"/>
  <c r="D39" i="20"/>
  <c r="E39" i="20" s="1"/>
  <c r="F39" i="20" s="1"/>
  <c r="D40" i="20"/>
  <c r="E40" i="20" s="1"/>
  <c r="D41" i="20"/>
  <c r="E41" i="20" s="1"/>
  <c r="D42" i="20"/>
  <c r="E42" i="20" s="1"/>
  <c r="F42" i="20" s="1"/>
  <c r="D43" i="20"/>
  <c r="E43" i="20" s="1"/>
  <c r="F43" i="20" s="1"/>
  <c r="D44" i="20"/>
  <c r="E44" i="20" s="1"/>
  <c r="D45" i="20"/>
  <c r="E45" i="20" s="1"/>
  <c r="D46" i="20"/>
  <c r="E46" i="20" s="1"/>
  <c r="F46" i="20" s="1"/>
  <c r="D4" i="20"/>
  <c r="E4" i="20" s="1"/>
  <c r="F4" i="20" s="1"/>
  <c r="D5" i="19"/>
  <c r="E5" i="19" s="1"/>
  <c r="D6" i="19"/>
  <c r="E6" i="19" s="1"/>
  <c r="D7" i="19"/>
  <c r="E7" i="19" s="1"/>
  <c r="F7" i="19" s="1"/>
  <c r="D8" i="19"/>
  <c r="E8" i="19" s="1"/>
  <c r="F8" i="19" s="1"/>
  <c r="D9" i="19"/>
  <c r="E9" i="19" s="1"/>
  <c r="D10" i="19"/>
  <c r="E10" i="19" s="1"/>
  <c r="D11" i="19"/>
  <c r="E11" i="19" s="1"/>
  <c r="F11" i="19" s="1"/>
  <c r="D12" i="19"/>
  <c r="E12" i="19" s="1"/>
  <c r="F12" i="19" s="1"/>
  <c r="D13" i="19"/>
  <c r="E13" i="19" s="1"/>
  <c r="D14" i="19"/>
  <c r="E14" i="19" s="1"/>
  <c r="D15" i="19"/>
  <c r="E15" i="19" s="1"/>
  <c r="F15" i="19" s="1"/>
  <c r="D16" i="19"/>
  <c r="E16" i="19" s="1"/>
  <c r="F16" i="19" s="1"/>
  <c r="D17" i="19"/>
  <c r="E17" i="19" s="1"/>
  <c r="D18" i="19"/>
  <c r="E18" i="19" s="1"/>
  <c r="D19" i="19"/>
  <c r="E19" i="19" s="1"/>
  <c r="F19" i="19" s="1"/>
  <c r="D20" i="19"/>
  <c r="E20" i="19" s="1"/>
  <c r="F20" i="19" s="1"/>
  <c r="D21" i="19"/>
  <c r="E21" i="19" s="1"/>
  <c r="D22" i="19"/>
  <c r="E22" i="19" s="1"/>
  <c r="D23" i="19"/>
  <c r="E23" i="19" s="1"/>
  <c r="F23" i="19" s="1"/>
  <c r="D24" i="19"/>
  <c r="E24" i="19" s="1"/>
  <c r="F24" i="19" s="1"/>
  <c r="D25" i="19"/>
  <c r="E25" i="19" s="1"/>
  <c r="D26" i="19"/>
  <c r="E26" i="19" s="1"/>
  <c r="D27" i="19"/>
  <c r="E27" i="19" s="1"/>
  <c r="F27" i="19" s="1"/>
  <c r="D28" i="19"/>
  <c r="E28" i="19" s="1"/>
  <c r="F28" i="19" s="1"/>
  <c r="D29" i="19"/>
  <c r="E29" i="19" s="1"/>
  <c r="D30" i="19"/>
  <c r="E30" i="19" s="1"/>
  <c r="D31" i="19"/>
  <c r="E31" i="19" s="1"/>
  <c r="F31" i="19" s="1"/>
  <c r="D32" i="19"/>
  <c r="E32" i="19" s="1"/>
  <c r="F32" i="19" s="1"/>
  <c r="D33" i="19"/>
  <c r="E33" i="19" s="1"/>
  <c r="D34" i="19"/>
  <c r="E34" i="19" s="1"/>
  <c r="D35" i="19"/>
  <c r="E35" i="19" s="1"/>
  <c r="F35" i="19" s="1"/>
  <c r="D36" i="19"/>
  <c r="E36" i="19" s="1"/>
  <c r="F36" i="19" s="1"/>
  <c r="D37" i="19"/>
  <c r="E37" i="19" s="1"/>
  <c r="D38" i="19"/>
  <c r="E38" i="19" s="1"/>
  <c r="D39" i="19"/>
  <c r="E39" i="19" s="1"/>
  <c r="F39" i="19" s="1"/>
  <c r="D40" i="19"/>
  <c r="E40" i="19" s="1"/>
  <c r="F40" i="19" s="1"/>
  <c r="D41" i="19"/>
  <c r="E41" i="19" s="1"/>
  <c r="D42" i="19"/>
  <c r="E42" i="19" s="1"/>
  <c r="D43" i="19"/>
  <c r="E43" i="19" s="1"/>
  <c r="F43" i="19" s="1"/>
  <c r="D44" i="19"/>
  <c r="E44" i="19" s="1"/>
  <c r="F44" i="19" s="1"/>
  <c r="D45" i="19"/>
  <c r="E45" i="19" s="1"/>
  <c r="D46" i="19"/>
  <c r="E46" i="19" s="1"/>
  <c r="D4" i="19"/>
  <c r="E4" i="19" s="1"/>
  <c r="F4" i="19" s="1"/>
  <c r="D5" i="18"/>
  <c r="E5" i="18" s="1"/>
  <c r="F5" i="18" s="1"/>
  <c r="D6" i="18"/>
  <c r="E6" i="18" s="1"/>
  <c r="D7" i="18"/>
  <c r="E7" i="18" s="1"/>
  <c r="D8" i="18"/>
  <c r="E8" i="18" s="1"/>
  <c r="F8" i="18" s="1"/>
  <c r="D9" i="18"/>
  <c r="E9" i="18" s="1"/>
  <c r="F9" i="18" s="1"/>
  <c r="D10" i="18"/>
  <c r="E10" i="18" s="1"/>
  <c r="D11" i="18"/>
  <c r="E11" i="18" s="1"/>
  <c r="D12" i="18"/>
  <c r="E12" i="18" s="1"/>
  <c r="F12" i="18" s="1"/>
  <c r="D13" i="18"/>
  <c r="E13" i="18" s="1"/>
  <c r="F13" i="18" s="1"/>
  <c r="D14" i="18"/>
  <c r="E14" i="18" s="1"/>
  <c r="D15" i="18"/>
  <c r="D16" i="18"/>
  <c r="E16" i="18" s="1"/>
  <c r="F16" i="18" s="1"/>
  <c r="D17" i="18"/>
  <c r="E17" i="18" s="1"/>
  <c r="F17" i="18" s="1"/>
  <c r="D18" i="18"/>
  <c r="E18" i="18" s="1"/>
  <c r="D19" i="18"/>
  <c r="E19" i="18" s="1"/>
  <c r="D20" i="18"/>
  <c r="E20" i="18" s="1"/>
  <c r="F20" i="18" s="1"/>
  <c r="D21" i="18"/>
  <c r="E21" i="18" s="1"/>
  <c r="F21" i="18" s="1"/>
  <c r="D22" i="18"/>
  <c r="E22" i="18" s="1"/>
  <c r="D23" i="18"/>
  <c r="E23" i="18" s="1"/>
  <c r="D24" i="18"/>
  <c r="E24" i="18" s="1"/>
  <c r="F24" i="18" s="1"/>
  <c r="D25" i="18"/>
  <c r="E25" i="18" s="1"/>
  <c r="F25" i="18" s="1"/>
  <c r="D26" i="18"/>
  <c r="E26" i="18" s="1"/>
  <c r="D27" i="18"/>
  <c r="E27" i="18" s="1"/>
  <c r="D28" i="18"/>
  <c r="E28" i="18" s="1"/>
  <c r="F28" i="18" s="1"/>
  <c r="D29" i="18"/>
  <c r="E29" i="18" s="1"/>
  <c r="F29" i="18" s="1"/>
  <c r="D30" i="18"/>
  <c r="E30" i="18" s="1"/>
  <c r="F30" i="18" s="1"/>
  <c r="D31" i="18"/>
  <c r="E31" i="18" s="1"/>
  <c r="D32" i="18"/>
  <c r="E32" i="18" s="1"/>
  <c r="F32" i="18" s="1"/>
  <c r="D33" i="18"/>
  <c r="E33" i="18" s="1"/>
  <c r="F33" i="18" s="1"/>
  <c r="D34" i="18"/>
  <c r="E34" i="18" s="1"/>
  <c r="D35" i="18"/>
  <c r="E35" i="18" s="1"/>
  <c r="D36" i="18"/>
  <c r="E36" i="18" s="1"/>
  <c r="F36" i="18" s="1"/>
  <c r="D37" i="18"/>
  <c r="E37" i="18" s="1"/>
  <c r="F37" i="18" s="1"/>
  <c r="D38" i="18"/>
  <c r="E38" i="18" s="1"/>
  <c r="D39" i="18"/>
  <c r="E39" i="18" s="1"/>
  <c r="D40" i="18"/>
  <c r="E40" i="18" s="1"/>
  <c r="F40" i="18" s="1"/>
  <c r="D41" i="18"/>
  <c r="E41" i="18" s="1"/>
  <c r="F41" i="18" s="1"/>
  <c r="D42" i="18"/>
  <c r="E42" i="18" s="1"/>
  <c r="D43" i="18"/>
  <c r="E43" i="18" s="1"/>
  <c r="D44" i="18"/>
  <c r="E44" i="18" s="1"/>
  <c r="F44" i="18" s="1"/>
  <c r="D45" i="18"/>
  <c r="E45" i="18" s="1"/>
  <c r="F45" i="18" s="1"/>
  <c r="D46" i="18"/>
  <c r="E46" i="18" s="1"/>
  <c r="D4" i="18"/>
  <c r="E4" i="18" s="1"/>
  <c r="D5" i="17"/>
  <c r="E5" i="17" s="1"/>
  <c r="F5" i="17" s="1"/>
  <c r="D6" i="17"/>
  <c r="E6" i="17" s="1"/>
  <c r="F6" i="17" s="1"/>
  <c r="D7" i="17"/>
  <c r="E7" i="17" s="1"/>
  <c r="D8" i="17"/>
  <c r="E8" i="17" s="1"/>
  <c r="D9" i="17"/>
  <c r="E9" i="17" s="1"/>
  <c r="F9" i="17" s="1"/>
  <c r="D10" i="17"/>
  <c r="E10" i="17" s="1"/>
  <c r="F10" i="17" s="1"/>
  <c r="D11" i="17"/>
  <c r="E11" i="17" s="1"/>
  <c r="D12" i="17"/>
  <c r="E12" i="17" s="1"/>
  <c r="D13" i="17"/>
  <c r="E13" i="17" s="1"/>
  <c r="F13" i="17" s="1"/>
  <c r="D14" i="17"/>
  <c r="E14" i="17" s="1"/>
  <c r="F14" i="17" s="1"/>
  <c r="D15" i="17"/>
  <c r="E15" i="17" s="1"/>
  <c r="D16" i="17"/>
  <c r="E16" i="17" s="1"/>
  <c r="D17" i="17"/>
  <c r="E17" i="17" s="1"/>
  <c r="F17" i="17" s="1"/>
  <c r="D18" i="17"/>
  <c r="E18" i="17" s="1"/>
  <c r="F18" i="17" s="1"/>
  <c r="D19" i="17"/>
  <c r="E19" i="17" s="1"/>
  <c r="D20" i="17"/>
  <c r="E20" i="17" s="1"/>
  <c r="D21" i="17"/>
  <c r="E21" i="17" s="1"/>
  <c r="F21" i="17" s="1"/>
  <c r="D22" i="17"/>
  <c r="E22" i="17" s="1"/>
  <c r="F22" i="17" s="1"/>
  <c r="D23" i="17"/>
  <c r="E23" i="17" s="1"/>
  <c r="F23" i="17" s="1"/>
  <c r="D24" i="17"/>
  <c r="E24" i="17" s="1"/>
  <c r="D25" i="17"/>
  <c r="E25" i="17" s="1"/>
  <c r="F25" i="17" s="1"/>
  <c r="D26" i="17"/>
  <c r="E26" i="17" s="1"/>
  <c r="F26" i="17" s="1"/>
  <c r="D27" i="17"/>
  <c r="E27" i="17" s="1"/>
  <c r="D28" i="17"/>
  <c r="E28" i="17" s="1"/>
  <c r="D29" i="17"/>
  <c r="E29" i="17" s="1"/>
  <c r="F29" i="17" s="1"/>
  <c r="D30" i="17"/>
  <c r="E30" i="17" s="1"/>
  <c r="F30" i="17" s="1"/>
  <c r="D31" i="17"/>
  <c r="E31" i="17" s="1"/>
  <c r="D32" i="17"/>
  <c r="E32" i="17" s="1"/>
  <c r="D33" i="17"/>
  <c r="E33" i="17" s="1"/>
  <c r="F33" i="17" s="1"/>
  <c r="D34" i="17"/>
  <c r="E34" i="17" s="1"/>
  <c r="F34" i="17" s="1"/>
  <c r="D35" i="17"/>
  <c r="E35" i="17" s="1"/>
  <c r="D36" i="17"/>
  <c r="E36" i="17" s="1"/>
  <c r="D37" i="17"/>
  <c r="E37" i="17" s="1"/>
  <c r="F37" i="17" s="1"/>
  <c r="D38" i="17"/>
  <c r="E38" i="17" s="1"/>
  <c r="F38" i="17" s="1"/>
  <c r="D39" i="17"/>
  <c r="E39" i="17" s="1"/>
  <c r="D40" i="17"/>
  <c r="E40" i="17" s="1"/>
  <c r="D41" i="17"/>
  <c r="E41" i="17" s="1"/>
  <c r="F41" i="17" s="1"/>
  <c r="D42" i="17"/>
  <c r="E42" i="17" s="1"/>
  <c r="F42" i="17" s="1"/>
  <c r="D43" i="17"/>
  <c r="E43" i="17" s="1"/>
  <c r="D44" i="17"/>
  <c r="E44" i="17" s="1"/>
  <c r="F44" i="17" s="1"/>
  <c r="D45" i="17"/>
  <c r="E45" i="17" s="1"/>
  <c r="F45" i="17" s="1"/>
  <c r="D46" i="17"/>
  <c r="E46" i="17" s="1"/>
  <c r="F46" i="17" s="1"/>
  <c r="D4" i="17"/>
  <c r="E4" i="17" s="1"/>
  <c r="D5" i="16"/>
  <c r="E5" i="16" s="1"/>
  <c r="D6" i="16"/>
  <c r="E6" i="16" s="1"/>
  <c r="F6" i="16" s="1"/>
  <c r="D7" i="16"/>
  <c r="E7" i="16" s="1"/>
  <c r="F7" i="16" s="1"/>
  <c r="D8" i="16"/>
  <c r="E8" i="16" s="1"/>
  <c r="D9" i="16"/>
  <c r="E9" i="16" s="1"/>
  <c r="D10" i="16"/>
  <c r="E10" i="16" s="1"/>
  <c r="F10" i="16" s="1"/>
  <c r="D11" i="16"/>
  <c r="E11" i="16" s="1"/>
  <c r="F11" i="16" s="1"/>
  <c r="D12" i="16"/>
  <c r="D13" i="16"/>
  <c r="E13" i="16" s="1"/>
  <c r="D14" i="16"/>
  <c r="E14" i="16" s="1"/>
  <c r="F14" i="16" s="1"/>
  <c r="D15" i="16"/>
  <c r="E15" i="16" s="1"/>
  <c r="F15" i="16" s="1"/>
  <c r="D16" i="16"/>
  <c r="E16" i="16" s="1"/>
  <c r="D17" i="16"/>
  <c r="E17" i="16" s="1"/>
  <c r="D18" i="16"/>
  <c r="E18" i="16" s="1"/>
  <c r="F18" i="16" s="1"/>
  <c r="D19" i="16"/>
  <c r="E19" i="16" s="1"/>
  <c r="F19" i="16" s="1"/>
  <c r="D20" i="16"/>
  <c r="E20" i="16" s="1"/>
  <c r="D21" i="16"/>
  <c r="E21" i="16" s="1"/>
  <c r="D22" i="16"/>
  <c r="E22" i="16" s="1"/>
  <c r="F22" i="16" s="1"/>
  <c r="D23" i="16"/>
  <c r="E23" i="16" s="1"/>
  <c r="F23" i="16" s="1"/>
  <c r="D24" i="16"/>
  <c r="E24" i="16" s="1"/>
  <c r="F24" i="16" s="1"/>
  <c r="D25" i="16"/>
  <c r="E25" i="16" s="1"/>
  <c r="D26" i="16"/>
  <c r="E26" i="16" s="1"/>
  <c r="F26" i="16" s="1"/>
  <c r="D27" i="16"/>
  <c r="E27" i="16" s="1"/>
  <c r="F27" i="16" s="1"/>
  <c r="D28" i="16"/>
  <c r="E28" i="16" s="1"/>
  <c r="F28" i="16" s="1"/>
  <c r="D29" i="16"/>
  <c r="E29" i="16" s="1"/>
  <c r="D30" i="16"/>
  <c r="E30" i="16" s="1"/>
  <c r="F30" i="16" s="1"/>
  <c r="D31" i="16"/>
  <c r="E31" i="16" s="1"/>
  <c r="F31" i="16" s="1"/>
  <c r="D32" i="16"/>
  <c r="E32" i="16" s="1"/>
  <c r="D33" i="16"/>
  <c r="E33" i="16" s="1"/>
  <c r="D34" i="16"/>
  <c r="E34" i="16" s="1"/>
  <c r="F34" i="16" s="1"/>
  <c r="D35" i="16"/>
  <c r="E35" i="16" s="1"/>
  <c r="F35" i="16" s="1"/>
  <c r="D36" i="16"/>
  <c r="E36" i="16" s="1"/>
  <c r="D37" i="16"/>
  <c r="E37" i="16" s="1"/>
  <c r="D38" i="16"/>
  <c r="E38" i="16" s="1"/>
  <c r="F38" i="16" s="1"/>
  <c r="D39" i="16"/>
  <c r="E39" i="16" s="1"/>
  <c r="F39" i="16" s="1"/>
  <c r="D40" i="16"/>
  <c r="E40" i="16" s="1"/>
  <c r="D41" i="16"/>
  <c r="E41" i="16" s="1"/>
  <c r="F41" i="16" s="1"/>
  <c r="D42" i="16"/>
  <c r="E42" i="16" s="1"/>
  <c r="F42" i="16" s="1"/>
  <c r="D43" i="16"/>
  <c r="E43" i="16" s="1"/>
  <c r="F43" i="16" s="1"/>
  <c r="D44" i="16"/>
  <c r="E44" i="16" s="1"/>
  <c r="F44" i="16" s="1"/>
  <c r="D45" i="16"/>
  <c r="E45" i="16" s="1"/>
  <c r="D46" i="16"/>
  <c r="E46" i="16" s="1"/>
  <c r="F46" i="16" s="1"/>
  <c r="D4" i="16"/>
  <c r="E4" i="16" s="1"/>
  <c r="F4" i="16" s="1"/>
  <c r="D25" i="14"/>
  <c r="E25" i="14" s="1"/>
  <c r="D26" i="14"/>
  <c r="E26" i="14" s="1"/>
  <c r="D27" i="14"/>
  <c r="E27" i="14" s="1"/>
  <c r="F27" i="14" s="1"/>
  <c r="D28" i="14"/>
  <c r="E28" i="14" s="1"/>
  <c r="F28" i="14" s="1"/>
  <c r="D29" i="14"/>
  <c r="E29" i="14" s="1"/>
  <c r="D30" i="14"/>
  <c r="E30" i="14" s="1"/>
  <c r="F30" i="14" s="1"/>
  <c r="D31" i="14"/>
  <c r="E31" i="14" s="1"/>
  <c r="F31" i="14" s="1"/>
  <c r="D32" i="14"/>
  <c r="E32" i="14" s="1"/>
  <c r="F32" i="14" s="1"/>
  <c r="D33" i="14"/>
  <c r="E33" i="14" s="1"/>
  <c r="D34" i="14"/>
  <c r="E34" i="14" s="1"/>
  <c r="D35" i="14"/>
  <c r="E35" i="14" s="1"/>
  <c r="F35" i="14" s="1"/>
  <c r="D36" i="14"/>
  <c r="E36" i="14" s="1"/>
  <c r="F36" i="14" s="1"/>
  <c r="D37" i="14"/>
  <c r="E37" i="14" s="1"/>
  <c r="D38" i="14"/>
  <c r="E38" i="14" s="1"/>
  <c r="F38" i="14" s="1"/>
  <c r="D39" i="14"/>
  <c r="E39" i="14" s="1"/>
  <c r="F39" i="14" s="1"/>
  <c r="D40" i="14"/>
  <c r="E40" i="14" s="1"/>
  <c r="F40" i="14" s="1"/>
  <c r="D41" i="14"/>
  <c r="E41" i="14" s="1"/>
  <c r="D42" i="14"/>
  <c r="E42" i="14" s="1"/>
  <c r="D43" i="14"/>
  <c r="E43" i="14" s="1"/>
  <c r="F43" i="14" s="1"/>
  <c r="D44" i="14"/>
  <c r="E44" i="14" s="1"/>
  <c r="F44" i="14" s="1"/>
  <c r="D45" i="14"/>
  <c r="E45" i="14" s="1"/>
  <c r="D46" i="14"/>
  <c r="D7" i="14"/>
  <c r="E7" i="14" s="1"/>
  <c r="F7" i="14" s="1"/>
  <c r="D8" i="14"/>
  <c r="E8" i="14" s="1"/>
  <c r="F8" i="14" s="1"/>
  <c r="D9" i="14"/>
  <c r="E9" i="14" s="1"/>
  <c r="D10" i="14"/>
  <c r="E10" i="14" s="1"/>
  <c r="D11" i="14"/>
  <c r="E11" i="14" s="1"/>
  <c r="F11" i="14" s="1"/>
  <c r="D12" i="14"/>
  <c r="E12" i="14" s="1"/>
  <c r="F12" i="14" s="1"/>
  <c r="D13" i="14"/>
  <c r="E13" i="14" s="1"/>
  <c r="D14" i="14"/>
  <c r="D15" i="14"/>
  <c r="E15" i="14" s="1"/>
  <c r="F15" i="14" s="1"/>
  <c r="D16" i="14"/>
  <c r="E16" i="14" s="1"/>
  <c r="F16" i="14" s="1"/>
  <c r="D17" i="14"/>
  <c r="E17" i="14" s="1"/>
  <c r="D18" i="14"/>
  <c r="E18" i="14" s="1"/>
  <c r="D19" i="14"/>
  <c r="E19" i="14" s="1"/>
  <c r="F19" i="14" s="1"/>
  <c r="D20" i="14"/>
  <c r="E20" i="14" s="1"/>
  <c r="F20" i="14" s="1"/>
  <c r="D21" i="14"/>
  <c r="E21" i="14" s="1"/>
  <c r="D22" i="14"/>
  <c r="E22" i="14" s="1"/>
  <c r="F22" i="14" s="1"/>
  <c r="D23" i="14"/>
  <c r="E23" i="14" s="1"/>
  <c r="F23" i="14" s="1"/>
  <c r="D24" i="14"/>
  <c r="E24" i="14" s="1"/>
  <c r="F24" i="14" s="1"/>
  <c r="D5" i="14"/>
  <c r="E5" i="14" s="1"/>
  <c r="D6" i="14"/>
  <c r="E6" i="14" s="1"/>
  <c r="F6" i="14" s="1"/>
  <c r="D4" i="14"/>
  <c r="E4" i="14" s="1"/>
  <c r="F4" i="14" s="1"/>
  <c r="D5" i="13"/>
  <c r="E5" i="13" s="1"/>
  <c r="F5" i="13" s="1"/>
  <c r="D6" i="13"/>
  <c r="E6" i="13" s="1"/>
  <c r="D7" i="13"/>
  <c r="E7" i="13" s="1"/>
  <c r="D8" i="13"/>
  <c r="E8" i="13" s="1"/>
  <c r="F8" i="13" s="1"/>
  <c r="D9" i="13"/>
  <c r="E9" i="13" s="1"/>
  <c r="F9" i="13" s="1"/>
  <c r="D10" i="13"/>
  <c r="E10" i="13" s="1"/>
  <c r="D11" i="13"/>
  <c r="E11" i="13" s="1"/>
  <c r="D12" i="13"/>
  <c r="E12" i="13" s="1"/>
  <c r="F12" i="13" s="1"/>
  <c r="D13" i="13"/>
  <c r="E13" i="13" s="1"/>
  <c r="F13" i="13" s="1"/>
  <c r="D14" i="13"/>
  <c r="E14" i="13" s="1"/>
  <c r="D15" i="13"/>
  <c r="E15" i="13" s="1"/>
  <c r="D16" i="13"/>
  <c r="E16" i="13" s="1"/>
  <c r="F16" i="13" s="1"/>
  <c r="D17" i="13"/>
  <c r="E17" i="13" s="1"/>
  <c r="F17" i="13" s="1"/>
  <c r="D18" i="13"/>
  <c r="E18" i="13" s="1"/>
  <c r="D19" i="13"/>
  <c r="E19" i="13" s="1"/>
  <c r="D20" i="13"/>
  <c r="E20" i="13" s="1"/>
  <c r="F20" i="13" s="1"/>
  <c r="D21" i="13"/>
  <c r="E21" i="13" s="1"/>
  <c r="F21" i="13" s="1"/>
  <c r="D22" i="13"/>
  <c r="E22" i="13" s="1"/>
  <c r="D23" i="13"/>
  <c r="E23" i="13" s="1"/>
  <c r="D24" i="13"/>
  <c r="E24" i="13" s="1"/>
  <c r="F24" i="13" s="1"/>
  <c r="D25" i="13"/>
  <c r="E25" i="13" s="1"/>
  <c r="F25" i="13" s="1"/>
  <c r="D26" i="13"/>
  <c r="E26" i="13" s="1"/>
  <c r="D27" i="13"/>
  <c r="E27" i="13" s="1"/>
  <c r="D28" i="13"/>
  <c r="E28" i="13" s="1"/>
  <c r="F28" i="13" s="1"/>
  <c r="D29" i="13"/>
  <c r="E29" i="13" s="1"/>
  <c r="F29" i="13" s="1"/>
  <c r="D30" i="13"/>
  <c r="E30" i="13" s="1"/>
  <c r="F30" i="13" s="1"/>
  <c r="D31" i="13"/>
  <c r="E31" i="13" s="1"/>
  <c r="D32" i="13"/>
  <c r="E32" i="13" s="1"/>
  <c r="F32" i="13" s="1"/>
  <c r="D33" i="13"/>
  <c r="E33" i="13" s="1"/>
  <c r="F33" i="13" s="1"/>
  <c r="D34" i="13"/>
  <c r="E34" i="13" s="1"/>
  <c r="D35" i="13"/>
  <c r="E35" i="13" s="1"/>
  <c r="D36" i="13"/>
  <c r="E36" i="13" s="1"/>
  <c r="F36" i="13" s="1"/>
  <c r="D37" i="13"/>
  <c r="E37" i="13" s="1"/>
  <c r="F37" i="13" s="1"/>
  <c r="D38" i="13"/>
  <c r="E38" i="13" s="1"/>
  <c r="D39" i="13"/>
  <c r="E39" i="13" s="1"/>
  <c r="D40" i="13"/>
  <c r="E40" i="13" s="1"/>
  <c r="F40" i="13" s="1"/>
  <c r="D41" i="13"/>
  <c r="E41" i="13" s="1"/>
  <c r="F41" i="13" s="1"/>
  <c r="D42" i="13"/>
  <c r="E42" i="13" s="1"/>
  <c r="F42" i="13" s="1"/>
  <c r="D43" i="13"/>
  <c r="E43" i="13" s="1"/>
  <c r="D44" i="13"/>
  <c r="E44" i="13" s="1"/>
  <c r="F44" i="13" s="1"/>
  <c r="D45" i="13"/>
  <c r="E45" i="13" s="1"/>
  <c r="F45" i="13" s="1"/>
  <c r="D46" i="13"/>
  <c r="E46" i="13" s="1"/>
  <c r="D4" i="13"/>
  <c r="E4" i="13" s="1"/>
  <c r="D5" i="11"/>
  <c r="E5" i="11" s="1"/>
  <c r="F5" i="11" s="1"/>
  <c r="D6" i="11"/>
  <c r="E6" i="11" s="1"/>
  <c r="F6" i="11" s="1"/>
  <c r="D7" i="11"/>
  <c r="E7" i="11" s="1"/>
  <c r="D8" i="11"/>
  <c r="E8" i="11" s="1"/>
  <c r="D9" i="11"/>
  <c r="E9" i="11" s="1"/>
  <c r="F9" i="11" s="1"/>
  <c r="D10" i="11"/>
  <c r="E10" i="11" s="1"/>
  <c r="F10" i="11" s="1"/>
  <c r="D11" i="11"/>
  <c r="E11" i="11" s="1"/>
  <c r="D12" i="11"/>
  <c r="E12" i="11" s="1"/>
  <c r="D13" i="11"/>
  <c r="E13" i="11" s="1"/>
  <c r="F13" i="11" s="1"/>
  <c r="D14" i="11"/>
  <c r="E14" i="11" s="1"/>
  <c r="F14" i="11" s="1"/>
  <c r="D15" i="11"/>
  <c r="D16" i="11"/>
  <c r="E16" i="11" s="1"/>
  <c r="D17" i="11"/>
  <c r="E17" i="11" s="1"/>
  <c r="F17" i="11" s="1"/>
  <c r="D18" i="11"/>
  <c r="E18" i="11" s="1"/>
  <c r="F18" i="11" s="1"/>
  <c r="D19" i="11"/>
  <c r="E19" i="11" s="1"/>
  <c r="D20" i="11"/>
  <c r="E20" i="11" s="1"/>
  <c r="F20" i="11" s="1"/>
  <c r="D21" i="11"/>
  <c r="E21" i="11" s="1"/>
  <c r="F21" i="11" s="1"/>
  <c r="D22" i="11"/>
  <c r="E22" i="11" s="1"/>
  <c r="F22" i="11" s="1"/>
  <c r="D23" i="11"/>
  <c r="E23" i="11" s="1"/>
  <c r="F23" i="11" s="1"/>
  <c r="D24" i="11"/>
  <c r="E24" i="11" s="1"/>
  <c r="D25" i="11"/>
  <c r="E25" i="11" s="1"/>
  <c r="F25" i="11" s="1"/>
  <c r="D26" i="11"/>
  <c r="E26" i="11" s="1"/>
  <c r="F26" i="11" s="1"/>
  <c r="D27" i="11"/>
  <c r="E27" i="11" s="1"/>
  <c r="D28" i="11"/>
  <c r="E28" i="11" s="1"/>
  <c r="D29" i="11"/>
  <c r="E29" i="11" s="1"/>
  <c r="F29" i="11" s="1"/>
  <c r="D30" i="11"/>
  <c r="E30" i="11" s="1"/>
  <c r="F30" i="11" s="1"/>
  <c r="D31" i="11"/>
  <c r="E31" i="11" s="1"/>
  <c r="F31" i="11" s="1"/>
  <c r="D32" i="11"/>
  <c r="E32" i="11" s="1"/>
  <c r="F32" i="11" s="1"/>
  <c r="D33" i="11"/>
  <c r="E33" i="11" s="1"/>
  <c r="F33" i="11" s="1"/>
  <c r="D34" i="11"/>
  <c r="E34" i="11" s="1"/>
  <c r="F34" i="11" s="1"/>
  <c r="D35" i="11"/>
  <c r="E35" i="11" s="1"/>
  <c r="D36" i="11"/>
  <c r="D37" i="11"/>
  <c r="E37" i="11" s="1"/>
  <c r="F37" i="11" s="1"/>
  <c r="D38" i="11"/>
  <c r="E38" i="11" s="1"/>
  <c r="F38" i="11" s="1"/>
  <c r="D39" i="11"/>
  <c r="E39" i="11" s="1"/>
  <c r="D40" i="11"/>
  <c r="E40" i="11" s="1"/>
  <c r="D41" i="11"/>
  <c r="E41" i="11" s="1"/>
  <c r="F41" i="11" s="1"/>
  <c r="D42" i="11"/>
  <c r="E42" i="11" s="1"/>
  <c r="F42" i="11" s="1"/>
  <c r="D43" i="11"/>
  <c r="E43" i="11" s="1"/>
  <c r="F43" i="11" s="1"/>
  <c r="D44" i="11"/>
  <c r="E44" i="11" s="1"/>
  <c r="D45" i="11"/>
  <c r="E45" i="11" s="1"/>
  <c r="F45" i="11" s="1"/>
  <c r="D46" i="11"/>
  <c r="E46" i="11" s="1"/>
  <c r="F46" i="11" s="1"/>
  <c r="D4" i="11"/>
  <c r="E4" i="11" s="1"/>
  <c r="F4" i="11" s="1"/>
  <c r="D5" i="10"/>
  <c r="E5" i="10" s="1"/>
  <c r="D6" i="10"/>
  <c r="E6" i="10" s="1"/>
  <c r="F6" i="10" s="1"/>
  <c r="D7" i="10"/>
  <c r="E7" i="10" s="1"/>
  <c r="F7" i="10" s="1"/>
  <c r="D8" i="10"/>
  <c r="E8" i="10" s="1"/>
  <c r="F8" i="10" s="1"/>
  <c r="D9" i="10"/>
  <c r="E9" i="10" s="1"/>
  <c r="D10" i="10"/>
  <c r="E10" i="10" s="1"/>
  <c r="F10" i="10" s="1"/>
  <c r="D11" i="10"/>
  <c r="E11" i="10" s="1"/>
  <c r="F11" i="10" s="1"/>
  <c r="D12" i="10"/>
  <c r="E12" i="10" s="1"/>
  <c r="D13" i="10"/>
  <c r="E13" i="10" s="1"/>
  <c r="F13" i="10" s="1"/>
  <c r="D14" i="10"/>
  <c r="E14" i="10" s="1"/>
  <c r="F14" i="10" s="1"/>
  <c r="D15" i="10"/>
  <c r="E15" i="10" s="1"/>
  <c r="F15" i="10" s="1"/>
  <c r="D16" i="10"/>
  <c r="E16" i="10" s="1"/>
  <c r="D17" i="10"/>
  <c r="E17" i="10" s="1"/>
  <c r="D18" i="10"/>
  <c r="E18" i="10" s="1"/>
  <c r="F18" i="10" s="1"/>
  <c r="D19" i="10"/>
  <c r="E19" i="10" s="1"/>
  <c r="F19" i="10" s="1"/>
  <c r="D20" i="10"/>
  <c r="E20" i="10" s="1"/>
  <c r="D21" i="10"/>
  <c r="E21" i="10" s="1"/>
  <c r="D22" i="10"/>
  <c r="E22" i="10" s="1"/>
  <c r="F22" i="10" s="1"/>
  <c r="D23" i="10"/>
  <c r="E23" i="10" s="1"/>
  <c r="F23" i="10" s="1"/>
  <c r="D24" i="10"/>
  <c r="E24" i="10" s="1"/>
  <c r="F24" i="10" s="1"/>
  <c r="D25" i="10"/>
  <c r="E25" i="10" s="1"/>
  <c r="F25" i="10" s="1"/>
  <c r="D26" i="10"/>
  <c r="E26" i="10" s="1"/>
  <c r="F26" i="10" s="1"/>
  <c r="D27" i="10"/>
  <c r="E27" i="10" s="1"/>
  <c r="F27" i="10" s="1"/>
  <c r="D28" i="10"/>
  <c r="E28" i="10" s="1"/>
  <c r="D29" i="10"/>
  <c r="E29" i="10" s="1"/>
  <c r="F29" i="10" s="1"/>
  <c r="D30" i="10"/>
  <c r="E30" i="10" s="1"/>
  <c r="F30" i="10" s="1"/>
  <c r="D31" i="10"/>
  <c r="E31" i="10" s="1"/>
  <c r="F31" i="10" s="1"/>
  <c r="D32" i="10"/>
  <c r="E32" i="10" s="1"/>
  <c r="F32" i="10" s="1"/>
  <c r="D33" i="10"/>
  <c r="E33" i="10" s="1"/>
  <c r="D34" i="10"/>
  <c r="E34" i="10" s="1"/>
  <c r="F34" i="10" s="1"/>
  <c r="D35" i="10"/>
  <c r="E35" i="10" s="1"/>
  <c r="F35" i="10" s="1"/>
  <c r="D36" i="10"/>
  <c r="E36" i="10" s="1"/>
  <c r="F36" i="10" s="1"/>
  <c r="D37" i="10"/>
  <c r="E37" i="10" s="1"/>
  <c r="D38" i="10"/>
  <c r="E38" i="10" s="1"/>
  <c r="F38" i="10" s="1"/>
  <c r="D39" i="10"/>
  <c r="E39" i="10" s="1"/>
  <c r="F39" i="10" s="1"/>
  <c r="D40" i="10"/>
  <c r="D41" i="10"/>
  <c r="E41" i="10" s="1"/>
  <c r="D42" i="10"/>
  <c r="E42" i="10" s="1"/>
  <c r="F42" i="10" s="1"/>
  <c r="D43" i="10"/>
  <c r="E43" i="10" s="1"/>
  <c r="F43" i="10" s="1"/>
  <c r="D44" i="10"/>
  <c r="E44" i="10" s="1"/>
  <c r="D45" i="10"/>
  <c r="E45" i="10" s="1"/>
  <c r="F45" i="10" s="1"/>
  <c r="D46" i="10"/>
  <c r="E46" i="10" s="1"/>
  <c r="F46" i="10" s="1"/>
  <c r="D4" i="10"/>
  <c r="E4" i="10" s="1"/>
  <c r="F4" i="10" s="1"/>
  <c r="D5" i="9"/>
  <c r="E5" i="9" s="1"/>
  <c r="D6" i="9"/>
  <c r="E6" i="9" s="1"/>
  <c r="F6" i="9" s="1"/>
  <c r="D7" i="9"/>
  <c r="E7" i="9" s="1"/>
  <c r="F7" i="9" s="1"/>
  <c r="D8" i="9"/>
  <c r="E8" i="9" s="1"/>
  <c r="F8" i="9" s="1"/>
  <c r="D9" i="9"/>
  <c r="E9" i="9" s="1"/>
  <c r="D10" i="9"/>
  <c r="E10" i="9" s="1"/>
  <c r="D11" i="9"/>
  <c r="E11" i="9" s="1"/>
  <c r="F11" i="9" s="1"/>
  <c r="D12" i="9"/>
  <c r="E12" i="9" s="1"/>
  <c r="F12" i="9" s="1"/>
  <c r="D13" i="9"/>
  <c r="E13" i="9" s="1"/>
  <c r="F13" i="9" s="1"/>
  <c r="D14" i="9"/>
  <c r="E14" i="9" s="1"/>
  <c r="D15" i="9"/>
  <c r="E15" i="9" s="1"/>
  <c r="F15" i="9" s="1"/>
  <c r="D16" i="9"/>
  <c r="E16" i="9" s="1"/>
  <c r="F16" i="9" s="1"/>
  <c r="D17" i="9"/>
  <c r="E17" i="9" s="1"/>
  <c r="D18" i="9"/>
  <c r="E18" i="9" s="1"/>
  <c r="F18" i="9" s="1"/>
  <c r="D19" i="9"/>
  <c r="E19" i="9" s="1"/>
  <c r="F19" i="9" s="1"/>
  <c r="D20" i="9"/>
  <c r="E20" i="9" s="1"/>
  <c r="F20" i="9" s="1"/>
  <c r="D21" i="9"/>
  <c r="E21" i="9" s="1"/>
  <c r="D22" i="9"/>
  <c r="E22" i="9" s="1"/>
  <c r="D23" i="9"/>
  <c r="E23" i="9" s="1"/>
  <c r="F23" i="9" s="1"/>
  <c r="D24" i="9"/>
  <c r="E24" i="9" s="1"/>
  <c r="F24" i="9" s="1"/>
  <c r="D25" i="9"/>
  <c r="E25" i="9" s="1"/>
  <c r="D26" i="9"/>
  <c r="E26" i="9" s="1"/>
  <c r="D27" i="9"/>
  <c r="E27" i="9" s="1"/>
  <c r="F27" i="9" s="1"/>
  <c r="D28" i="9"/>
  <c r="E28" i="9" s="1"/>
  <c r="F28" i="9" s="1"/>
  <c r="D29" i="9"/>
  <c r="E29" i="9" s="1"/>
  <c r="F29" i="9" s="1"/>
  <c r="D30" i="9"/>
  <c r="E30" i="9" s="1"/>
  <c r="D31" i="9"/>
  <c r="E31" i="9" s="1"/>
  <c r="F31" i="9" s="1"/>
  <c r="D32" i="9"/>
  <c r="E32" i="9" s="1"/>
  <c r="F32" i="9" s="1"/>
  <c r="D33" i="9"/>
  <c r="E33" i="9" s="1"/>
  <c r="D34" i="9"/>
  <c r="E34" i="9" s="1"/>
  <c r="F34" i="9" s="1"/>
  <c r="D35" i="9"/>
  <c r="E35" i="9" s="1"/>
  <c r="F35" i="9" s="1"/>
  <c r="D36" i="9"/>
  <c r="E36" i="9" s="1"/>
  <c r="F36" i="9" s="1"/>
  <c r="D37" i="9"/>
  <c r="E37" i="9" s="1"/>
  <c r="D38" i="9"/>
  <c r="E38" i="9" s="1"/>
  <c r="F38" i="9" s="1"/>
  <c r="D39" i="9"/>
  <c r="E39" i="9" s="1"/>
  <c r="F39" i="9" s="1"/>
  <c r="D40" i="9"/>
  <c r="E40" i="9" s="1"/>
  <c r="F40" i="9" s="1"/>
  <c r="D41" i="9"/>
  <c r="E41" i="9" s="1"/>
  <c r="D42" i="9"/>
  <c r="E42" i="9" s="1"/>
  <c r="D43" i="9"/>
  <c r="E43" i="9" s="1"/>
  <c r="F43" i="9" s="1"/>
  <c r="D44" i="9"/>
  <c r="E44" i="9" s="1"/>
  <c r="F44" i="9" s="1"/>
  <c r="D45" i="9"/>
  <c r="D46" i="9"/>
  <c r="E46" i="9" s="1"/>
  <c r="D4" i="9"/>
  <c r="E4" i="9" s="1"/>
  <c r="F4" i="9" s="1"/>
  <c r="D5" i="8"/>
  <c r="E5" i="8" s="1"/>
  <c r="F5" i="8" s="1"/>
  <c r="D6" i="8"/>
  <c r="E6" i="8" s="1"/>
  <c r="F6" i="8" s="1"/>
  <c r="D7" i="8"/>
  <c r="E7" i="8" s="1"/>
  <c r="D8" i="8"/>
  <c r="E8" i="8" s="1"/>
  <c r="F8" i="8" s="1"/>
  <c r="D9" i="8"/>
  <c r="E9" i="8" s="1"/>
  <c r="F9" i="8" s="1"/>
  <c r="D10" i="8"/>
  <c r="E10" i="8" s="1"/>
  <c r="D11" i="8"/>
  <c r="E11" i="8" s="1"/>
  <c r="D12" i="8"/>
  <c r="E12" i="8" s="1"/>
  <c r="F12" i="8" s="1"/>
  <c r="D13" i="8"/>
  <c r="E13" i="8" s="1"/>
  <c r="F13" i="8" s="1"/>
  <c r="D14" i="8"/>
  <c r="E14" i="8" s="1"/>
  <c r="F14" i="8" s="1"/>
  <c r="D15" i="8"/>
  <c r="E15" i="8" s="1"/>
  <c r="D16" i="8"/>
  <c r="E16" i="8" s="1"/>
  <c r="F16" i="8" s="1"/>
  <c r="D17" i="8"/>
  <c r="E17" i="8" s="1"/>
  <c r="F17" i="8" s="1"/>
  <c r="D18" i="8"/>
  <c r="E18" i="8" s="1"/>
  <c r="D19" i="8"/>
  <c r="E19" i="8" s="1"/>
  <c r="D20" i="8"/>
  <c r="E20" i="8" s="1"/>
  <c r="F20" i="8" s="1"/>
  <c r="D21" i="8"/>
  <c r="E21" i="8" s="1"/>
  <c r="F21" i="8" s="1"/>
  <c r="D22" i="8"/>
  <c r="E22" i="8" s="1"/>
  <c r="F22" i="8" s="1"/>
  <c r="D23" i="8"/>
  <c r="E23" i="8" s="1"/>
  <c r="D24" i="8"/>
  <c r="E24" i="8" s="1"/>
  <c r="F24" i="8" s="1"/>
  <c r="D25" i="8"/>
  <c r="E25" i="8" s="1"/>
  <c r="F25" i="8" s="1"/>
  <c r="D26" i="8"/>
  <c r="D27" i="8"/>
  <c r="E27" i="8" s="1"/>
  <c r="D28" i="8"/>
  <c r="E28" i="8" s="1"/>
  <c r="F28" i="8" s="1"/>
  <c r="D29" i="8"/>
  <c r="E29" i="8" s="1"/>
  <c r="F29" i="8" s="1"/>
  <c r="D30" i="8"/>
  <c r="E30" i="8" s="1"/>
  <c r="F30" i="8" s="1"/>
  <c r="D31" i="8"/>
  <c r="E31" i="8" s="1"/>
  <c r="D32" i="8"/>
  <c r="E32" i="8" s="1"/>
  <c r="F32" i="8" s="1"/>
  <c r="D33" i="8"/>
  <c r="E33" i="8" s="1"/>
  <c r="F33" i="8" s="1"/>
  <c r="D34" i="8"/>
  <c r="E34" i="8" s="1"/>
  <c r="D35" i="8"/>
  <c r="E35" i="8" s="1"/>
  <c r="D36" i="8"/>
  <c r="E36" i="8" s="1"/>
  <c r="F36" i="8" s="1"/>
  <c r="D37" i="8"/>
  <c r="E37" i="8" s="1"/>
  <c r="F37" i="8" s="1"/>
  <c r="D38" i="8"/>
  <c r="E38" i="8" s="1"/>
  <c r="F38" i="8" s="1"/>
  <c r="D39" i="8"/>
  <c r="E39" i="8" s="1"/>
  <c r="D40" i="8"/>
  <c r="E40" i="8" s="1"/>
  <c r="F40" i="8" s="1"/>
  <c r="D41" i="8"/>
  <c r="E41" i="8" s="1"/>
  <c r="F41" i="8" s="1"/>
  <c r="D42" i="8"/>
  <c r="E42" i="8" s="1"/>
  <c r="F42" i="8" s="1"/>
  <c r="D43" i="8"/>
  <c r="E43" i="8" s="1"/>
  <c r="D44" i="8"/>
  <c r="E44" i="8" s="1"/>
  <c r="F44" i="8" s="1"/>
  <c r="D45" i="8"/>
  <c r="E45" i="8" s="1"/>
  <c r="F45" i="8" s="1"/>
  <c r="D46" i="8"/>
  <c r="E46" i="8" s="1"/>
  <c r="D4" i="8"/>
  <c r="D5" i="7"/>
  <c r="E5" i="7" s="1"/>
  <c r="F5" i="7" s="1"/>
  <c r="D6" i="7"/>
  <c r="E6" i="7" s="1"/>
  <c r="F6" i="7" s="1"/>
  <c r="D7" i="7"/>
  <c r="E7" i="7" s="1"/>
  <c r="F7" i="7" s="1"/>
  <c r="D8" i="7"/>
  <c r="E8" i="7" s="1"/>
  <c r="F8" i="7" s="1"/>
  <c r="D9" i="7"/>
  <c r="E9" i="7" s="1"/>
  <c r="F9" i="7" s="1"/>
  <c r="D10" i="7"/>
  <c r="E10" i="7" s="1"/>
  <c r="F10" i="7" s="1"/>
  <c r="D11" i="7"/>
  <c r="E11" i="7" s="1"/>
  <c r="D12" i="7"/>
  <c r="D13" i="7"/>
  <c r="E13" i="7" s="1"/>
  <c r="F13" i="7" s="1"/>
  <c r="D14" i="7"/>
  <c r="E14" i="7" s="1"/>
  <c r="F14" i="7" s="1"/>
  <c r="D15" i="7"/>
  <c r="E15" i="7" s="1"/>
  <c r="D16" i="7"/>
  <c r="E16" i="7" s="1"/>
  <c r="F16" i="7" s="1"/>
  <c r="D17" i="7"/>
  <c r="E17" i="7" s="1"/>
  <c r="F17" i="7" s="1"/>
  <c r="D18" i="7"/>
  <c r="E18" i="7" s="1"/>
  <c r="F18" i="7" s="1"/>
  <c r="D19" i="7"/>
  <c r="E19" i="7" s="1"/>
  <c r="F19" i="7" s="1"/>
  <c r="D20" i="7"/>
  <c r="D21" i="7"/>
  <c r="E21" i="7" s="1"/>
  <c r="F21" i="7" s="1"/>
  <c r="D22" i="7"/>
  <c r="E22" i="7" s="1"/>
  <c r="F22" i="7" s="1"/>
  <c r="D23" i="7"/>
  <c r="E23" i="7" s="1"/>
  <c r="D24" i="7"/>
  <c r="E24" i="7" s="1"/>
  <c r="F24" i="7" s="1"/>
  <c r="D25" i="7"/>
  <c r="E25" i="7" s="1"/>
  <c r="F25" i="7" s="1"/>
  <c r="D26" i="7"/>
  <c r="E26" i="7" s="1"/>
  <c r="F26" i="7" s="1"/>
  <c r="D27" i="7"/>
  <c r="E27" i="7" s="1"/>
  <c r="D28" i="7"/>
  <c r="D29" i="7"/>
  <c r="E29" i="7" s="1"/>
  <c r="F29" i="7" s="1"/>
  <c r="D30" i="7"/>
  <c r="E30" i="7" s="1"/>
  <c r="F30" i="7" s="1"/>
  <c r="D31" i="7"/>
  <c r="E31" i="7" s="1"/>
  <c r="D32" i="7"/>
  <c r="E32" i="7" s="1"/>
  <c r="F32" i="7" s="1"/>
  <c r="D33" i="7"/>
  <c r="E33" i="7" s="1"/>
  <c r="F33" i="7" s="1"/>
  <c r="D34" i="7"/>
  <c r="E34" i="7" s="1"/>
  <c r="F34" i="7" s="1"/>
  <c r="D35" i="7"/>
  <c r="E35" i="7" s="1"/>
  <c r="D36" i="7"/>
  <c r="D37" i="7"/>
  <c r="E37" i="7" s="1"/>
  <c r="F37" i="7" s="1"/>
  <c r="D38" i="7"/>
  <c r="E38" i="7" s="1"/>
  <c r="F38" i="7" s="1"/>
  <c r="D39" i="7"/>
  <c r="E39" i="7" s="1"/>
  <c r="F39" i="7" s="1"/>
  <c r="D40" i="7"/>
  <c r="E40" i="7" s="1"/>
  <c r="F40" i="7" s="1"/>
  <c r="D41" i="7"/>
  <c r="E41" i="7" s="1"/>
  <c r="F41" i="7" s="1"/>
  <c r="D42" i="7"/>
  <c r="E42" i="7" s="1"/>
  <c r="F42" i="7" s="1"/>
  <c r="D43" i="7"/>
  <c r="E43" i="7" s="1"/>
  <c r="D44" i="7"/>
  <c r="D45" i="7"/>
  <c r="E45" i="7" s="1"/>
  <c r="F45" i="7" s="1"/>
  <c r="D46" i="7"/>
  <c r="E46" i="7" s="1"/>
  <c r="F46" i="7" s="1"/>
  <c r="D4" i="7"/>
  <c r="E4" i="7" s="1"/>
  <c r="F4" i="7" s="1"/>
  <c r="D5" i="6"/>
  <c r="E5" i="6" s="1"/>
  <c r="F5" i="6" s="1"/>
  <c r="D6" i="6"/>
  <c r="E6" i="6" s="1"/>
  <c r="F6" i="6" s="1"/>
  <c r="D7" i="6"/>
  <c r="E7" i="6" s="1"/>
  <c r="F7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D13" i="6"/>
  <c r="E13" i="6" s="1"/>
  <c r="F13" i="6" s="1"/>
  <c r="D14" i="6"/>
  <c r="E14" i="6" s="1"/>
  <c r="F14" i="6" s="1"/>
  <c r="D15" i="6"/>
  <c r="E15" i="6" s="1"/>
  <c r="F15" i="6" s="1"/>
  <c r="D16" i="6"/>
  <c r="E16" i="6" s="1"/>
  <c r="F16" i="6" s="1"/>
  <c r="D17" i="6"/>
  <c r="E17" i="6" s="1"/>
  <c r="F17" i="6" s="1"/>
  <c r="D18" i="6"/>
  <c r="E18" i="6" s="1"/>
  <c r="F18" i="6" s="1"/>
  <c r="D19" i="6"/>
  <c r="E19" i="6" s="1"/>
  <c r="F19" i="6" s="1"/>
  <c r="D20" i="6"/>
  <c r="D21" i="6"/>
  <c r="E21" i="6" s="1"/>
  <c r="F21" i="6" s="1"/>
  <c r="D22" i="6"/>
  <c r="E22" i="6" s="1"/>
  <c r="F22" i="6" s="1"/>
  <c r="D23" i="6"/>
  <c r="E23" i="6" s="1"/>
  <c r="F23" i="6" s="1"/>
  <c r="D24" i="6"/>
  <c r="E24" i="6" s="1"/>
  <c r="F24" i="6" s="1"/>
  <c r="D25" i="6"/>
  <c r="E25" i="6" s="1"/>
  <c r="F25" i="6" s="1"/>
  <c r="D26" i="6"/>
  <c r="E26" i="6" s="1"/>
  <c r="F26" i="6" s="1"/>
  <c r="D27" i="6"/>
  <c r="E27" i="6" s="1"/>
  <c r="F27" i="6" s="1"/>
  <c r="D28" i="6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42" i="6"/>
  <c r="E42" i="6" s="1"/>
  <c r="F42" i="6" s="1"/>
  <c r="D43" i="6"/>
  <c r="E43" i="6" s="1"/>
  <c r="F43" i="6" s="1"/>
  <c r="D44" i="6"/>
  <c r="D45" i="6"/>
  <c r="E45" i="6" s="1"/>
  <c r="F45" i="6" s="1"/>
  <c r="D46" i="6"/>
  <c r="E46" i="6" s="1"/>
  <c r="F46" i="6" s="1"/>
  <c r="D4" i="6"/>
  <c r="E4" i="6" s="1"/>
  <c r="F4" i="6" s="1"/>
  <c r="D5" i="5"/>
  <c r="E5" i="5" s="1"/>
  <c r="D6" i="5"/>
  <c r="E6" i="5" s="1"/>
  <c r="D7" i="5"/>
  <c r="E7" i="5" s="1"/>
  <c r="F7" i="5" s="1"/>
  <c r="D8" i="5"/>
  <c r="E8" i="5" s="1"/>
  <c r="F8" i="5" s="1"/>
  <c r="D9" i="5"/>
  <c r="E9" i="5" s="1"/>
  <c r="D10" i="5"/>
  <c r="E10" i="5" s="1"/>
  <c r="D11" i="5"/>
  <c r="E11" i="5" s="1"/>
  <c r="F11" i="5" s="1"/>
  <c r="D12" i="5"/>
  <c r="E12" i="5" s="1"/>
  <c r="F12" i="5" s="1"/>
  <c r="D13" i="5"/>
  <c r="E13" i="5" s="1"/>
  <c r="D14" i="5"/>
  <c r="E14" i="5" s="1"/>
  <c r="D15" i="5"/>
  <c r="E15" i="5" s="1"/>
  <c r="F15" i="5" s="1"/>
  <c r="D16" i="5"/>
  <c r="E16" i="5" s="1"/>
  <c r="F16" i="5" s="1"/>
  <c r="D17" i="5"/>
  <c r="E17" i="5" s="1"/>
  <c r="D18" i="5"/>
  <c r="E18" i="5" s="1"/>
  <c r="D19" i="5"/>
  <c r="E19" i="5" s="1"/>
  <c r="F19" i="5" s="1"/>
  <c r="D20" i="5"/>
  <c r="E20" i="5" s="1"/>
  <c r="F20" i="5" s="1"/>
  <c r="D21" i="5"/>
  <c r="E21" i="5" s="1"/>
  <c r="D22" i="5"/>
  <c r="E22" i="5" s="1"/>
  <c r="D23" i="5"/>
  <c r="E23" i="5" s="1"/>
  <c r="F23" i="5" s="1"/>
  <c r="D24" i="5"/>
  <c r="E24" i="5" s="1"/>
  <c r="F24" i="5" s="1"/>
  <c r="D25" i="5"/>
  <c r="E25" i="5" s="1"/>
  <c r="D26" i="5"/>
  <c r="E26" i="5" s="1"/>
  <c r="D27" i="5"/>
  <c r="E27" i="5" s="1"/>
  <c r="F27" i="5" s="1"/>
  <c r="D28" i="5"/>
  <c r="E28" i="5" s="1"/>
  <c r="F28" i="5" s="1"/>
  <c r="D29" i="5"/>
  <c r="E29" i="5" s="1"/>
  <c r="D30" i="5"/>
  <c r="E30" i="5" s="1"/>
  <c r="D31" i="5"/>
  <c r="E31" i="5" s="1"/>
  <c r="F31" i="5" s="1"/>
  <c r="D32" i="5"/>
  <c r="E32" i="5" s="1"/>
  <c r="F32" i="5" s="1"/>
  <c r="D33" i="5"/>
  <c r="E33" i="5" s="1"/>
  <c r="D34" i="5"/>
  <c r="E34" i="5" s="1"/>
  <c r="D35" i="5"/>
  <c r="E35" i="5" s="1"/>
  <c r="F35" i="5" s="1"/>
  <c r="D36" i="5"/>
  <c r="E36" i="5" s="1"/>
  <c r="F36" i="5" s="1"/>
  <c r="D37" i="5"/>
  <c r="E37" i="5" s="1"/>
  <c r="D38" i="5"/>
  <c r="E38" i="5" s="1"/>
  <c r="D39" i="5"/>
  <c r="E39" i="5" s="1"/>
  <c r="F39" i="5" s="1"/>
  <c r="D40" i="5"/>
  <c r="E40" i="5" s="1"/>
  <c r="F40" i="5" s="1"/>
  <c r="D41" i="5"/>
  <c r="E41" i="5" s="1"/>
  <c r="D42" i="5"/>
  <c r="E42" i="5" s="1"/>
  <c r="D43" i="5"/>
  <c r="E43" i="5" s="1"/>
  <c r="F43" i="5" s="1"/>
  <c r="D44" i="5"/>
  <c r="E44" i="5" s="1"/>
  <c r="F44" i="5" s="1"/>
  <c r="D45" i="5"/>
  <c r="E45" i="5" s="1"/>
  <c r="D46" i="5"/>
  <c r="E46" i="5" s="1"/>
  <c r="D4" i="5"/>
  <c r="E4" i="5" s="1"/>
  <c r="F4" i="5" s="1"/>
  <c r="D5" i="4"/>
  <c r="E5" i="4" s="1"/>
  <c r="F5" i="4" s="1"/>
  <c r="D6" i="4"/>
  <c r="E6" i="4" s="1"/>
  <c r="F6" i="4" s="1"/>
  <c r="D7" i="4"/>
  <c r="E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D44" i="4"/>
  <c r="E44" i="4" s="1"/>
  <c r="F44" i="4" s="1"/>
  <c r="D45" i="4"/>
  <c r="E45" i="4" s="1"/>
  <c r="F45" i="4" s="1"/>
  <c r="D46" i="4"/>
  <c r="E46" i="4" s="1"/>
  <c r="F46" i="4" s="1"/>
  <c r="D4" i="4"/>
  <c r="E4" i="4" s="1"/>
  <c r="F4" i="4" s="1"/>
  <c r="D5" i="3"/>
  <c r="E5" i="3" s="1"/>
  <c r="D6" i="3"/>
  <c r="E6" i="3" s="1"/>
  <c r="D7" i="3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 s="1"/>
  <c r="F14" i="3" s="1"/>
  <c r="D15" i="3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 s="1"/>
  <c r="F20" i="3" s="1"/>
  <c r="D21" i="3"/>
  <c r="E21" i="3" s="1"/>
  <c r="F21" i="3" s="1"/>
  <c r="D22" i="3"/>
  <c r="E22" i="3" s="1"/>
  <c r="F22" i="3" s="1"/>
  <c r="D23" i="3"/>
  <c r="D24" i="3"/>
  <c r="E24" i="3" s="1"/>
  <c r="F24" i="3" s="1"/>
  <c r="D25" i="3"/>
  <c r="E25" i="3" s="1"/>
  <c r="F25" i="3" s="1"/>
  <c r="D26" i="3"/>
  <c r="E26" i="3" s="1"/>
  <c r="F26" i="3" s="1"/>
  <c r="D27" i="3"/>
  <c r="E27" i="3" s="1"/>
  <c r="F27" i="3" s="1"/>
  <c r="D28" i="3"/>
  <c r="E28" i="3" s="1"/>
  <c r="F28" i="3" s="1"/>
  <c r="D29" i="3"/>
  <c r="E29" i="3" s="1"/>
  <c r="F29" i="3" s="1"/>
  <c r="D30" i="3"/>
  <c r="E30" i="3" s="1"/>
  <c r="F30" i="3" s="1"/>
  <c r="D31" i="3"/>
  <c r="D32" i="3"/>
  <c r="E32" i="3" s="1"/>
  <c r="F32" i="3" s="1"/>
  <c r="D33" i="3"/>
  <c r="E33" i="3" s="1"/>
  <c r="F33" i="3" s="1"/>
  <c r="D34" i="3"/>
  <c r="E34" i="3" s="1"/>
  <c r="F34" i="3" s="1"/>
  <c r="D35" i="3"/>
  <c r="E35" i="3" s="1"/>
  <c r="F35" i="3" s="1"/>
  <c r="D36" i="3"/>
  <c r="E36" i="3" s="1"/>
  <c r="F36" i="3" s="1"/>
  <c r="D37" i="3"/>
  <c r="E37" i="3" s="1"/>
  <c r="F37" i="3" s="1"/>
  <c r="D38" i="3"/>
  <c r="E38" i="3" s="1"/>
  <c r="F38" i="3" s="1"/>
  <c r="D39" i="3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" i="3"/>
  <c r="D5" i="2"/>
  <c r="D6" i="2"/>
  <c r="D7" i="2"/>
  <c r="D8" i="2"/>
  <c r="E8" i="2" s="1"/>
  <c r="D9" i="2"/>
  <c r="E9" i="2" s="1"/>
  <c r="D10" i="2"/>
  <c r="E10" i="2" s="1"/>
  <c r="D11" i="2"/>
  <c r="E11" i="2" s="1"/>
  <c r="F11" i="2" s="1"/>
  <c r="D12" i="2"/>
  <c r="E12" i="2" s="1"/>
  <c r="D13" i="2"/>
  <c r="D14" i="2"/>
  <c r="E14" i="2" s="1"/>
  <c r="F14" i="2" s="1"/>
  <c r="D15" i="2"/>
  <c r="E15" i="2" s="1"/>
  <c r="F15" i="2" s="1"/>
  <c r="D16" i="2"/>
  <c r="E16" i="2" s="1"/>
  <c r="D17" i="2"/>
  <c r="E17" i="2" s="1"/>
  <c r="F17" i="2" s="1"/>
  <c r="D18" i="2"/>
  <c r="E18" i="2" s="1"/>
  <c r="D19" i="2"/>
  <c r="E19" i="2" s="1"/>
  <c r="D20" i="2"/>
  <c r="E20" i="2" s="1"/>
  <c r="D21" i="2"/>
  <c r="D22" i="2"/>
  <c r="E22" i="2" s="1"/>
  <c r="D23" i="2"/>
  <c r="D24" i="2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D35" i="2"/>
  <c r="E35" i="2" s="1"/>
  <c r="D36" i="2"/>
  <c r="D37" i="2"/>
  <c r="D38" i="2"/>
  <c r="D39" i="2"/>
  <c r="D40" i="2"/>
  <c r="D41" i="2"/>
  <c r="D42" i="2"/>
  <c r="D43" i="2"/>
  <c r="D44" i="2"/>
  <c r="D45" i="2"/>
  <c r="D46" i="2"/>
  <c r="D4" i="2"/>
  <c r="C2" i="29"/>
  <c r="C2" i="28"/>
  <c r="C2" i="27"/>
  <c r="C2" i="26"/>
  <c r="C2" i="25"/>
  <c r="C2" i="24"/>
  <c r="C2" i="23"/>
  <c r="C2" i="22"/>
  <c r="C2" i="21"/>
  <c r="C2" i="20"/>
  <c r="C2" i="19"/>
  <c r="C2" i="18"/>
  <c r="C2" i="17"/>
  <c r="C2" i="16"/>
  <c r="C2" i="15"/>
  <c r="C2" i="14"/>
  <c r="C2" i="13"/>
  <c r="C2" i="12"/>
  <c r="C2" i="11"/>
  <c r="C2" i="10"/>
  <c r="C2" i="9"/>
  <c r="C2" i="8"/>
  <c r="C2" i="7"/>
  <c r="C2" i="6"/>
  <c r="C2" i="5"/>
  <c r="C2" i="4"/>
  <c r="C2" i="3"/>
  <c r="C2" i="2"/>
  <c r="F37" i="28" l="1"/>
  <c r="F33" i="28"/>
  <c r="F29" i="28"/>
  <c r="F25" i="28"/>
  <c r="F21" i="28"/>
  <c r="F17" i="28"/>
  <c r="F13" i="28"/>
  <c r="F9" i="28"/>
  <c r="F46" i="29"/>
  <c r="F42" i="29"/>
  <c r="F38" i="29"/>
  <c r="F34" i="29"/>
  <c r="F30" i="29"/>
  <c r="F26" i="29"/>
  <c r="F22" i="29"/>
  <c r="F18" i="29"/>
  <c r="F14" i="29"/>
  <c r="F10" i="29"/>
  <c r="F6" i="29"/>
  <c r="F42" i="12"/>
  <c r="F26" i="12"/>
  <c r="F14" i="12"/>
  <c r="F34" i="12"/>
  <c r="F44" i="15"/>
  <c r="F40" i="15"/>
  <c r="F32" i="15"/>
  <c r="F24" i="15"/>
  <c r="F8" i="15"/>
  <c r="F12" i="15"/>
  <c r="F43" i="4"/>
  <c r="F35" i="4"/>
  <c r="F27" i="4"/>
  <c r="F19" i="4"/>
  <c r="F46" i="5"/>
  <c r="F42" i="5"/>
  <c r="F38" i="5"/>
  <c r="F34" i="5"/>
  <c r="F30" i="5"/>
  <c r="F26" i="5"/>
  <c r="F22" i="5"/>
  <c r="F18" i="5"/>
  <c r="F14" i="5"/>
  <c r="F10" i="5"/>
  <c r="F6" i="5"/>
  <c r="F43" i="8"/>
  <c r="F39" i="8"/>
  <c r="F35" i="8"/>
  <c r="F31" i="8"/>
  <c r="F27" i="8"/>
  <c r="F23" i="8"/>
  <c r="F19" i="8"/>
  <c r="F15" i="8"/>
  <c r="F11" i="8"/>
  <c r="F7" i="8"/>
  <c r="F46" i="9"/>
  <c r="F42" i="9"/>
  <c r="F30" i="9"/>
  <c r="F26" i="9"/>
  <c r="F14" i="9"/>
  <c r="F10" i="9"/>
  <c r="F41" i="10"/>
  <c r="F37" i="10"/>
  <c r="F33" i="10"/>
  <c r="F21" i="10"/>
  <c r="F17" i="10"/>
  <c r="F9" i="10"/>
  <c r="F5" i="10"/>
  <c r="F44" i="11"/>
  <c r="F40" i="11"/>
  <c r="F28" i="11"/>
  <c r="F24" i="11"/>
  <c r="F16" i="11"/>
  <c r="F12" i="11"/>
  <c r="F8" i="11"/>
  <c r="F4" i="13"/>
  <c r="F43" i="13"/>
  <c r="F39" i="13"/>
  <c r="F35" i="13"/>
  <c r="F31" i="13"/>
  <c r="F27" i="13"/>
  <c r="F23" i="13"/>
  <c r="F19" i="13"/>
  <c r="F15" i="13"/>
  <c r="F11" i="13"/>
  <c r="F7" i="13"/>
  <c r="F18" i="14"/>
  <c r="F10" i="14"/>
  <c r="F42" i="14"/>
  <c r="F34" i="14"/>
  <c r="F26" i="14"/>
  <c r="F45" i="16"/>
  <c r="F37" i="16"/>
  <c r="F33" i="16"/>
  <c r="F29" i="16"/>
  <c r="F25" i="16"/>
  <c r="F21" i="16"/>
  <c r="F17" i="16"/>
  <c r="F13" i="16"/>
  <c r="F9" i="16"/>
  <c r="F5" i="16"/>
  <c r="F40" i="17"/>
  <c r="F36" i="17"/>
  <c r="F32" i="17"/>
  <c r="F28" i="17"/>
  <c r="F24" i="17"/>
  <c r="F20" i="17"/>
  <c r="F16" i="17"/>
  <c r="F12" i="17"/>
  <c r="F8" i="17"/>
  <c r="F4" i="18"/>
  <c r="F43" i="18"/>
  <c r="F39" i="18"/>
  <c r="F35" i="18"/>
  <c r="F31" i="18"/>
  <c r="F27" i="18"/>
  <c r="F23" i="18"/>
  <c r="F19" i="18"/>
  <c r="F11" i="18"/>
  <c r="F7" i="18"/>
  <c r="F46" i="19"/>
  <c r="F42" i="19"/>
  <c r="F38" i="19"/>
  <c r="F34" i="19"/>
  <c r="F30" i="19"/>
  <c r="F26" i="19"/>
  <c r="F22" i="19"/>
  <c r="F18" i="19"/>
  <c r="F14" i="19"/>
  <c r="F10" i="19"/>
  <c r="F6" i="19"/>
  <c r="F45" i="20"/>
  <c r="F41" i="20"/>
  <c r="F37" i="20"/>
  <c r="F33" i="20"/>
  <c r="F29" i="20"/>
  <c r="F25" i="20"/>
  <c r="F21" i="20"/>
  <c r="F17" i="20"/>
  <c r="F13" i="20"/>
  <c r="F9" i="20"/>
  <c r="F5" i="20"/>
  <c r="F43" i="21"/>
  <c r="F39" i="21"/>
  <c r="F35" i="21"/>
  <c r="F31" i="21"/>
  <c r="F27" i="21"/>
  <c r="F23" i="21"/>
  <c r="F15" i="21"/>
  <c r="F11" i="21"/>
  <c r="F7" i="21"/>
  <c r="F4" i="22"/>
  <c r="F43" i="22"/>
  <c r="F39" i="22"/>
  <c r="F35" i="22"/>
  <c r="F31" i="22"/>
  <c r="F27" i="22"/>
  <c r="F23" i="22"/>
  <c r="F19" i="22"/>
  <c r="F15" i="22"/>
  <c r="F11" i="22"/>
  <c r="F7" i="22"/>
  <c r="F46" i="23"/>
  <c r="F42" i="23"/>
  <c r="F38" i="23"/>
  <c r="F30" i="23"/>
  <c r="F26" i="23"/>
  <c r="F22" i="23"/>
  <c r="F18" i="23"/>
  <c r="F14" i="23"/>
  <c r="F10" i="23"/>
  <c r="F6" i="23"/>
  <c r="F45" i="24"/>
  <c r="F41" i="24"/>
  <c r="F37" i="24"/>
  <c r="F33" i="24"/>
  <c r="F29" i="24"/>
  <c r="F25" i="24"/>
  <c r="F21" i="24"/>
  <c r="F17" i="24"/>
  <c r="F13" i="24"/>
  <c r="F9" i="24"/>
  <c r="F5" i="24"/>
  <c r="F44" i="25"/>
  <c r="F40" i="25"/>
  <c r="F36" i="25"/>
  <c r="F32" i="25"/>
  <c r="F28" i="25"/>
  <c r="F24" i="25"/>
  <c r="F20" i="25"/>
  <c r="F16" i="25"/>
  <c r="F12" i="25"/>
  <c r="F8" i="25"/>
  <c r="F4" i="26"/>
  <c r="F43" i="26"/>
  <c r="F39" i="26"/>
  <c r="F35" i="26"/>
  <c r="F31" i="26"/>
  <c r="F27" i="26"/>
  <c r="F23" i="26"/>
  <c r="F19" i="26"/>
  <c r="F15" i="26"/>
  <c r="F11" i="26"/>
  <c r="F7" i="26"/>
  <c r="F6" i="28"/>
  <c r="F44" i="28"/>
  <c r="F40" i="28"/>
  <c r="F36" i="28"/>
  <c r="F32" i="28"/>
  <c r="F28" i="28"/>
  <c r="F24" i="28"/>
  <c r="F20" i="28"/>
  <c r="F16" i="28"/>
  <c r="F12" i="28"/>
  <c r="F8" i="28"/>
  <c r="F45" i="29"/>
  <c r="F41" i="29"/>
  <c r="F37" i="29"/>
  <c r="F33" i="29"/>
  <c r="F29" i="29"/>
  <c r="F25" i="29"/>
  <c r="F21" i="29"/>
  <c r="F17" i="29"/>
  <c r="F13" i="29"/>
  <c r="F9" i="29"/>
  <c r="F5" i="29"/>
  <c r="F37" i="12"/>
  <c r="F4" i="15"/>
  <c r="F43" i="15"/>
  <c r="F35" i="15"/>
  <c r="F23" i="15"/>
  <c r="F7" i="15"/>
  <c r="F39" i="27"/>
  <c r="F9" i="15"/>
  <c r="F16" i="15"/>
  <c r="F17" i="15"/>
  <c r="F25" i="15"/>
  <c r="F33" i="15"/>
  <c r="F36" i="15"/>
  <c r="F41" i="15"/>
  <c r="F45" i="15"/>
  <c r="F13" i="12"/>
  <c r="F24" i="12"/>
  <c r="F29" i="12"/>
  <c r="F40" i="12"/>
  <c r="F28" i="15"/>
  <c r="F8" i="12"/>
  <c r="F17" i="12"/>
  <c r="F21" i="12"/>
  <c r="F32" i="12"/>
  <c r="F12" i="2"/>
  <c r="F45" i="5"/>
  <c r="F41" i="5"/>
  <c r="F37" i="5"/>
  <c r="F33" i="5"/>
  <c r="F29" i="5"/>
  <c r="F25" i="5"/>
  <c r="F21" i="5"/>
  <c r="F17" i="5"/>
  <c r="F13" i="5"/>
  <c r="F9" i="5"/>
  <c r="F5" i="5"/>
  <c r="F43" i="7"/>
  <c r="F35" i="7"/>
  <c r="F31" i="7"/>
  <c r="F23" i="7"/>
  <c r="F15" i="7"/>
  <c r="F11" i="7"/>
  <c r="F46" i="8"/>
  <c r="F18" i="8"/>
  <c r="F41" i="9"/>
  <c r="F37" i="9"/>
  <c r="F33" i="9"/>
  <c r="F25" i="9"/>
  <c r="F21" i="9"/>
  <c r="F17" i="9"/>
  <c r="F9" i="9"/>
  <c r="F5" i="9"/>
  <c r="F44" i="10"/>
  <c r="F28" i="10"/>
  <c r="F20" i="10"/>
  <c r="F16" i="10"/>
  <c r="F12" i="10"/>
  <c r="F35" i="11"/>
  <c r="F27" i="11"/>
  <c r="F19" i="11"/>
  <c r="F11" i="11"/>
  <c r="F7" i="11"/>
  <c r="F46" i="13"/>
  <c r="F38" i="13"/>
  <c r="F34" i="13"/>
  <c r="F26" i="13"/>
  <c r="F22" i="13"/>
  <c r="F18" i="13"/>
  <c r="F14" i="13"/>
  <c r="F10" i="13"/>
  <c r="F6" i="13"/>
  <c r="F5" i="14"/>
  <c r="F21" i="14"/>
  <c r="F17" i="14"/>
  <c r="F13" i="14"/>
  <c r="F9" i="14"/>
  <c r="F45" i="14"/>
  <c r="F41" i="14"/>
  <c r="F37" i="14"/>
  <c r="F33" i="14"/>
  <c r="F29" i="14"/>
  <c r="F25" i="14"/>
  <c r="F40" i="16"/>
  <c r="F36" i="16"/>
  <c r="F32" i="16"/>
  <c r="F20" i="16"/>
  <c r="F16" i="16"/>
  <c r="F8" i="16"/>
  <c r="F4" i="17"/>
  <c r="F43" i="17"/>
  <c r="F39" i="17"/>
  <c r="F35" i="17"/>
  <c r="F31" i="17"/>
  <c r="F27" i="17"/>
  <c r="F19" i="17"/>
  <c r="F15" i="17"/>
  <c r="F11" i="17"/>
  <c r="F7" i="17"/>
  <c r="F46" i="18"/>
  <c r="F42" i="18"/>
  <c r="F38" i="18"/>
  <c r="F34" i="18"/>
  <c r="F26" i="18"/>
  <c r="F22" i="18"/>
  <c r="F18" i="18"/>
  <c r="F14" i="18"/>
  <c r="F10" i="18"/>
  <c r="F6" i="18"/>
  <c r="F45" i="19"/>
  <c r="F41" i="19"/>
  <c r="F37" i="19"/>
  <c r="F33" i="19"/>
  <c r="F29" i="19"/>
  <c r="F25" i="19"/>
  <c r="F21" i="19"/>
  <c r="F17" i="19"/>
  <c r="F13" i="19"/>
  <c r="F9" i="19"/>
  <c r="F5" i="19"/>
  <c r="F44" i="20"/>
  <c r="F40" i="20"/>
  <c r="F36" i="20"/>
  <c r="F32" i="20"/>
  <c r="F28" i="20"/>
  <c r="F24" i="20"/>
  <c r="F20" i="20"/>
  <c r="F16" i="20"/>
  <c r="F12" i="20"/>
  <c r="F4" i="21"/>
  <c r="F42" i="21"/>
  <c r="F38" i="21"/>
  <c r="F34" i="21"/>
  <c r="F30" i="21"/>
  <c r="F26" i="21"/>
  <c r="F22" i="21"/>
  <c r="F18" i="21"/>
  <c r="F14" i="21"/>
  <c r="F10" i="21"/>
  <c r="F6" i="21"/>
  <c r="F46" i="22"/>
  <c r="F42" i="22"/>
  <c r="F34" i="22"/>
  <c r="F30" i="22"/>
  <c r="F26" i="22"/>
  <c r="F22" i="22"/>
  <c r="F18" i="22"/>
  <c r="F14" i="22"/>
  <c r="F10" i="22"/>
  <c r="F6" i="22"/>
  <c r="F45" i="23"/>
  <c r="F41" i="23"/>
  <c r="F37" i="23"/>
  <c r="F33" i="23"/>
  <c r="F29" i="23"/>
  <c r="F25" i="23"/>
  <c r="F21" i="23"/>
  <c r="F17" i="23"/>
  <c r="F13" i="23"/>
  <c r="F9" i="23"/>
  <c r="F5" i="23"/>
  <c r="F44" i="24"/>
  <c r="F40" i="24"/>
  <c r="F36" i="24"/>
  <c r="F32" i="24"/>
  <c r="F28" i="24"/>
  <c r="F24" i="24"/>
  <c r="F20" i="24"/>
  <c r="F16" i="24"/>
  <c r="F12" i="24"/>
  <c r="F8" i="24"/>
  <c r="F4" i="25"/>
  <c r="F43" i="25"/>
  <c r="F39" i="25"/>
  <c r="F35" i="25"/>
  <c r="F31" i="25"/>
  <c r="F27" i="25"/>
  <c r="F23" i="25"/>
  <c r="F19" i="25"/>
  <c r="F15" i="25"/>
  <c r="F11" i="25"/>
  <c r="F7" i="25"/>
  <c r="F46" i="26"/>
  <c r="F42" i="26"/>
  <c r="F38" i="26"/>
  <c r="F34" i="26"/>
  <c r="F30" i="26"/>
  <c r="F26" i="26"/>
  <c r="F22" i="26"/>
  <c r="F14" i="26"/>
  <c r="F10" i="26"/>
  <c r="F6" i="26"/>
  <c r="F5" i="28"/>
  <c r="F43" i="28"/>
  <c r="F39" i="28"/>
  <c r="F35" i="28"/>
  <c r="F31" i="28"/>
  <c r="F27" i="28"/>
  <c r="F23" i="28"/>
  <c r="F19" i="28"/>
  <c r="F15" i="28"/>
  <c r="F11" i="28"/>
  <c r="F7" i="28"/>
  <c r="F44" i="29"/>
  <c r="F40" i="29"/>
  <c r="F36" i="29"/>
  <c r="F32" i="29"/>
  <c r="F28" i="29"/>
  <c r="F24" i="29"/>
  <c r="F20" i="29"/>
  <c r="F16" i="29"/>
  <c r="F12" i="29"/>
  <c r="F45" i="12"/>
  <c r="F10" i="12"/>
  <c r="F31" i="15"/>
  <c r="F46" i="12"/>
  <c r="F38" i="12"/>
  <c r="F30" i="12"/>
  <c r="F22" i="12"/>
  <c r="F6" i="12"/>
  <c r="F39" i="15"/>
  <c r="F27" i="15"/>
  <c r="F19" i="15"/>
  <c r="F15" i="15"/>
  <c r="F11" i="15"/>
  <c r="F8" i="29"/>
  <c r="F41" i="12"/>
  <c r="F33" i="12"/>
  <c r="F25" i="12"/>
  <c r="F9" i="12"/>
  <c r="F46" i="15"/>
  <c r="F42" i="15"/>
  <c r="F34" i="15"/>
  <c r="F30" i="15"/>
  <c r="F26" i="15"/>
  <c r="F22" i="15"/>
  <c r="F18" i="15"/>
  <c r="F14" i="15"/>
  <c r="F10" i="15"/>
  <c r="F6" i="15"/>
  <c r="F44" i="12"/>
  <c r="F36" i="12"/>
  <c r="F28" i="12"/>
  <c r="F20" i="12"/>
  <c r="F16" i="12"/>
  <c r="F12" i="12"/>
  <c r="F37" i="15"/>
  <c r="F29" i="15"/>
  <c r="F21" i="15"/>
  <c r="F13" i="15"/>
  <c r="F5" i="15"/>
  <c r="F46" i="27"/>
  <c r="F45" i="27"/>
  <c r="F41" i="27"/>
  <c r="F37" i="27"/>
  <c r="F33" i="27"/>
  <c r="F29" i="27"/>
  <c r="F25" i="27"/>
  <c r="F21" i="27"/>
  <c r="F17" i="27"/>
  <c r="F13" i="27"/>
  <c r="F9" i="27"/>
  <c r="F5" i="27"/>
  <c r="F44" i="27"/>
  <c r="F34" i="27"/>
  <c r="F22" i="27"/>
  <c r="F12" i="27"/>
  <c r="F42" i="27"/>
  <c r="F30" i="27"/>
  <c r="F20" i="27"/>
  <c r="F10" i="27"/>
  <c r="F38" i="27"/>
  <c r="G38" i="27" s="1"/>
  <c r="F28" i="27"/>
  <c r="F18" i="27"/>
  <c r="F6" i="27"/>
  <c r="F40" i="27"/>
  <c r="G40" i="27" s="1"/>
  <c r="F32" i="27"/>
  <c r="F24" i="27"/>
  <c r="F16" i="27"/>
  <c r="F8" i="27"/>
  <c r="G8" i="27" s="1"/>
  <c r="F36" i="27"/>
  <c r="F26" i="27"/>
  <c r="F14" i="27"/>
  <c r="F4" i="27"/>
  <c r="G4" i="27" s="1"/>
  <c r="F43" i="27"/>
  <c r="F35" i="27"/>
  <c r="F31" i="27"/>
  <c r="F27" i="27"/>
  <c r="G27" i="27" s="1"/>
  <c r="F23" i="27"/>
  <c r="F19" i="27"/>
  <c r="F15" i="27"/>
  <c r="F11" i="27"/>
  <c r="G11" i="27" s="1"/>
  <c r="F7" i="27"/>
  <c r="G3" i="2"/>
  <c r="G8" i="22" s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47" i="1"/>
  <c r="H50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7" i="1"/>
  <c r="L77" i="1" s="1"/>
  <c r="L78" i="1" s="1"/>
  <c r="G7" i="27" l="1"/>
  <c r="G23" i="27"/>
  <c r="G43" i="27"/>
  <c r="G36" i="27"/>
  <c r="G32" i="27"/>
  <c r="G28" i="27"/>
  <c r="G30" i="27"/>
  <c r="G34" i="27"/>
  <c r="G13" i="27"/>
  <c r="G29" i="27"/>
  <c r="G45" i="27"/>
  <c r="G21" i="15"/>
  <c r="G16" i="12"/>
  <c r="G44" i="12"/>
  <c r="G18" i="15"/>
  <c r="G34" i="15"/>
  <c r="G25" i="12"/>
  <c r="G11" i="15"/>
  <c r="G39" i="15"/>
  <c r="G38" i="12"/>
  <c r="G45" i="12"/>
  <c r="G24" i="29"/>
  <c r="G40" i="29"/>
  <c r="G15" i="28"/>
  <c r="G31" i="28"/>
  <c r="G5" i="28"/>
  <c r="G22" i="26"/>
  <c r="G38" i="26"/>
  <c r="G11" i="25"/>
  <c r="G27" i="25"/>
  <c r="G43" i="25"/>
  <c r="G16" i="24"/>
  <c r="G32" i="24"/>
  <c r="G5" i="23"/>
  <c r="G21" i="23"/>
  <c r="G37" i="23"/>
  <c r="G10" i="22"/>
  <c r="G26" i="22"/>
  <c r="G46" i="22"/>
  <c r="G18" i="21"/>
  <c r="G34" i="21"/>
  <c r="G12" i="20"/>
  <c r="G28" i="20"/>
  <c r="G44" i="20"/>
  <c r="G17" i="19"/>
  <c r="G33" i="19"/>
  <c r="G6" i="18"/>
  <c r="G22" i="18"/>
  <c r="G42" i="18"/>
  <c r="G15" i="17"/>
  <c r="G35" i="17"/>
  <c r="G8" i="16"/>
  <c r="G36" i="16"/>
  <c r="G33" i="14"/>
  <c r="G9" i="14"/>
  <c r="G5" i="14"/>
  <c r="G18" i="13"/>
  <c r="G38" i="13"/>
  <c r="G19" i="11"/>
  <c r="G16" i="10"/>
  <c r="G5" i="9"/>
  <c r="G25" i="9"/>
  <c r="G18" i="8"/>
  <c r="G23" i="7"/>
  <c r="G5" i="5"/>
  <c r="G21" i="5"/>
  <c r="G37" i="5"/>
  <c r="G32" i="12"/>
  <c r="G28" i="15"/>
  <c r="G13" i="12"/>
  <c r="G33" i="15"/>
  <c r="G9" i="15"/>
  <c r="G36" i="26"/>
  <c r="G6" i="24"/>
  <c r="G27" i="23"/>
  <c r="G44" i="22"/>
  <c r="G43" i="15"/>
  <c r="G9" i="29"/>
  <c r="G25" i="29"/>
  <c r="G41" i="29"/>
  <c r="G16" i="28"/>
  <c r="G32" i="28"/>
  <c r="G6" i="28"/>
  <c r="G19" i="26"/>
  <c r="G35" i="26"/>
  <c r="G8" i="25"/>
  <c r="G24" i="25"/>
  <c r="G40" i="25"/>
  <c r="G13" i="24"/>
  <c r="G29" i="24"/>
  <c r="G45" i="24"/>
  <c r="G18" i="23"/>
  <c r="G38" i="23"/>
  <c r="G11" i="22"/>
  <c r="G27" i="22"/>
  <c r="G43" i="22"/>
  <c r="G15" i="21"/>
  <c r="G35" i="21"/>
  <c r="G9" i="20"/>
  <c r="G25" i="20"/>
  <c r="G41" i="20"/>
  <c r="G14" i="19"/>
  <c r="G30" i="19"/>
  <c r="G46" i="19"/>
  <c r="G23" i="18"/>
  <c r="G39" i="18"/>
  <c r="G12" i="17"/>
  <c r="G28" i="17"/>
  <c r="G5" i="16"/>
  <c r="G21" i="16"/>
  <c r="G37" i="16"/>
  <c r="G42" i="14"/>
  <c r="G11" i="13"/>
  <c r="G27" i="13"/>
  <c r="G42" i="27"/>
  <c r="G44" i="27"/>
  <c r="G17" i="27"/>
  <c r="G33" i="27"/>
  <c r="G46" i="27"/>
  <c r="G29" i="15"/>
  <c r="G20" i="12"/>
  <c r="G6" i="15"/>
  <c r="G22" i="15"/>
  <c r="G42" i="15"/>
  <c r="G33" i="12"/>
  <c r="G15" i="15"/>
  <c r="G6" i="12"/>
  <c r="G46" i="12"/>
  <c r="G12" i="29"/>
  <c r="G28" i="29"/>
  <c r="G44" i="29"/>
  <c r="G19" i="28"/>
  <c r="G35" i="28"/>
  <c r="G6" i="26"/>
  <c r="G26" i="26"/>
  <c r="G42" i="26"/>
  <c r="G15" i="25"/>
  <c r="G31" i="25"/>
  <c r="G4" i="25"/>
  <c r="G20" i="24"/>
  <c r="G36" i="24"/>
  <c r="G9" i="23"/>
  <c r="G25" i="23"/>
  <c r="G41" i="23"/>
  <c r="G14" i="22"/>
  <c r="G30" i="22"/>
  <c r="G6" i="21"/>
  <c r="G22" i="21"/>
  <c r="G38" i="21"/>
  <c r="G16" i="20"/>
  <c r="G32" i="20"/>
  <c r="G5" i="19"/>
  <c r="G21" i="19"/>
  <c r="G37" i="19"/>
  <c r="G10" i="18"/>
  <c r="G26" i="18"/>
  <c r="G46" i="18"/>
  <c r="G19" i="17"/>
  <c r="G39" i="17"/>
  <c r="G16" i="16"/>
  <c r="G40" i="16"/>
  <c r="G37" i="14"/>
  <c r="G13" i="14"/>
  <c r="G6" i="13"/>
  <c r="G22" i="13"/>
  <c r="G46" i="13"/>
  <c r="G27" i="11"/>
  <c r="G20" i="10"/>
  <c r="G9" i="9"/>
  <c r="G33" i="9"/>
  <c r="G46" i="8"/>
  <c r="G31" i="7"/>
  <c r="G9" i="5"/>
  <c r="G25" i="5"/>
  <c r="G41" i="5"/>
  <c r="G21" i="12"/>
  <c r="G40" i="12"/>
  <c r="G45" i="15"/>
  <c r="G25" i="15"/>
  <c r="G39" i="27"/>
  <c r="G9" i="25"/>
  <c r="G26" i="24"/>
  <c r="G39" i="23"/>
  <c r="G7" i="15"/>
  <c r="G4" i="15"/>
  <c r="G13" i="29"/>
  <c r="G29" i="29"/>
  <c r="G45" i="29"/>
  <c r="G20" i="28"/>
  <c r="G36" i="28"/>
  <c r="G7" i="26"/>
  <c r="G23" i="26"/>
  <c r="G39" i="26"/>
  <c r="G12" i="25"/>
  <c r="G28" i="25"/>
  <c r="G44" i="25"/>
  <c r="G17" i="24"/>
  <c r="G33" i="24"/>
  <c r="G6" i="23"/>
  <c r="G22" i="23"/>
  <c r="G42" i="23"/>
  <c r="G15" i="22"/>
  <c r="G31" i="22"/>
  <c r="G4" i="22"/>
  <c r="G23" i="21"/>
  <c r="G39" i="21"/>
  <c r="G13" i="20"/>
  <c r="G29" i="20"/>
  <c r="G45" i="20"/>
  <c r="G18" i="19"/>
  <c r="G34" i="19"/>
  <c r="G7" i="18"/>
  <c r="G27" i="18"/>
  <c r="G43" i="18"/>
  <c r="G16" i="17"/>
  <c r="G32" i="17"/>
  <c r="G9" i="16"/>
  <c r="G25" i="16"/>
  <c r="G45" i="16"/>
  <c r="G10" i="14"/>
  <c r="G15" i="13"/>
  <c r="G31" i="13"/>
  <c r="G4" i="13"/>
  <c r="G24" i="11"/>
  <c r="G15" i="27"/>
  <c r="G31" i="27"/>
  <c r="G14" i="27"/>
  <c r="G16" i="27"/>
  <c r="G6" i="27"/>
  <c r="G10" i="27"/>
  <c r="G12" i="27"/>
  <c r="G5" i="27"/>
  <c r="G21" i="27"/>
  <c r="G37" i="27"/>
  <c r="G5" i="15"/>
  <c r="G37" i="15"/>
  <c r="G28" i="12"/>
  <c r="G10" i="15"/>
  <c r="G26" i="15"/>
  <c r="G46" i="15"/>
  <c r="G41" i="12"/>
  <c r="G19" i="15"/>
  <c r="G22" i="12"/>
  <c r="G31" i="15"/>
  <c r="G16" i="29"/>
  <c r="G32" i="29"/>
  <c r="G7" i="28"/>
  <c r="G23" i="28"/>
  <c r="G39" i="28"/>
  <c r="G10" i="26"/>
  <c r="G30" i="26"/>
  <c r="G46" i="26"/>
  <c r="G19" i="25"/>
  <c r="G35" i="25"/>
  <c r="G8" i="24"/>
  <c r="G24" i="24"/>
  <c r="G40" i="24"/>
  <c r="G13" i="23"/>
  <c r="G29" i="23"/>
  <c r="G45" i="23"/>
  <c r="G18" i="22"/>
  <c r="G34" i="22"/>
  <c r="G10" i="21"/>
  <c r="G26" i="21"/>
  <c r="G42" i="21"/>
  <c r="G20" i="20"/>
  <c r="G36" i="20"/>
  <c r="G9" i="19"/>
  <c r="G25" i="19"/>
  <c r="G41" i="19"/>
  <c r="G14" i="18"/>
  <c r="G34" i="18"/>
  <c r="G7" i="17"/>
  <c r="G27" i="17"/>
  <c r="G43" i="17"/>
  <c r="G20" i="16"/>
  <c r="G25" i="14"/>
  <c r="G41" i="14"/>
  <c r="G17" i="14"/>
  <c r="G10" i="13"/>
  <c r="G26" i="13"/>
  <c r="G7" i="11"/>
  <c r="G35" i="11"/>
  <c r="G28" i="10"/>
  <c r="G17" i="9"/>
  <c r="G37" i="9"/>
  <c r="G11" i="7"/>
  <c r="G35" i="7"/>
  <c r="G13" i="5"/>
  <c r="G29" i="5"/>
  <c r="G45" i="5"/>
  <c r="G17" i="12"/>
  <c r="G29" i="12"/>
  <c r="G41" i="15"/>
  <c r="G17" i="15"/>
  <c r="G4" i="28"/>
  <c r="G21" i="25"/>
  <c r="G38" i="24"/>
  <c r="G23" i="15"/>
  <c r="G37" i="12"/>
  <c r="G17" i="29"/>
  <c r="G33" i="29"/>
  <c r="G8" i="28"/>
  <c r="G24" i="28"/>
  <c r="G40" i="28"/>
  <c r="G11" i="26"/>
  <c r="G27" i="26"/>
  <c r="G43" i="26"/>
  <c r="G16" i="25"/>
  <c r="G32" i="25"/>
  <c r="G5" i="24"/>
  <c r="G21" i="24"/>
  <c r="G37" i="24"/>
  <c r="G10" i="23"/>
  <c r="G26" i="23"/>
  <c r="G46" i="23"/>
  <c r="G19" i="22"/>
  <c r="G35" i="22"/>
  <c r="G7" i="21"/>
  <c r="G27" i="21"/>
  <c r="G43" i="21"/>
  <c r="G17" i="20"/>
  <c r="G33" i="20"/>
  <c r="G6" i="19"/>
  <c r="G22" i="19"/>
  <c r="G38" i="19"/>
  <c r="G11" i="18"/>
  <c r="G31" i="18"/>
  <c r="G4" i="18"/>
  <c r="G20" i="17"/>
  <c r="G36" i="17"/>
  <c r="G13" i="16"/>
  <c r="G29" i="16"/>
  <c r="G26" i="14"/>
  <c r="G18" i="14"/>
  <c r="G19" i="13"/>
  <c r="H3" i="2"/>
  <c r="G14" i="3"/>
  <c r="G7" i="6"/>
  <c r="G25" i="8"/>
  <c r="G19" i="10"/>
  <c r="H19" i="10" s="1"/>
  <c r="G36" i="19"/>
  <c r="G20" i="4"/>
  <c r="G31" i="9"/>
  <c r="G10" i="10"/>
  <c r="H10" i="10" s="1"/>
  <c r="G45" i="4"/>
  <c r="G33" i="3"/>
  <c r="G32" i="7"/>
  <c r="G46" i="6"/>
  <c r="H46" i="6" s="1"/>
  <c r="G42" i="8"/>
  <c r="G10" i="3"/>
  <c r="G35" i="6"/>
  <c r="G45" i="8"/>
  <c r="H45" i="8" s="1"/>
  <c r="G16" i="9"/>
  <c r="G46" i="11"/>
  <c r="G21" i="13"/>
  <c r="G31" i="16"/>
  <c r="H31" i="16" s="1"/>
  <c r="G6" i="17"/>
  <c r="G28" i="19"/>
  <c r="G15" i="20"/>
  <c r="G41" i="21"/>
  <c r="H41" i="21" s="1"/>
  <c r="G13" i="21"/>
  <c r="G41" i="22"/>
  <c r="G25" i="22"/>
  <c r="G9" i="22"/>
  <c r="H9" i="22" s="1"/>
  <c r="G36" i="23"/>
  <c r="G20" i="23"/>
  <c r="G4" i="24"/>
  <c r="G31" i="24"/>
  <c r="H31" i="24" s="1"/>
  <c r="G15" i="24"/>
  <c r="G42" i="25"/>
  <c r="G26" i="25"/>
  <c r="G10" i="25"/>
  <c r="H10" i="25" s="1"/>
  <c r="G37" i="26"/>
  <c r="G21" i="26"/>
  <c r="G5" i="26"/>
  <c r="G34" i="28"/>
  <c r="H34" i="28" s="1"/>
  <c r="G18" i="28"/>
  <c r="G43" i="29"/>
  <c r="G27" i="29"/>
  <c r="G11" i="29"/>
  <c r="H11" i="29" s="1"/>
  <c r="G7" i="4"/>
  <c r="G36" i="11"/>
  <c r="G28" i="5"/>
  <c r="G26" i="7"/>
  <c r="H26" i="7" s="1"/>
  <c r="G28" i="9"/>
  <c r="G38" i="11"/>
  <c r="G5" i="13"/>
  <c r="G27" i="16"/>
  <c r="H27" i="16" s="1"/>
  <c r="G41" i="18"/>
  <c r="G16" i="19"/>
  <c r="G25" i="3"/>
  <c r="G43" i="5"/>
  <c r="H43" i="5" s="1"/>
  <c r="G38" i="6"/>
  <c r="G17" i="7"/>
  <c r="G43" i="9"/>
  <c r="G30" i="10"/>
  <c r="H30" i="10" s="1"/>
  <c r="G13" i="11"/>
  <c r="G12" i="13"/>
  <c r="G43" i="14"/>
  <c r="G26" i="16"/>
  <c r="H26" i="16" s="1"/>
  <c r="G29" i="17"/>
  <c r="G44" i="18"/>
  <c r="G24" i="18"/>
  <c r="G8" i="18"/>
  <c r="H8" i="18" s="1"/>
  <c r="G35" i="19"/>
  <c r="G19" i="19"/>
  <c r="G46" i="20"/>
  <c r="G30" i="20"/>
  <c r="H30" i="20" s="1"/>
  <c r="G14" i="20"/>
  <c r="G40" i="21"/>
  <c r="G24" i="21"/>
  <c r="G36" i="7"/>
  <c r="H36" i="7" s="1"/>
  <c r="G15" i="11"/>
  <c r="G31" i="12"/>
  <c r="G15" i="12"/>
  <c r="G20" i="15"/>
  <c r="H20" i="15" s="1"/>
  <c r="G44" i="5"/>
  <c r="G19" i="6"/>
  <c r="G13" i="8"/>
  <c r="G27" i="10"/>
  <c r="H27" i="10" s="1"/>
  <c r="G10" i="11"/>
  <c r="G20" i="14"/>
  <c r="G19" i="16"/>
  <c r="G45" i="18"/>
  <c r="H45" i="18" s="1"/>
  <c r="G24" i="19"/>
  <c r="G33" i="21"/>
  <c r="G8" i="4"/>
  <c r="G22" i="6"/>
  <c r="H22" i="6" s="1"/>
  <c r="G25" i="7"/>
  <c r="G20" i="8"/>
  <c r="G7" i="9"/>
  <c r="G33" i="11"/>
  <c r="H33" i="11" s="1"/>
  <c r="G36" i="13"/>
  <c r="G23" i="14"/>
  <c r="G31" i="14"/>
  <c r="G22" i="16"/>
  <c r="H22" i="16" s="1"/>
  <c r="G37" i="17"/>
  <c r="G9" i="17"/>
  <c r="G20" i="3"/>
  <c r="G39" i="4"/>
  <c r="H39" i="4" s="1"/>
  <c r="G11" i="4"/>
  <c r="G29" i="6"/>
  <c r="G13" i="6"/>
  <c r="G24" i="7"/>
  <c r="H24" i="7" s="1"/>
  <c r="G34" i="9"/>
  <c r="G29" i="10"/>
  <c r="G20" i="11"/>
  <c r="G30" i="14"/>
  <c r="H30" i="14" s="1"/>
  <c r="G34" i="23"/>
  <c r="G40" i="10"/>
  <c r="G12" i="16"/>
  <c r="G20" i="5"/>
  <c r="H20" i="5" s="1"/>
  <c r="G34" i="7"/>
  <c r="G32" i="9"/>
  <c r="G22" i="11"/>
  <c r="G12" i="14"/>
  <c r="H12" i="14" s="1"/>
  <c r="G42" i="17"/>
  <c r="G17" i="18"/>
  <c r="G31" i="20"/>
  <c r="G32" i="4"/>
  <c r="H32" i="4" s="1"/>
  <c r="G15" i="5"/>
  <c r="G14" i="6"/>
  <c r="G5" i="7"/>
  <c r="G39" i="9"/>
  <c r="H39" i="9" s="1"/>
  <c r="G6" i="10"/>
  <c r="G20" i="13"/>
  <c r="G38" i="4"/>
  <c r="G18" i="4"/>
  <c r="H18" i="4" s="1"/>
  <c r="G40" i="6"/>
  <c r="G8" i="6"/>
  <c r="G7" i="7"/>
  <c r="G14" i="8"/>
  <c r="H14" i="8" s="1"/>
  <c r="G36" i="10"/>
  <c r="G4" i="11"/>
  <c r="G42" i="13"/>
  <c r="G24" i="16"/>
  <c r="H24" i="16" s="1"/>
  <c r="G38" i="22"/>
  <c r="G10" i="8"/>
  <c r="G36" i="22"/>
  <c r="G35" i="23"/>
  <c r="H35" i="23" s="1"/>
  <c r="G30" i="24"/>
  <c r="G25" i="25"/>
  <c r="G20" i="26"/>
  <c r="G20" i="21"/>
  <c r="H20" i="21" s="1"/>
  <c r="G20" i="22"/>
  <c r="G19" i="23"/>
  <c r="G22" i="24"/>
  <c r="G29" i="25"/>
  <c r="H29" i="25" s="1"/>
  <c r="G28" i="26"/>
  <c r="G29" i="4"/>
  <c r="G38" i="7"/>
  <c r="G17" i="8"/>
  <c r="H17" i="8" s="1"/>
  <c r="G17" i="13"/>
  <c r="G12" i="6"/>
  <c r="G26" i="6"/>
  <c r="G42" i="10"/>
  <c r="H42" i="10" s="1"/>
  <c r="G25" i="11"/>
  <c r="G41" i="4"/>
  <c r="G17" i="3"/>
  <c r="G37" i="4"/>
  <c r="H37" i="4" s="1"/>
  <c r="G27" i="3"/>
  <c r="G20" i="6"/>
  <c r="G40" i="5"/>
  <c r="G15" i="6"/>
  <c r="H15" i="6" s="1"/>
  <c r="G21" i="8"/>
  <c r="G4" i="10"/>
  <c r="G30" i="11"/>
  <c r="G24" i="14"/>
  <c r="H24" i="14" s="1"/>
  <c r="G11" i="16"/>
  <c r="G33" i="18"/>
  <c r="G12" i="19"/>
  <c r="G11" i="20"/>
  <c r="H11" i="20" s="1"/>
  <c r="G25" i="21"/>
  <c r="G9" i="21"/>
  <c r="G37" i="22"/>
  <c r="G21" i="22"/>
  <c r="H21" i="22" s="1"/>
  <c r="G5" i="22"/>
  <c r="G32" i="23"/>
  <c r="G16" i="23"/>
  <c r="G43" i="24"/>
  <c r="H43" i="24" s="1"/>
  <c r="G27" i="24"/>
  <c r="G11" i="24"/>
  <c r="G38" i="25"/>
  <c r="G22" i="25"/>
  <c r="H22" i="25" s="1"/>
  <c r="G6" i="25"/>
  <c r="G33" i="26"/>
  <c r="G17" i="26"/>
  <c r="G46" i="28"/>
  <c r="H46" i="28" s="1"/>
  <c r="G30" i="28"/>
  <c r="G14" i="28"/>
  <c r="G39" i="29"/>
  <c r="G23" i="29"/>
  <c r="H23" i="29" s="1"/>
  <c r="G7" i="29"/>
  <c r="G44" i="7"/>
  <c r="G18" i="26"/>
  <c r="G12" i="5"/>
  <c r="H12" i="5" s="1"/>
  <c r="G10" i="7"/>
  <c r="G8" i="9"/>
  <c r="G26" i="11"/>
  <c r="G8" i="14"/>
  <c r="H8" i="14" s="1"/>
  <c r="G7" i="16"/>
  <c r="G25" i="18"/>
  <c r="G39" i="20"/>
  <c r="G13" i="3"/>
  <c r="H13" i="3" s="1"/>
  <c r="G27" i="5"/>
  <c r="G10" i="6"/>
  <c r="G40" i="8"/>
  <c r="G27" i="9"/>
  <c r="H27" i="9" s="1"/>
  <c r="G14" i="10"/>
  <c r="G44" i="13"/>
  <c r="G4" i="14"/>
  <c r="G27" i="14"/>
  <c r="H27" i="14" s="1"/>
  <c r="G18" i="16"/>
  <c r="G21" i="17"/>
  <c r="G40" i="18"/>
  <c r="G20" i="18"/>
  <c r="H20" i="18" s="1"/>
  <c r="G4" i="19"/>
  <c r="G31" i="19"/>
  <c r="G15" i="19"/>
  <c r="G42" i="20"/>
  <c r="H42" i="20" s="1"/>
  <c r="G26" i="20"/>
  <c r="G10" i="20"/>
  <c r="G36" i="21"/>
  <c r="G12" i="21"/>
  <c r="H12" i="21" s="1"/>
  <c r="G27" i="7"/>
  <c r="G4" i="12"/>
  <c r="G27" i="12"/>
  <c r="G11" i="12"/>
  <c r="H11" i="12" s="1"/>
  <c r="G15" i="18"/>
  <c r="G32" i="5"/>
  <c r="G46" i="7"/>
  <c r="G40" i="9"/>
  <c r="H40" i="9" s="1"/>
  <c r="G7" i="10"/>
  <c r="G45" i="13"/>
  <c r="G44" i="14"/>
  <c r="G46" i="17"/>
  <c r="H46" i="17" s="1"/>
  <c r="G29" i="18"/>
  <c r="G8" i="19"/>
  <c r="G9" i="3"/>
  <c r="G39" i="5"/>
  <c r="H39" i="5" s="1"/>
  <c r="G18" i="6"/>
  <c r="G13" i="7"/>
  <c r="G4" i="9"/>
  <c r="G38" i="10"/>
  <c r="H38" i="10" s="1"/>
  <c r="G21" i="11"/>
  <c r="G28" i="13"/>
  <c r="G15" i="14"/>
  <c r="G46" i="16"/>
  <c r="H46" i="16" s="1"/>
  <c r="G14" i="16"/>
  <c r="G33" i="17"/>
  <c r="G36" i="18"/>
  <c r="G16" i="3"/>
  <c r="H16" i="3" s="1"/>
  <c r="G31" i="4"/>
  <c r="G45" i="6"/>
  <c r="G25" i="6"/>
  <c r="G9" i="6"/>
  <c r="H9" i="6" s="1"/>
  <c r="G16" i="7"/>
  <c r="G18" i="9"/>
  <c r="G25" i="10"/>
  <c r="G6" i="14"/>
  <c r="H6" i="14" s="1"/>
  <c r="G41" i="16"/>
  <c r="G15" i="3"/>
  <c r="G39" i="11"/>
  <c r="G22" i="3"/>
  <c r="G4" i="6"/>
  <c r="G14" i="7"/>
  <c r="G39" i="10"/>
  <c r="G41" i="13"/>
  <c r="H41" i="13" s="1"/>
  <c r="G32" i="14"/>
  <c r="G26" i="17"/>
  <c r="G40" i="19"/>
  <c r="G37" i="21"/>
  <c r="H37" i="21" s="1"/>
  <c r="G4" i="5"/>
  <c r="G7" i="5"/>
  <c r="G45" i="7"/>
  <c r="G36" i="8"/>
  <c r="H36" i="8" s="1"/>
  <c r="G23" i="9"/>
  <c r="G37" i="11"/>
  <c r="G19" i="3"/>
  <c r="G34" i="4"/>
  <c r="H34" i="4" s="1"/>
  <c r="G14" i="4"/>
  <c r="G32" i="6"/>
  <c r="G4" i="7"/>
  <c r="G38" i="8"/>
  <c r="H38" i="8" s="1"/>
  <c r="G6" i="8"/>
  <c r="G32" i="10"/>
  <c r="G43" i="11"/>
  <c r="G30" i="13"/>
  <c r="H30" i="13" s="1"/>
  <c r="G23" i="17"/>
  <c r="G28" i="6"/>
  <c r="G14" i="14"/>
  <c r="G24" i="22"/>
  <c r="H24" i="22" s="1"/>
  <c r="G23" i="23"/>
  <c r="G18" i="24"/>
  <c r="G13" i="25"/>
  <c r="G8" i="26"/>
  <c r="H8" i="26" s="1"/>
  <c r="G8" i="21"/>
  <c r="G12" i="22"/>
  <c r="G11" i="23"/>
  <c r="G14" i="24"/>
  <c r="H14" i="24" s="1"/>
  <c r="G17" i="25"/>
  <c r="G16" i="26"/>
  <c r="G25" i="4"/>
  <c r="G22" i="7"/>
  <c r="H22" i="7" s="1"/>
  <c r="G24" i="9"/>
  <c r="G16" i="14"/>
  <c r="G5" i="4"/>
  <c r="G9" i="7"/>
  <c r="H9" i="7" s="1"/>
  <c r="G34" i="10"/>
  <c r="G35" i="14"/>
  <c r="G21" i="4"/>
  <c r="G16" i="4"/>
  <c r="H16" i="4" s="1"/>
  <c r="G13" i="4"/>
  <c r="G11" i="3"/>
  <c r="G39" i="12"/>
  <c r="G24" i="5"/>
  <c r="H24" i="5" s="1"/>
  <c r="G30" i="7"/>
  <c r="G9" i="8"/>
  <c r="G35" i="10"/>
  <c r="G14" i="11"/>
  <c r="H14" i="11" s="1"/>
  <c r="G40" i="14"/>
  <c r="G38" i="17"/>
  <c r="G21" i="18"/>
  <c r="G43" i="20"/>
  <c r="H43" i="20" s="1"/>
  <c r="G7" i="20"/>
  <c r="G21" i="21"/>
  <c r="G5" i="21"/>
  <c r="G33" i="22"/>
  <c r="H33" i="22" s="1"/>
  <c r="G17" i="22"/>
  <c r="G44" i="23"/>
  <c r="G28" i="23"/>
  <c r="G12" i="23"/>
  <c r="H12" i="23" s="1"/>
  <c r="G39" i="24"/>
  <c r="G23" i="24"/>
  <c r="G7" i="24"/>
  <c r="G34" i="25"/>
  <c r="H34" i="25" s="1"/>
  <c r="G18" i="25"/>
  <c r="G45" i="26"/>
  <c r="G29" i="26"/>
  <c r="G13" i="26"/>
  <c r="H13" i="26" s="1"/>
  <c r="G42" i="28"/>
  <c r="G26" i="28"/>
  <c r="G10" i="28"/>
  <c r="G35" i="29"/>
  <c r="H35" i="29" s="1"/>
  <c r="G19" i="29"/>
  <c r="G13" i="2"/>
  <c r="G34" i="8"/>
  <c r="G18" i="3"/>
  <c r="H18" i="3" s="1"/>
  <c r="G43" i="6"/>
  <c r="G29" i="8"/>
  <c r="G31" i="10"/>
  <c r="G6" i="11"/>
  <c r="H6" i="11" s="1"/>
  <c r="G36" i="14"/>
  <c r="G30" i="17"/>
  <c r="G9" i="18"/>
  <c r="G23" i="20"/>
  <c r="H23" i="20" s="1"/>
  <c r="G24" i="4"/>
  <c r="G19" i="5"/>
  <c r="G41" i="7"/>
  <c r="G28" i="8"/>
  <c r="H28" i="8" s="1"/>
  <c r="G15" i="9"/>
  <c r="G45" i="11"/>
  <c r="G32" i="13"/>
  <c r="G19" i="14"/>
  <c r="H19" i="14" s="1"/>
  <c r="G42" i="16"/>
  <c r="G6" i="16"/>
  <c r="G13" i="17"/>
  <c r="G32" i="18"/>
  <c r="H32" i="18" s="1"/>
  <c r="G16" i="18"/>
  <c r="G43" i="19"/>
  <c r="G27" i="19"/>
  <c r="G11" i="19"/>
  <c r="H11" i="19" s="1"/>
  <c r="G38" i="20"/>
  <c r="G22" i="20"/>
  <c r="G6" i="20"/>
  <c r="G32" i="21"/>
  <c r="H32" i="21" s="1"/>
  <c r="G38" i="15"/>
  <c r="G12" i="7"/>
  <c r="G43" i="12"/>
  <c r="G23" i="12"/>
  <c r="H23" i="12" s="1"/>
  <c r="G7" i="12"/>
  <c r="G30" i="3"/>
  <c r="G16" i="5"/>
  <c r="G6" i="7"/>
  <c r="H6" i="7" s="1"/>
  <c r="G20" i="9"/>
  <c r="G34" i="11"/>
  <c r="G33" i="13"/>
  <c r="G28" i="14"/>
  <c r="H28" i="14" s="1"/>
  <c r="G34" i="17"/>
  <c r="G13" i="18"/>
  <c r="G35" i="20"/>
  <c r="G40" i="4"/>
  <c r="H40" i="4" s="1"/>
  <c r="G31" i="5"/>
  <c r="G6" i="6"/>
  <c r="G44" i="8"/>
  <c r="G35" i="9"/>
  <c r="H35" i="9" s="1"/>
  <c r="G26" i="10"/>
  <c r="G9" i="11"/>
  <c r="G16" i="13"/>
  <c r="G7" i="14"/>
  <c r="H7" i="14" s="1"/>
  <c r="G38" i="16"/>
  <c r="G10" i="16"/>
  <c r="G25" i="17"/>
  <c r="G32" i="3"/>
  <c r="G12" i="3"/>
  <c r="G23" i="4"/>
  <c r="G37" i="6"/>
  <c r="G21" i="6"/>
  <c r="H21" i="6" s="1"/>
  <c r="G5" i="6"/>
  <c r="G8" i="7"/>
  <c r="G6" i="9"/>
  <c r="G13" i="10"/>
  <c r="H13" i="10" s="1"/>
  <c r="G22" i="14"/>
  <c r="G44" i="17"/>
  <c r="G28" i="7"/>
  <c r="G5" i="12"/>
  <c r="H5" i="12" s="1"/>
  <c r="G9" i="4"/>
  <c r="G27" i="6"/>
  <c r="G41" i="8"/>
  <c r="G23" i="10"/>
  <c r="H23" i="10" s="1"/>
  <c r="G25" i="13"/>
  <c r="G39" i="16"/>
  <c r="G10" i="17"/>
  <c r="G20" i="19"/>
  <c r="H20" i="19" s="1"/>
  <c r="G29" i="3"/>
  <c r="G35" i="5"/>
  <c r="G42" i="6"/>
  <c r="G33" i="7"/>
  <c r="H33" i="7" s="1"/>
  <c r="G24" i="8"/>
  <c r="G11" i="9"/>
  <c r="G17" i="11"/>
  <c r="G46" i="4"/>
  <c r="G26" i="4"/>
  <c r="G10" i="4"/>
  <c r="G24" i="6"/>
  <c r="G39" i="7"/>
  <c r="H39" i="7" s="1"/>
  <c r="G30" i="8"/>
  <c r="G29" i="9"/>
  <c r="G24" i="10"/>
  <c r="G31" i="11"/>
  <c r="H31" i="11" s="1"/>
  <c r="G44" i="16"/>
  <c r="G30" i="18"/>
  <c r="G20" i="7"/>
  <c r="G16" i="21"/>
  <c r="H16" i="21" s="1"/>
  <c r="G16" i="22"/>
  <c r="G15" i="23"/>
  <c r="G10" i="24"/>
  <c r="G44" i="26"/>
  <c r="H44" i="26" s="1"/>
  <c r="G45" i="28"/>
  <c r="G40" i="22"/>
  <c r="G43" i="23"/>
  <c r="G42" i="24"/>
  <c r="H42" i="24" s="1"/>
  <c r="G45" i="25"/>
  <c r="G5" i="25"/>
  <c r="G12" i="26"/>
  <c r="G23" i="6"/>
  <c r="H23" i="6" s="1"/>
  <c r="G37" i="8"/>
  <c r="G12" i="9"/>
  <c r="G15" i="16"/>
  <c r="G21" i="3"/>
  <c r="H21" i="3" s="1"/>
  <c r="G16" i="8"/>
  <c r="G22" i="10"/>
  <c r="G36" i="6"/>
  <c r="G31" i="6"/>
  <c r="H31" i="6" s="1"/>
  <c r="G41" i="6"/>
  <c r="G36" i="4"/>
  <c r="G30" i="4"/>
  <c r="G26" i="3"/>
  <c r="G8" i="5"/>
  <c r="G18" i="7"/>
  <c r="G36" i="9"/>
  <c r="G15" i="10"/>
  <c r="H15" i="10" s="1"/>
  <c r="G37" i="13"/>
  <c r="G4" i="16"/>
  <c r="G22" i="17"/>
  <c r="G5" i="18"/>
  <c r="H5" i="18" s="1"/>
  <c r="G27" i="20"/>
  <c r="G45" i="21"/>
  <c r="G17" i="21"/>
  <c r="G45" i="22"/>
  <c r="H45" i="22" s="1"/>
  <c r="G29" i="22"/>
  <c r="G13" i="22"/>
  <c r="G40" i="23"/>
  <c r="G24" i="23"/>
  <c r="H24" i="23" s="1"/>
  <c r="G8" i="23"/>
  <c r="G35" i="24"/>
  <c r="G19" i="24"/>
  <c r="G46" i="25"/>
  <c r="H46" i="25" s="1"/>
  <c r="G30" i="25"/>
  <c r="G14" i="25"/>
  <c r="G41" i="26"/>
  <c r="G25" i="26"/>
  <c r="H25" i="26" s="1"/>
  <c r="G9" i="26"/>
  <c r="G38" i="28"/>
  <c r="G22" i="28"/>
  <c r="G4" i="29"/>
  <c r="H4" i="29" s="1"/>
  <c r="G31" i="29"/>
  <c r="G15" i="29"/>
  <c r="G31" i="3"/>
  <c r="G22" i="9"/>
  <c r="H22" i="9" s="1"/>
  <c r="G17" i="4"/>
  <c r="G42" i="7"/>
  <c r="G44" i="9"/>
  <c r="G11" i="10"/>
  <c r="H11" i="10" s="1"/>
  <c r="G29" i="13"/>
  <c r="G43" i="16"/>
  <c r="G14" i="17"/>
  <c r="G32" i="19"/>
  <c r="H32" i="19" s="1"/>
  <c r="G29" i="21"/>
  <c r="G12" i="4"/>
  <c r="G11" i="5"/>
  <c r="G29" i="7"/>
  <c r="H29" i="7" s="1"/>
  <c r="G12" i="8"/>
  <c r="G46" i="10"/>
  <c r="G29" i="11"/>
  <c r="G24" i="13"/>
  <c r="H24" i="13" s="1"/>
  <c r="G11" i="14"/>
  <c r="G34" i="16"/>
  <c r="G41" i="17"/>
  <c r="G5" i="17"/>
  <c r="H5" i="17" s="1"/>
  <c r="G28" i="18"/>
  <c r="G12" i="18"/>
  <c r="G39" i="19"/>
  <c r="G23" i="19"/>
  <c r="H23" i="19" s="1"/>
  <c r="G7" i="19"/>
  <c r="G34" i="20"/>
  <c r="G18" i="20"/>
  <c r="G44" i="21"/>
  <c r="H44" i="21" s="1"/>
  <c r="G28" i="21"/>
  <c r="G44" i="6"/>
  <c r="G26" i="8"/>
  <c r="G35" i="12"/>
  <c r="H35" i="12" s="1"/>
  <c r="G19" i="12"/>
  <c r="G18" i="12"/>
  <c r="G33" i="4"/>
  <c r="G39" i="6"/>
  <c r="H39" i="6" s="1"/>
  <c r="G33" i="8"/>
  <c r="G43" i="10"/>
  <c r="G18" i="11"/>
  <c r="G13" i="13"/>
  <c r="H13" i="13" s="1"/>
  <c r="G35" i="16"/>
  <c r="G18" i="17"/>
  <c r="G44" i="19"/>
  <c r="G19" i="20"/>
  <c r="H19" i="20" s="1"/>
  <c r="G28" i="4"/>
  <c r="G34" i="6"/>
  <c r="G37" i="7"/>
  <c r="G32" i="8"/>
  <c r="H32" i="8" s="1"/>
  <c r="G19" i="9"/>
  <c r="G41" i="11"/>
  <c r="G40" i="13"/>
  <c r="G8" i="13"/>
  <c r="H8" i="13" s="1"/>
  <c r="G39" i="14"/>
  <c r="G30" i="16"/>
  <c r="G45" i="17"/>
  <c r="G17" i="17"/>
  <c r="H17" i="17" s="1"/>
  <c r="G28" i="3"/>
  <c r="G4" i="4"/>
  <c r="G15" i="4"/>
  <c r="G33" i="6"/>
  <c r="H33" i="6" s="1"/>
  <c r="G17" i="6"/>
  <c r="G40" i="7"/>
  <c r="G38" i="9"/>
  <c r="G45" i="10"/>
  <c r="H45" i="10" s="1"/>
  <c r="G32" i="11"/>
  <c r="G38" i="14"/>
  <c r="G19" i="21"/>
  <c r="G45" i="9"/>
  <c r="H45" i="9" s="1"/>
  <c r="G46" i="14"/>
  <c r="G36" i="5"/>
  <c r="G11" i="6"/>
  <c r="G5" i="8"/>
  <c r="H5" i="8" s="1"/>
  <c r="G42" i="11"/>
  <c r="G9" i="13"/>
  <c r="G23" i="16"/>
  <c r="G37" i="18"/>
  <c r="H37" i="18" s="1"/>
  <c r="G4" i="20"/>
  <c r="G44" i="4"/>
  <c r="G23" i="5"/>
  <c r="G30" i="6"/>
  <c r="H30" i="6" s="1"/>
  <c r="G21" i="7"/>
  <c r="G8" i="8"/>
  <c r="G18" i="10"/>
  <c r="G5" i="11"/>
  <c r="H5" i="11" s="1"/>
  <c r="G42" i="4"/>
  <c r="G22" i="4"/>
  <c r="G6" i="4"/>
  <c r="G16" i="6"/>
  <c r="H16" i="6" s="1"/>
  <c r="G19" i="7"/>
  <c r="G22" i="8"/>
  <c r="G13" i="9"/>
  <c r="G8" i="10"/>
  <c r="H8" i="10" s="1"/>
  <c r="G23" i="11"/>
  <c r="G28" i="16"/>
  <c r="G8" i="20"/>
  <c r="G4" i="8"/>
  <c r="H4" i="8" s="1"/>
  <c r="G46" i="21"/>
  <c r="G4" i="23"/>
  <c r="G46" i="24"/>
  <c r="G41" i="25"/>
  <c r="H41" i="25" s="1"/>
  <c r="G32" i="26"/>
  <c r="G32" i="22"/>
  <c r="G31" i="23"/>
  <c r="G34" i="24"/>
  <c r="H34" i="24" s="1"/>
  <c r="G33" i="25"/>
  <c r="G40" i="26"/>
  <c r="G41" i="28"/>
  <c r="G19" i="27"/>
  <c r="H19" i="27" s="1"/>
  <c r="G35" i="27"/>
  <c r="G26" i="27"/>
  <c r="G24" i="27"/>
  <c r="G18" i="27"/>
  <c r="H18" i="27" s="1"/>
  <c r="G20" i="27"/>
  <c r="G22" i="27"/>
  <c r="G9" i="27"/>
  <c r="G25" i="27"/>
  <c r="H25" i="27" s="1"/>
  <c r="G41" i="27"/>
  <c r="G13" i="15"/>
  <c r="G12" i="12"/>
  <c r="G36" i="12"/>
  <c r="H36" i="12" s="1"/>
  <c r="G14" i="15"/>
  <c r="G30" i="15"/>
  <c r="G9" i="12"/>
  <c r="G8" i="29"/>
  <c r="H8" i="29" s="1"/>
  <c r="G27" i="15"/>
  <c r="G30" i="12"/>
  <c r="G10" i="12"/>
  <c r="G20" i="29"/>
  <c r="H20" i="29" s="1"/>
  <c r="G36" i="29"/>
  <c r="G11" i="28"/>
  <c r="G27" i="28"/>
  <c r="G43" i="28"/>
  <c r="H43" i="28" s="1"/>
  <c r="G14" i="26"/>
  <c r="G34" i="26"/>
  <c r="G7" i="25"/>
  <c r="G23" i="25"/>
  <c r="H23" i="25" s="1"/>
  <c r="G39" i="25"/>
  <c r="G12" i="24"/>
  <c r="G28" i="24"/>
  <c r="G44" i="24"/>
  <c r="H44" i="24" s="1"/>
  <c r="G17" i="23"/>
  <c r="G33" i="23"/>
  <c r="G6" i="22"/>
  <c r="G22" i="22"/>
  <c r="H22" i="22" s="1"/>
  <c r="G42" i="22"/>
  <c r="G14" i="21"/>
  <c r="G30" i="21"/>
  <c r="G4" i="21"/>
  <c r="H4" i="21" s="1"/>
  <c r="G24" i="20"/>
  <c r="G40" i="20"/>
  <c r="G13" i="19"/>
  <c r="G29" i="19"/>
  <c r="H29" i="19" s="1"/>
  <c r="G45" i="19"/>
  <c r="G18" i="18"/>
  <c r="G38" i="18"/>
  <c r="G11" i="17"/>
  <c r="H11" i="17" s="1"/>
  <c r="G31" i="17"/>
  <c r="G4" i="17"/>
  <c r="G32" i="16"/>
  <c r="G29" i="14"/>
  <c r="H29" i="14" s="1"/>
  <c r="G45" i="14"/>
  <c r="G21" i="14"/>
  <c r="G14" i="13"/>
  <c r="G34" i="13"/>
  <c r="H34" i="13" s="1"/>
  <c r="G11" i="11"/>
  <c r="G12" i="10"/>
  <c r="G44" i="10"/>
  <c r="G21" i="9"/>
  <c r="H21" i="9" s="1"/>
  <c r="G41" i="9"/>
  <c r="G15" i="7"/>
  <c r="G43" i="7"/>
  <c r="G17" i="5"/>
  <c r="H17" i="5" s="1"/>
  <c r="G33" i="5"/>
  <c r="G12" i="2"/>
  <c r="G8" i="12"/>
  <c r="G24" i="12"/>
  <c r="H24" i="12" s="1"/>
  <c r="G36" i="15"/>
  <c r="G16" i="15"/>
  <c r="G24" i="26"/>
  <c r="G37" i="25"/>
  <c r="H37" i="25" s="1"/>
  <c r="G7" i="23"/>
  <c r="G28" i="22"/>
  <c r="G35" i="15"/>
  <c r="G5" i="29"/>
  <c r="H5" i="29" s="1"/>
  <c r="G21" i="29"/>
  <c r="G37" i="29"/>
  <c r="G12" i="28"/>
  <c r="G28" i="28"/>
  <c r="H28" i="28" s="1"/>
  <c r="G44" i="28"/>
  <c r="G15" i="26"/>
  <c r="G31" i="26"/>
  <c r="G4" i="26"/>
  <c r="H4" i="26" s="1"/>
  <c r="G20" i="25"/>
  <c r="G36" i="25"/>
  <c r="G9" i="24"/>
  <c r="G25" i="24"/>
  <c r="H25" i="24" s="1"/>
  <c r="G41" i="24"/>
  <c r="G14" i="23"/>
  <c r="G30" i="23"/>
  <c r="G7" i="22"/>
  <c r="H7" i="22" s="1"/>
  <c r="G23" i="22"/>
  <c r="G39" i="22"/>
  <c r="G11" i="21"/>
  <c r="G31" i="21"/>
  <c r="H31" i="21" s="1"/>
  <c r="G5" i="20"/>
  <c r="G21" i="20"/>
  <c r="G37" i="20"/>
  <c r="G10" i="19"/>
  <c r="H10" i="19" s="1"/>
  <c r="G26" i="19"/>
  <c r="G42" i="19"/>
  <c r="G19" i="18"/>
  <c r="G35" i="18"/>
  <c r="H35" i="18" s="1"/>
  <c r="G8" i="17"/>
  <c r="G24" i="17"/>
  <c r="G40" i="17"/>
  <c r="G17" i="16"/>
  <c r="H17" i="16" s="1"/>
  <c r="G33" i="16"/>
  <c r="G34" i="14"/>
  <c r="G7" i="13"/>
  <c r="G23" i="13"/>
  <c r="H23" i="13" s="1"/>
  <c r="G39" i="13"/>
  <c r="G12" i="11"/>
  <c r="G40" i="11"/>
  <c r="G17" i="10"/>
  <c r="H17" i="10" s="1"/>
  <c r="G41" i="10"/>
  <c r="G30" i="9"/>
  <c r="G11" i="8"/>
  <c r="G27" i="8"/>
  <c r="H27" i="8" s="1"/>
  <c r="G43" i="8"/>
  <c r="G18" i="5"/>
  <c r="G34" i="5"/>
  <c r="G19" i="4"/>
  <c r="H19" i="4" s="1"/>
  <c r="G12" i="15"/>
  <c r="G40" i="15"/>
  <c r="G26" i="12"/>
  <c r="G14" i="29"/>
  <c r="H14" i="29" s="1"/>
  <c r="G30" i="29"/>
  <c r="G46" i="29"/>
  <c r="G21" i="28"/>
  <c r="G37" i="28"/>
  <c r="H37" i="28" s="1"/>
  <c r="G43" i="13"/>
  <c r="G16" i="11"/>
  <c r="G44" i="11"/>
  <c r="G21" i="10"/>
  <c r="H21" i="10" s="1"/>
  <c r="G10" i="9"/>
  <c r="G42" i="9"/>
  <c r="G15" i="8"/>
  <c r="G31" i="8"/>
  <c r="H31" i="8" s="1"/>
  <c r="G6" i="5"/>
  <c r="G22" i="5"/>
  <c r="G38" i="5"/>
  <c r="G27" i="4"/>
  <c r="H27" i="4" s="1"/>
  <c r="G8" i="15"/>
  <c r="G44" i="15"/>
  <c r="G42" i="12"/>
  <c r="G18" i="29"/>
  <c r="H18" i="29" s="1"/>
  <c r="G34" i="29"/>
  <c r="G9" i="28"/>
  <c r="G25" i="28"/>
  <c r="G5" i="10"/>
  <c r="H5" i="10" s="1"/>
  <c r="G33" i="10"/>
  <c r="G14" i="9"/>
  <c r="G46" i="9"/>
  <c r="G19" i="8"/>
  <c r="H19" i="8" s="1"/>
  <c r="G35" i="8"/>
  <c r="G10" i="5"/>
  <c r="G26" i="5"/>
  <c r="G42" i="5"/>
  <c r="H42" i="5" s="1"/>
  <c r="G35" i="4"/>
  <c r="G24" i="15"/>
  <c r="G34" i="12"/>
  <c r="G6" i="29"/>
  <c r="H6" i="29" s="1"/>
  <c r="G22" i="29"/>
  <c r="G38" i="29"/>
  <c r="G13" i="28"/>
  <c r="G29" i="28"/>
  <c r="H29" i="28" s="1"/>
  <c r="G35" i="13"/>
  <c r="G8" i="11"/>
  <c r="G28" i="11"/>
  <c r="G9" i="10"/>
  <c r="H9" i="10" s="1"/>
  <c r="G37" i="10"/>
  <c r="G26" i="9"/>
  <c r="G7" i="8"/>
  <c r="G23" i="8"/>
  <c r="H23" i="8" s="1"/>
  <c r="G39" i="8"/>
  <c r="G14" i="5"/>
  <c r="G30" i="5"/>
  <c r="G46" i="5"/>
  <c r="H46" i="5" s="1"/>
  <c r="G43" i="4"/>
  <c r="G32" i="15"/>
  <c r="G14" i="12"/>
  <c r="G10" i="29"/>
  <c r="H10" i="29" s="1"/>
  <c r="G26" i="29"/>
  <c r="G42" i="29"/>
  <c r="G17" i="28"/>
  <c r="G33" i="28"/>
  <c r="H33" i="28" s="1"/>
  <c r="G15" i="1"/>
  <c r="J15" i="1" s="1"/>
  <c r="G31" i="1"/>
  <c r="J31" i="1" s="1"/>
  <c r="C14" i="1"/>
  <c r="G14" i="1" s="1"/>
  <c r="J14" i="1" s="1"/>
  <c r="C15" i="1"/>
  <c r="C18" i="1"/>
  <c r="G18" i="1" s="1"/>
  <c r="J18" i="1" s="1"/>
  <c r="C19" i="1"/>
  <c r="G19" i="1" s="1"/>
  <c r="J19" i="1" s="1"/>
  <c r="C22" i="1"/>
  <c r="G22" i="1" s="1"/>
  <c r="J22" i="1" s="1"/>
  <c r="C23" i="1"/>
  <c r="G23" i="1" s="1"/>
  <c r="J23" i="1" s="1"/>
  <c r="C26" i="1"/>
  <c r="G26" i="1" s="1"/>
  <c r="J26" i="1" s="1"/>
  <c r="C27" i="1"/>
  <c r="G27" i="1" s="1"/>
  <c r="J27" i="1" s="1"/>
  <c r="C30" i="1"/>
  <c r="G30" i="1" s="1"/>
  <c r="J30" i="1" s="1"/>
  <c r="C31" i="1"/>
  <c r="C34" i="1"/>
  <c r="G34" i="1" s="1"/>
  <c r="J34" i="1" s="1"/>
  <c r="C35" i="1"/>
  <c r="G35" i="1" s="1"/>
  <c r="J35" i="1" s="1"/>
  <c r="C38" i="1"/>
  <c r="G38" i="1" s="1"/>
  <c r="J38" i="1" s="1"/>
  <c r="C39" i="1"/>
  <c r="G39" i="1" s="1"/>
  <c r="J39" i="1" s="1"/>
  <c r="C42" i="1"/>
  <c r="G42" i="1" s="1"/>
  <c r="J42" i="1" s="1"/>
  <c r="C43" i="1"/>
  <c r="G43" i="1" s="1"/>
  <c r="J43" i="1" s="1"/>
  <c r="C5" i="1"/>
  <c r="G5" i="1" s="1"/>
  <c r="J5" i="1" s="1"/>
  <c r="B3" i="1"/>
  <c r="C3" i="1" s="1"/>
  <c r="G3" i="1" s="1"/>
  <c r="J3" i="1" s="1"/>
  <c r="B4" i="1"/>
  <c r="C4" i="1" s="1"/>
  <c r="G4" i="1" s="1"/>
  <c r="J4" i="1" s="1"/>
  <c r="B5" i="1"/>
  <c r="B6" i="1"/>
  <c r="C6" i="1" s="1"/>
  <c r="G6" i="1" s="1"/>
  <c r="J6" i="1" s="1"/>
  <c r="B7" i="1"/>
  <c r="C7" i="1" s="1"/>
  <c r="G7" i="1" s="1"/>
  <c r="J7" i="1" s="1"/>
  <c r="B8" i="1"/>
  <c r="C8" i="1" s="1"/>
  <c r="G8" i="1" s="1"/>
  <c r="J8" i="1" s="1"/>
  <c r="B9" i="1"/>
  <c r="C9" i="1" s="1"/>
  <c r="G9" i="1" s="1"/>
  <c r="J9" i="1" s="1"/>
  <c r="B10" i="1"/>
  <c r="C10" i="1" s="1"/>
  <c r="G10" i="1" s="1"/>
  <c r="J10" i="1" s="1"/>
  <c r="B11" i="1"/>
  <c r="C11" i="1" s="1"/>
  <c r="G11" i="1" s="1"/>
  <c r="B12" i="1"/>
  <c r="C12" i="1" s="1"/>
  <c r="G12" i="1" s="1"/>
  <c r="J12" i="1" s="1"/>
  <c r="B13" i="1"/>
  <c r="C13" i="1" s="1"/>
  <c r="G13" i="1" s="1"/>
  <c r="J13" i="1" s="1"/>
  <c r="B14" i="1"/>
  <c r="B15" i="1"/>
  <c r="B16" i="1"/>
  <c r="C16" i="1" s="1"/>
  <c r="G16" i="1" s="1"/>
  <c r="J16" i="1" s="1"/>
  <c r="B17" i="1"/>
  <c r="C17" i="1" s="1"/>
  <c r="G17" i="1" s="1"/>
  <c r="J17" i="1" s="1"/>
  <c r="B18" i="1"/>
  <c r="B19" i="1"/>
  <c r="B20" i="1"/>
  <c r="C20" i="1" s="1"/>
  <c r="G20" i="1" s="1"/>
  <c r="J20" i="1" s="1"/>
  <c r="B21" i="1"/>
  <c r="C21" i="1" s="1"/>
  <c r="G21" i="1" s="1"/>
  <c r="J21" i="1" s="1"/>
  <c r="B22" i="1"/>
  <c r="B23" i="1"/>
  <c r="B24" i="1"/>
  <c r="C24" i="1" s="1"/>
  <c r="G24" i="1" s="1"/>
  <c r="J24" i="1" s="1"/>
  <c r="B25" i="1"/>
  <c r="C25" i="1" s="1"/>
  <c r="G25" i="1" s="1"/>
  <c r="J25" i="1" s="1"/>
  <c r="B26" i="1"/>
  <c r="B27" i="1"/>
  <c r="B28" i="1"/>
  <c r="C28" i="1" s="1"/>
  <c r="G28" i="1" s="1"/>
  <c r="J28" i="1" s="1"/>
  <c r="B29" i="1"/>
  <c r="C29" i="1" s="1"/>
  <c r="G29" i="1" s="1"/>
  <c r="J29" i="1" s="1"/>
  <c r="B30" i="1"/>
  <c r="B31" i="1"/>
  <c r="B32" i="1"/>
  <c r="C32" i="1" s="1"/>
  <c r="G32" i="1" s="1"/>
  <c r="J32" i="1" s="1"/>
  <c r="B33" i="1"/>
  <c r="C33" i="1" s="1"/>
  <c r="G33" i="1" s="1"/>
  <c r="J33" i="1" s="1"/>
  <c r="B34" i="1"/>
  <c r="B35" i="1"/>
  <c r="B36" i="1"/>
  <c r="C36" i="1" s="1"/>
  <c r="G36" i="1" s="1"/>
  <c r="J36" i="1" s="1"/>
  <c r="B37" i="1"/>
  <c r="C37" i="1" s="1"/>
  <c r="G37" i="1" s="1"/>
  <c r="J37" i="1" s="1"/>
  <c r="B38" i="1"/>
  <c r="B39" i="1"/>
  <c r="B40" i="1"/>
  <c r="C40" i="1" s="1"/>
  <c r="G40" i="1" s="1"/>
  <c r="J40" i="1" s="1"/>
  <c r="B41" i="1"/>
  <c r="C41" i="1" s="1"/>
  <c r="G41" i="1" s="1"/>
  <c r="J41" i="1" s="1"/>
  <c r="B42" i="1"/>
  <c r="B43" i="1"/>
  <c r="B44" i="1"/>
  <c r="C44" i="1" s="1"/>
  <c r="G44" i="1" s="1"/>
  <c r="J44" i="1" s="1"/>
  <c r="B2" i="1"/>
  <c r="C2" i="1" s="1"/>
  <c r="G2" i="1" s="1"/>
  <c r="J11" i="1" l="1"/>
  <c r="E7" i="1"/>
  <c r="J2" i="1"/>
  <c r="E5" i="1"/>
  <c r="I3" i="2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H8" i="22"/>
  <c r="H4" i="27"/>
  <c r="H27" i="27"/>
  <c r="I27" i="27" s="1"/>
  <c r="J27" i="27" s="1"/>
  <c r="K27" i="27" s="1"/>
  <c r="L27" i="27" s="1"/>
  <c r="M27" i="27" s="1"/>
  <c r="N27" i="27" s="1"/>
  <c r="O27" i="27" s="1"/>
  <c r="P27" i="27" s="1"/>
  <c r="Q27" i="27" s="1"/>
  <c r="R27" i="27" s="1"/>
  <c r="S27" i="27" s="1"/>
  <c r="T27" i="27" s="1"/>
  <c r="U27" i="27" s="1"/>
  <c r="V27" i="27" s="1"/>
  <c r="W27" i="27" s="1"/>
  <c r="X27" i="27" s="1"/>
  <c r="Y27" i="27" s="1"/>
  <c r="Z27" i="27" s="1"/>
  <c r="H8" i="27"/>
  <c r="I8" i="27" s="1"/>
  <c r="J8" i="27" s="1"/>
  <c r="K8" i="27" s="1"/>
  <c r="L8" i="27" s="1"/>
  <c r="M8" i="27" s="1"/>
  <c r="N8" i="27" s="1"/>
  <c r="O8" i="27" s="1"/>
  <c r="P8" i="27" s="1"/>
  <c r="Q8" i="27" s="1"/>
  <c r="R8" i="27" s="1"/>
  <c r="S8" i="27" s="1"/>
  <c r="T8" i="27" s="1"/>
  <c r="U8" i="27" s="1"/>
  <c r="V8" i="27" s="1"/>
  <c r="W8" i="27" s="1"/>
  <c r="X8" i="27" s="1"/>
  <c r="Y8" i="27" s="1"/>
  <c r="H40" i="27"/>
  <c r="I40" i="27" s="1"/>
  <c r="J40" i="27" s="1"/>
  <c r="K40" i="27" s="1"/>
  <c r="L40" i="27" s="1"/>
  <c r="M40" i="27" s="1"/>
  <c r="N40" i="27" s="1"/>
  <c r="O40" i="27" s="1"/>
  <c r="P40" i="27" s="1"/>
  <c r="Q40" i="27" s="1"/>
  <c r="R40" i="27" s="1"/>
  <c r="S40" i="27" s="1"/>
  <c r="T40" i="27" s="1"/>
  <c r="U40" i="27" s="1"/>
  <c r="V40" i="27" s="1"/>
  <c r="W40" i="27" s="1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H38" i="27"/>
  <c r="I38" i="27" s="1"/>
  <c r="J38" i="27" s="1"/>
  <c r="K38" i="27" s="1"/>
  <c r="L38" i="27" s="1"/>
  <c r="M38" i="27" s="1"/>
  <c r="N38" i="27" s="1"/>
  <c r="O38" i="27" s="1"/>
  <c r="P38" i="27" s="1"/>
  <c r="Q38" i="27" s="1"/>
  <c r="R38" i="27" s="1"/>
  <c r="S38" i="27" s="1"/>
  <c r="T38" i="27" s="1"/>
  <c r="U38" i="27" s="1"/>
  <c r="V38" i="27" s="1"/>
  <c r="W38" i="27" s="1"/>
  <c r="X38" i="27" s="1"/>
  <c r="H29" i="16"/>
  <c r="I29" i="16" s="1"/>
  <c r="J29" i="16" s="1"/>
  <c r="K29" i="16" s="1"/>
  <c r="L29" i="16" s="1"/>
  <c r="M29" i="16" s="1"/>
  <c r="N29" i="16" s="1"/>
  <c r="O29" i="16" s="1"/>
  <c r="P29" i="16" s="1"/>
  <c r="Q29" i="16" s="1"/>
  <c r="R29" i="16" s="1"/>
  <c r="S29" i="16" s="1"/>
  <c r="H4" i="18"/>
  <c r="I4" i="18" s="1"/>
  <c r="H22" i="19"/>
  <c r="I22" i="19" s="1"/>
  <c r="J22" i="19" s="1"/>
  <c r="K22" i="19" s="1"/>
  <c r="L22" i="19" s="1"/>
  <c r="M22" i="19" s="1"/>
  <c r="N22" i="19" s="1"/>
  <c r="O22" i="19" s="1"/>
  <c r="H43" i="21"/>
  <c r="I43" i="21" s="1"/>
  <c r="J43" i="21" s="1"/>
  <c r="K43" i="21" s="1"/>
  <c r="L43" i="21" s="1"/>
  <c r="H19" i="22"/>
  <c r="I19" i="22" s="1"/>
  <c r="J19" i="22" s="1"/>
  <c r="K19" i="22" s="1"/>
  <c r="L19" i="22" s="1"/>
  <c r="M19" i="22" s="1"/>
  <c r="N19" i="22" s="1"/>
  <c r="O19" i="22" s="1"/>
  <c r="P19" i="22" s="1"/>
  <c r="Q19" i="22" s="1"/>
  <c r="R19" i="22" s="1"/>
  <c r="S19" i="22" s="1"/>
  <c r="T19" i="22" s="1"/>
  <c r="U19" i="22" s="1"/>
  <c r="H37" i="24"/>
  <c r="I37" i="24" s="1"/>
  <c r="J37" i="24" s="1"/>
  <c r="K37" i="24" s="1"/>
  <c r="L37" i="24" s="1"/>
  <c r="M37" i="24" s="1"/>
  <c r="N37" i="24" s="1"/>
  <c r="O37" i="24" s="1"/>
  <c r="P37" i="24" s="1"/>
  <c r="Q37" i="24" s="1"/>
  <c r="R37" i="24" s="1"/>
  <c r="S37" i="24" s="1"/>
  <c r="T37" i="24" s="1"/>
  <c r="U37" i="24" s="1"/>
  <c r="H16" i="25"/>
  <c r="I16" i="25" s="1"/>
  <c r="J16" i="25" s="1"/>
  <c r="K16" i="25" s="1"/>
  <c r="L16" i="25" s="1"/>
  <c r="M16" i="25" s="1"/>
  <c r="N16" i="25" s="1"/>
  <c r="O16" i="25" s="1"/>
  <c r="P16" i="25" s="1"/>
  <c r="Q16" i="25" s="1"/>
  <c r="R16" i="25" s="1"/>
  <c r="S16" i="25" s="1"/>
  <c r="T16" i="25" s="1"/>
  <c r="U16" i="25" s="1"/>
  <c r="V16" i="25" s="1"/>
  <c r="W16" i="25" s="1"/>
  <c r="X16" i="25" s="1"/>
  <c r="Y16" i="25" s="1"/>
  <c r="Z16" i="25" s="1"/>
  <c r="AA16" i="25" s="1"/>
  <c r="AB16" i="25" s="1"/>
  <c r="AC16" i="25" s="1"/>
  <c r="AD16" i="25" s="1"/>
  <c r="AE16" i="25" s="1"/>
  <c r="AF16" i="25" s="1"/>
  <c r="AG16" i="25" s="1"/>
  <c r="H40" i="28"/>
  <c r="I40" i="28" s="1"/>
  <c r="J40" i="28" s="1"/>
  <c r="K40" i="28" s="1"/>
  <c r="L40" i="28" s="1"/>
  <c r="M40" i="28" s="1"/>
  <c r="N40" i="28" s="1"/>
  <c r="O40" i="28" s="1"/>
  <c r="P40" i="28" s="1"/>
  <c r="Q40" i="28" s="1"/>
  <c r="R40" i="28" s="1"/>
  <c r="S40" i="28" s="1"/>
  <c r="T40" i="28" s="1"/>
  <c r="U40" i="28" s="1"/>
  <c r="V40" i="28" s="1"/>
  <c r="W40" i="28" s="1"/>
  <c r="X40" i="28" s="1"/>
  <c r="Y40" i="28" s="1"/>
  <c r="H17" i="29"/>
  <c r="I17" i="29" s="1"/>
  <c r="J17" i="29" s="1"/>
  <c r="K17" i="29" s="1"/>
  <c r="L17" i="29" s="1"/>
  <c r="M17" i="29" s="1"/>
  <c r="N17" i="29" s="1"/>
  <c r="O17" i="29" s="1"/>
  <c r="P17" i="29" s="1"/>
  <c r="Q17" i="29" s="1"/>
  <c r="R17" i="29" s="1"/>
  <c r="S17" i="29" s="1"/>
  <c r="T17" i="29" s="1"/>
  <c r="U17" i="29" s="1"/>
  <c r="V17" i="29" s="1"/>
  <c r="W17" i="29" s="1"/>
  <c r="X17" i="29" s="1"/>
  <c r="Y17" i="29" s="1"/>
  <c r="Z17" i="29" s="1"/>
  <c r="AA17" i="29" s="1"/>
  <c r="AB17" i="29" s="1"/>
  <c r="H21" i="25"/>
  <c r="I21" i="25" s="1"/>
  <c r="J21" i="25" s="1"/>
  <c r="K21" i="25" s="1"/>
  <c r="L21" i="25" s="1"/>
  <c r="M21" i="25" s="1"/>
  <c r="N21" i="25" s="1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Z21" i="25" s="1"/>
  <c r="AA21" i="25" s="1"/>
  <c r="AB21" i="25" s="1"/>
  <c r="AC21" i="25" s="1"/>
  <c r="H29" i="12"/>
  <c r="I29" i="12" s="1"/>
  <c r="J29" i="12" s="1"/>
  <c r="K29" i="12" s="1"/>
  <c r="L29" i="12" s="1"/>
  <c r="M29" i="12" s="1"/>
  <c r="H13" i="5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H17" i="9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H26" i="13"/>
  <c r="I26" i="13" s="1"/>
  <c r="J26" i="13" s="1"/>
  <c r="K26" i="13" s="1"/>
  <c r="L26" i="13" s="1"/>
  <c r="M26" i="13" s="1"/>
  <c r="N26" i="13" s="1"/>
  <c r="O26" i="13" s="1"/>
  <c r="H25" i="14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H7" i="17"/>
  <c r="I7" i="17" s="1"/>
  <c r="J7" i="17" s="1"/>
  <c r="K7" i="17" s="1"/>
  <c r="L7" i="17" s="1"/>
  <c r="M7" i="17" s="1"/>
  <c r="N7" i="17" s="1"/>
  <c r="H25" i="19"/>
  <c r="I25" i="19" s="1"/>
  <c r="J25" i="19" s="1"/>
  <c r="K25" i="19" s="1"/>
  <c r="L25" i="19" s="1"/>
  <c r="H42" i="21"/>
  <c r="I42" i="21" s="1"/>
  <c r="J42" i="21" s="1"/>
  <c r="K42" i="21" s="1"/>
  <c r="L42" i="21" s="1"/>
  <c r="M42" i="21" s="1"/>
  <c r="H19" i="25"/>
  <c r="I19" i="25" s="1"/>
  <c r="J19" i="25" s="1"/>
  <c r="K19" i="25" s="1"/>
  <c r="L19" i="25" s="1"/>
  <c r="M19" i="25" s="1"/>
  <c r="N19" i="25" s="1"/>
  <c r="O19" i="25" s="1"/>
  <c r="P19" i="25" s="1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H16" i="29"/>
  <c r="I16" i="29" s="1"/>
  <c r="J16" i="29" s="1"/>
  <c r="K16" i="29" s="1"/>
  <c r="L16" i="29" s="1"/>
  <c r="M16" i="29" s="1"/>
  <c r="N16" i="29" s="1"/>
  <c r="O16" i="29" s="1"/>
  <c r="P16" i="29" s="1"/>
  <c r="Q16" i="29" s="1"/>
  <c r="R16" i="29" s="1"/>
  <c r="S16" i="29" s="1"/>
  <c r="T16" i="29" s="1"/>
  <c r="U16" i="29" s="1"/>
  <c r="V16" i="29" s="1"/>
  <c r="W16" i="29" s="1"/>
  <c r="X16" i="29" s="1"/>
  <c r="Y16" i="29" s="1"/>
  <c r="Z16" i="29" s="1"/>
  <c r="AA16" i="29" s="1"/>
  <c r="AB16" i="29" s="1"/>
  <c r="AC16" i="29" s="1"/>
  <c r="H21" i="27"/>
  <c r="I21" i="27" s="1"/>
  <c r="J21" i="27" s="1"/>
  <c r="K21" i="27" s="1"/>
  <c r="L21" i="27" s="1"/>
  <c r="M21" i="27" s="1"/>
  <c r="N21" i="27" s="1"/>
  <c r="O21" i="27" s="1"/>
  <c r="P21" i="27" s="1"/>
  <c r="Q21" i="27" s="1"/>
  <c r="R21" i="27" s="1"/>
  <c r="S21" i="27" s="1"/>
  <c r="T21" i="27" s="1"/>
  <c r="U21" i="27" s="1"/>
  <c r="V21" i="27" s="1"/>
  <c r="W21" i="27" s="1"/>
  <c r="X21" i="27" s="1"/>
  <c r="Y21" i="27" s="1"/>
  <c r="Z21" i="27" s="1"/>
  <c r="AA21" i="27" s="1"/>
  <c r="AB21" i="27" s="1"/>
  <c r="AC21" i="27" s="1"/>
  <c r="AD21" i="27" s="1"/>
  <c r="H31" i="13"/>
  <c r="I31" i="13" s="1"/>
  <c r="J31" i="13" s="1"/>
  <c r="K31" i="13" s="1"/>
  <c r="L31" i="13" s="1"/>
  <c r="M31" i="13" s="1"/>
  <c r="N31" i="13" s="1"/>
  <c r="O31" i="13" s="1"/>
  <c r="H18" i="19"/>
  <c r="I18" i="19" s="1"/>
  <c r="J18" i="19" s="1"/>
  <c r="K18" i="19" s="1"/>
  <c r="L18" i="19" s="1"/>
  <c r="M18" i="19" s="1"/>
  <c r="N18" i="19" s="1"/>
  <c r="O18" i="19" s="1"/>
  <c r="P18" i="19" s="1"/>
  <c r="Q18" i="19" s="1"/>
  <c r="H15" i="22"/>
  <c r="I15" i="22" s="1"/>
  <c r="J15" i="22" s="1"/>
  <c r="K15" i="22" s="1"/>
  <c r="L15" i="22" s="1"/>
  <c r="M15" i="22" s="1"/>
  <c r="N15" i="22" s="1"/>
  <c r="O15" i="22" s="1"/>
  <c r="P15" i="22" s="1"/>
  <c r="Q15" i="22" s="1"/>
  <c r="R15" i="22" s="1"/>
  <c r="S15" i="22" s="1"/>
  <c r="T15" i="22" s="1"/>
  <c r="U15" i="22" s="1"/>
  <c r="V15" i="22" s="1"/>
  <c r="W15" i="22" s="1"/>
  <c r="X15" i="22" s="1"/>
  <c r="Y15" i="22" s="1"/>
  <c r="Z15" i="22" s="1"/>
  <c r="AA15" i="22" s="1"/>
  <c r="H36" i="28"/>
  <c r="I36" i="28" s="1"/>
  <c r="J36" i="28" s="1"/>
  <c r="K36" i="28" s="1"/>
  <c r="L36" i="28" s="1"/>
  <c r="M36" i="28" s="1"/>
  <c r="N36" i="28" s="1"/>
  <c r="O36" i="28" s="1"/>
  <c r="P36" i="28" s="1"/>
  <c r="Q36" i="28" s="1"/>
  <c r="R36" i="28" s="1"/>
  <c r="S36" i="28" s="1"/>
  <c r="T36" i="28" s="1"/>
  <c r="U36" i="28" s="1"/>
  <c r="V36" i="28" s="1"/>
  <c r="W36" i="28" s="1"/>
  <c r="X36" i="28" s="1"/>
  <c r="Y36" i="28" s="1"/>
  <c r="Z36" i="28" s="1"/>
  <c r="AA36" i="28" s="1"/>
  <c r="H26" i="24"/>
  <c r="I26" i="24" s="1"/>
  <c r="J26" i="24" s="1"/>
  <c r="K26" i="24" s="1"/>
  <c r="L26" i="24" s="1"/>
  <c r="M26" i="24" s="1"/>
  <c r="N26" i="24" s="1"/>
  <c r="O26" i="24" s="1"/>
  <c r="P26" i="24" s="1"/>
  <c r="Q26" i="24" s="1"/>
  <c r="R26" i="24" s="1"/>
  <c r="S26" i="24" s="1"/>
  <c r="T26" i="24" s="1"/>
  <c r="U26" i="24" s="1"/>
  <c r="V26" i="24" s="1"/>
  <c r="W26" i="24" s="1"/>
  <c r="X26" i="24" s="1"/>
  <c r="H33" i="9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H37" i="14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H37" i="19"/>
  <c r="I37" i="19" s="1"/>
  <c r="J37" i="19" s="1"/>
  <c r="K37" i="19" s="1"/>
  <c r="H30" i="22"/>
  <c r="I30" i="22" s="1"/>
  <c r="J30" i="22" s="1"/>
  <c r="K30" i="22" s="1"/>
  <c r="L30" i="22" s="1"/>
  <c r="M30" i="22" s="1"/>
  <c r="N30" i="22" s="1"/>
  <c r="O30" i="22" s="1"/>
  <c r="P30" i="22" s="1"/>
  <c r="Q30" i="22" s="1"/>
  <c r="R30" i="22" s="1"/>
  <c r="H31" i="25"/>
  <c r="I31" i="25" s="1"/>
  <c r="J31" i="25" s="1"/>
  <c r="K31" i="25" s="1"/>
  <c r="L31" i="25" s="1"/>
  <c r="M31" i="25" s="1"/>
  <c r="N31" i="25" s="1"/>
  <c r="O31" i="25" s="1"/>
  <c r="P31" i="25" s="1"/>
  <c r="Q31" i="25" s="1"/>
  <c r="R31" i="25" s="1"/>
  <c r="S31" i="25" s="1"/>
  <c r="T31" i="25" s="1"/>
  <c r="U31" i="25" s="1"/>
  <c r="V31" i="25" s="1"/>
  <c r="W31" i="25" s="1"/>
  <c r="X31" i="25" s="1"/>
  <c r="H28" i="29"/>
  <c r="I28" i="29" s="1"/>
  <c r="J28" i="29" s="1"/>
  <c r="K28" i="29" s="1"/>
  <c r="L28" i="29" s="1"/>
  <c r="M28" i="29" s="1"/>
  <c r="N28" i="29" s="1"/>
  <c r="O28" i="29" s="1"/>
  <c r="P28" i="29" s="1"/>
  <c r="Q28" i="29" s="1"/>
  <c r="R28" i="29" s="1"/>
  <c r="S28" i="29" s="1"/>
  <c r="T28" i="29" s="1"/>
  <c r="U28" i="29" s="1"/>
  <c r="V28" i="29" s="1"/>
  <c r="W28" i="29" s="1"/>
  <c r="X28" i="29" s="1"/>
  <c r="Y28" i="29" s="1"/>
  <c r="H15" i="15"/>
  <c r="I15" i="15" s="1"/>
  <c r="J15" i="15" s="1"/>
  <c r="K15" i="15" s="1"/>
  <c r="L15" i="15" s="1"/>
  <c r="M15" i="15" s="1"/>
  <c r="N15" i="15" s="1"/>
  <c r="O15" i="15" s="1"/>
  <c r="P15" i="15" s="1"/>
  <c r="Q15" i="15" s="1"/>
  <c r="R15" i="15" s="1"/>
  <c r="S15" i="15" s="1"/>
  <c r="T15" i="15" s="1"/>
  <c r="U15" i="15" s="1"/>
  <c r="V15" i="15" s="1"/>
  <c r="W15" i="15" s="1"/>
  <c r="X15" i="15" s="1"/>
  <c r="Y15" i="15" s="1"/>
  <c r="Z15" i="15" s="1"/>
  <c r="AA15" i="15" s="1"/>
  <c r="AB15" i="15" s="1"/>
  <c r="AC15" i="15" s="1"/>
  <c r="AD15" i="15" s="1"/>
  <c r="AE15" i="15" s="1"/>
  <c r="AF15" i="15" s="1"/>
  <c r="AG15" i="15" s="1"/>
  <c r="AH15" i="15" s="1"/>
  <c r="AI15" i="15" s="1"/>
  <c r="AJ15" i="15" s="1"/>
  <c r="H33" i="27"/>
  <c r="I33" i="27" s="1"/>
  <c r="J33" i="27" s="1"/>
  <c r="K33" i="27" s="1"/>
  <c r="L33" i="27" s="1"/>
  <c r="M33" i="27" s="1"/>
  <c r="N33" i="27" s="1"/>
  <c r="O33" i="27" s="1"/>
  <c r="P33" i="27" s="1"/>
  <c r="Q33" i="27" s="1"/>
  <c r="R33" i="27" s="1"/>
  <c r="S33" i="27" s="1"/>
  <c r="T33" i="27" s="1"/>
  <c r="U33" i="27" s="1"/>
  <c r="V33" i="27" s="1"/>
  <c r="W33" i="27" s="1"/>
  <c r="X33" i="27" s="1"/>
  <c r="Y33" i="27" s="1"/>
  <c r="Z33" i="27" s="1"/>
  <c r="H27" i="13"/>
  <c r="I27" i="13" s="1"/>
  <c r="J27" i="13" s="1"/>
  <c r="K27" i="13" s="1"/>
  <c r="L27" i="13" s="1"/>
  <c r="M27" i="13" s="1"/>
  <c r="N27" i="13" s="1"/>
  <c r="O27" i="13" s="1"/>
  <c r="H21" i="16"/>
  <c r="I21" i="16" s="1"/>
  <c r="J21" i="16" s="1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X21" i="16" s="1"/>
  <c r="Y21" i="16" s="1"/>
  <c r="Z21" i="16" s="1"/>
  <c r="AA21" i="16" s="1"/>
  <c r="H39" i="18"/>
  <c r="I39" i="18" s="1"/>
  <c r="J39" i="18" s="1"/>
  <c r="K39" i="18" s="1"/>
  <c r="H14" i="19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H35" i="21"/>
  <c r="I35" i="21" s="1"/>
  <c r="J35" i="21" s="1"/>
  <c r="K35" i="21" s="1"/>
  <c r="L35" i="21" s="1"/>
  <c r="M35" i="21" s="1"/>
  <c r="N35" i="21" s="1"/>
  <c r="O35" i="21" s="1"/>
  <c r="P35" i="21" s="1"/>
  <c r="H11" i="22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H29" i="24"/>
  <c r="I29" i="24" s="1"/>
  <c r="J29" i="24" s="1"/>
  <c r="K29" i="24" s="1"/>
  <c r="L29" i="24" s="1"/>
  <c r="M29" i="24" s="1"/>
  <c r="N29" i="24" s="1"/>
  <c r="O29" i="24" s="1"/>
  <c r="P29" i="24" s="1"/>
  <c r="Q29" i="24" s="1"/>
  <c r="R29" i="24" s="1"/>
  <c r="S29" i="24" s="1"/>
  <c r="T29" i="24" s="1"/>
  <c r="U29" i="24" s="1"/>
  <c r="V29" i="24" s="1"/>
  <c r="W29" i="24" s="1"/>
  <c r="X29" i="24" s="1"/>
  <c r="H8" i="25"/>
  <c r="I8" i="25" s="1"/>
  <c r="J8" i="25" s="1"/>
  <c r="K8" i="25" s="1"/>
  <c r="L8" i="25" s="1"/>
  <c r="M8" i="25" s="1"/>
  <c r="N8" i="25" s="1"/>
  <c r="O8" i="25" s="1"/>
  <c r="P8" i="25" s="1"/>
  <c r="Q8" i="25" s="1"/>
  <c r="R8" i="25" s="1"/>
  <c r="S8" i="25" s="1"/>
  <c r="T8" i="25" s="1"/>
  <c r="U8" i="25" s="1"/>
  <c r="V8" i="25" s="1"/>
  <c r="W8" i="25" s="1"/>
  <c r="H32" i="28"/>
  <c r="I32" i="28" s="1"/>
  <c r="J32" i="28" s="1"/>
  <c r="K32" i="28" s="1"/>
  <c r="L32" i="28" s="1"/>
  <c r="M32" i="28" s="1"/>
  <c r="N32" i="28" s="1"/>
  <c r="O32" i="28" s="1"/>
  <c r="P32" i="28" s="1"/>
  <c r="Q32" i="28" s="1"/>
  <c r="R32" i="28" s="1"/>
  <c r="S32" i="28" s="1"/>
  <c r="T32" i="28" s="1"/>
  <c r="U32" i="28" s="1"/>
  <c r="V32" i="28" s="1"/>
  <c r="W32" i="28" s="1"/>
  <c r="X32" i="28" s="1"/>
  <c r="Y32" i="28" s="1"/>
  <c r="Z32" i="28" s="1"/>
  <c r="AA32" i="28" s="1"/>
  <c r="AB32" i="28" s="1"/>
  <c r="H9" i="29"/>
  <c r="I9" i="29" s="1"/>
  <c r="J9" i="29" s="1"/>
  <c r="K9" i="29" s="1"/>
  <c r="L9" i="29" s="1"/>
  <c r="M9" i="29" s="1"/>
  <c r="N9" i="29" s="1"/>
  <c r="O9" i="29" s="1"/>
  <c r="P9" i="29" s="1"/>
  <c r="Q9" i="29" s="1"/>
  <c r="R9" i="29" s="1"/>
  <c r="S9" i="29" s="1"/>
  <c r="T9" i="29" s="1"/>
  <c r="U9" i="29" s="1"/>
  <c r="V9" i="29" s="1"/>
  <c r="W9" i="29" s="1"/>
  <c r="X9" i="29" s="1"/>
  <c r="Y9" i="29" s="1"/>
  <c r="Z9" i="29" s="1"/>
  <c r="H13" i="12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H25" i="9"/>
  <c r="I25" i="9" s="1"/>
  <c r="J25" i="9" s="1"/>
  <c r="K25" i="9" s="1"/>
  <c r="L25" i="9" s="1"/>
  <c r="M25" i="9" s="1"/>
  <c r="N25" i="9" s="1"/>
  <c r="O25" i="9" s="1"/>
  <c r="P25" i="9" s="1"/>
  <c r="Q25" i="9" s="1"/>
  <c r="H38" i="13"/>
  <c r="I38" i="13" s="1"/>
  <c r="J38" i="13" s="1"/>
  <c r="K38" i="13" s="1"/>
  <c r="L38" i="13" s="1"/>
  <c r="H33" i="14"/>
  <c r="I33" i="14" s="1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H15" i="17"/>
  <c r="I15" i="17" s="1"/>
  <c r="J15" i="17" s="1"/>
  <c r="K15" i="17" s="1"/>
  <c r="L15" i="17" s="1"/>
  <c r="M15" i="17" s="1"/>
  <c r="N15" i="17" s="1"/>
  <c r="O15" i="17" s="1"/>
  <c r="P15" i="17" s="1"/>
  <c r="Q15" i="17" s="1"/>
  <c r="R15" i="17" s="1"/>
  <c r="S15" i="17" s="1"/>
  <c r="T15" i="17" s="1"/>
  <c r="U15" i="17" s="1"/>
  <c r="V15" i="17" s="1"/>
  <c r="W15" i="17" s="1"/>
  <c r="X15" i="17" s="1"/>
  <c r="Y15" i="17" s="1"/>
  <c r="Z15" i="17" s="1"/>
  <c r="H33" i="19"/>
  <c r="I33" i="19" s="1"/>
  <c r="J33" i="19" s="1"/>
  <c r="K33" i="19" s="1"/>
  <c r="L33" i="19" s="1"/>
  <c r="M33" i="19" s="1"/>
  <c r="H12" i="20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H26" i="22"/>
  <c r="I26" i="22" s="1"/>
  <c r="J26" i="22" s="1"/>
  <c r="K26" i="22" s="1"/>
  <c r="L26" i="22" s="1"/>
  <c r="M26" i="22" s="1"/>
  <c r="N26" i="22" s="1"/>
  <c r="O26" i="22" s="1"/>
  <c r="P26" i="22" s="1"/>
  <c r="Q26" i="22" s="1"/>
  <c r="R26" i="22" s="1"/>
  <c r="H5" i="23"/>
  <c r="I5" i="23" s="1"/>
  <c r="J5" i="23" s="1"/>
  <c r="K5" i="23" s="1"/>
  <c r="L5" i="23" s="1"/>
  <c r="M5" i="23" s="1"/>
  <c r="N5" i="23" s="1"/>
  <c r="O5" i="23" s="1"/>
  <c r="P5" i="23" s="1"/>
  <c r="Q5" i="23" s="1"/>
  <c r="H27" i="25"/>
  <c r="I27" i="25" s="1"/>
  <c r="J27" i="25" s="1"/>
  <c r="K27" i="25" s="1"/>
  <c r="L27" i="25" s="1"/>
  <c r="M27" i="25" s="1"/>
  <c r="N27" i="25" s="1"/>
  <c r="O27" i="25" s="1"/>
  <c r="P27" i="25" s="1"/>
  <c r="Q27" i="25" s="1"/>
  <c r="R27" i="25" s="1"/>
  <c r="S27" i="25" s="1"/>
  <c r="T27" i="25" s="1"/>
  <c r="U27" i="25" s="1"/>
  <c r="V27" i="25" s="1"/>
  <c r="W27" i="25" s="1"/>
  <c r="X27" i="25" s="1"/>
  <c r="H5" i="28"/>
  <c r="I5" i="28" s="1"/>
  <c r="J5" i="28" s="1"/>
  <c r="K5" i="28" s="1"/>
  <c r="L5" i="28" s="1"/>
  <c r="M5" i="28" s="1"/>
  <c r="N5" i="28" s="1"/>
  <c r="O5" i="28" s="1"/>
  <c r="P5" i="28" s="1"/>
  <c r="Q5" i="28" s="1"/>
  <c r="R5" i="28" s="1"/>
  <c r="S5" i="28" s="1"/>
  <c r="T5" i="28" s="1"/>
  <c r="U5" i="28" s="1"/>
  <c r="V5" i="28" s="1"/>
  <c r="W5" i="28" s="1"/>
  <c r="X5" i="28" s="1"/>
  <c r="H24" i="29"/>
  <c r="I24" i="29" s="1"/>
  <c r="J24" i="29" s="1"/>
  <c r="K24" i="29" s="1"/>
  <c r="L24" i="29" s="1"/>
  <c r="M24" i="29" s="1"/>
  <c r="N24" i="29" s="1"/>
  <c r="O24" i="29" s="1"/>
  <c r="P24" i="29" s="1"/>
  <c r="Q24" i="29" s="1"/>
  <c r="R24" i="29" s="1"/>
  <c r="S24" i="29" s="1"/>
  <c r="T24" i="29" s="1"/>
  <c r="U24" i="29" s="1"/>
  <c r="V24" i="29" s="1"/>
  <c r="W24" i="29" s="1"/>
  <c r="X24" i="29" s="1"/>
  <c r="Y24" i="29" s="1"/>
  <c r="H11" i="15"/>
  <c r="I11" i="15" s="1"/>
  <c r="J11" i="15" s="1"/>
  <c r="K11" i="15" s="1"/>
  <c r="L11" i="15" s="1"/>
  <c r="M11" i="15" s="1"/>
  <c r="N11" i="15" s="1"/>
  <c r="O11" i="15" s="1"/>
  <c r="P11" i="15" s="1"/>
  <c r="Q11" i="15" s="1"/>
  <c r="R11" i="15" s="1"/>
  <c r="S11" i="15" s="1"/>
  <c r="T11" i="15" s="1"/>
  <c r="U11" i="15" s="1"/>
  <c r="V11" i="15" s="1"/>
  <c r="W11" i="15" s="1"/>
  <c r="X11" i="15" s="1"/>
  <c r="Y11" i="15" s="1"/>
  <c r="Z11" i="15" s="1"/>
  <c r="AA11" i="15" s="1"/>
  <c r="AB11" i="15" s="1"/>
  <c r="AC11" i="15" s="1"/>
  <c r="AD11" i="15" s="1"/>
  <c r="AE11" i="15" s="1"/>
  <c r="H44" i="12"/>
  <c r="H29" i="27"/>
  <c r="I29" i="27" s="1"/>
  <c r="J29" i="27" s="1"/>
  <c r="K29" i="27" s="1"/>
  <c r="L29" i="27" s="1"/>
  <c r="M29" i="27" s="1"/>
  <c r="N29" i="27" s="1"/>
  <c r="O29" i="27" s="1"/>
  <c r="P29" i="27" s="1"/>
  <c r="Q29" i="27" s="1"/>
  <c r="R29" i="27" s="1"/>
  <c r="S29" i="27" s="1"/>
  <c r="T29" i="27" s="1"/>
  <c r="U29" i="27" s="1"/>
  <c r="V29" i="27" s="1"/>
  <c r="W29" i="27" s="1"/>
  <c r="X29" i="27" s="1"/>
  <c r="Y29" i="27" s="1"/>
  <c r="Z29" i="27" s="1"/>
  <c r="H28" i="27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H23" i="27"/>
  <c r="I23" i="27" s="1"/>
  <c r="J23" i="27" s="1"/>
  <c r="K23" i="27" s="1"/>
  <c r="L23" i="27" s="1"/>
  <c r="M23" i="27" s="1"/>
  <c r="N23" i="27" s="1"/>
  <c r="O23" i="27" s="1"/>
  <c r="P23" i="27" s="1"/>
  <c r="Q23" i="27" s="1"/>
  <c r="R23" i="27" s="1"/>
  <c r="S23" i="27" s="1"/>
  <c r="T23" i="27" s="1"/>
  <c r="U23" i="27" s="1"/>
  <c r="V23" i="27" s="1"/>
  <c r="W23" i="27" s="1"/>
  <c r="X23" i="27" s="1"/>
  <c r="Y23" i="27" s="1"/>
  <c r="H17" i="28"/>
  <c r="I17" i="28" s="1"/>
  <c r="J17" i="28" s="1"/>
  <c r="K17" i="28" s="1"/>
  <c r="L17" i="28" s="1"/>
  <c r="M17" i="28" s="1"/>
  <c r="N17" i="28" s="1"/>
  <c r="O17" i="28" s="1"/>
  <c r="P17" i="28" s="1"/>
  <c r="Q17" i="28" s="1"/>
  <c r="R17" i="28" s="1"/>
  <c r="S17" i="28" s="1"/>
  <c r="T17" i="28" s="1"/>
  <c r="U17" i="28" s="1"/>
  <c r="V17" i="28" s="1"/>
  <c r="W17" i="28" s="1"/>
  <c r="X17" i="28" s="1"/>
  <c r="Y17" i="28" s="1"/>
  <c r="Z17" i="28" s="1"/>
  <c r="AA17" i="28" s="1"/>
  <c r="AB17" i="28" s="1"/>
  <c r="AC17" i="28" s="1"/>
  <c r="AD17" i="28" s="1"/>
  <c r="AE17" i="28" s="1"/>
  <c r="AF17" i="28" s="1"/>
  <c r="AG17" i="28" s="1"/>
  <c r="H14" i="12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H30" i="5"/>
  <c r="I30" i="5" s="1"/>
  <c r="J30" i="5" s="1"/>
  <c r="K30" i="5" s="1"/>
  <c r="L30" i="5" s="1"/>
  <c r="M30" i="5" s="1"/>
  <c r="N30" i="5" s="1"/>
  <c r="O30" i="5" s="1"/>
  <c r="P30" i="5" s="1"/>
  <c r="Q30" i="5" s="1"/>
  <c r="H7" i="8"/>
  <c r="I7" i="8" s="1"/>
  <c r="J7" i="8" s="1"/>
  <c r="K7" i="8" s="1"/>
  <c r="L7" i="8" s="1"/>
  <c r="M7" i="8" s="1"/>
  <c r="N7" i="8" s="1"/>
  <c r="O7" i="8" s="1"/>
  <c r="P7" i="8" s="1"/>
  <c r="Q7" i="8" s="1"/>
  <c r="R7" i="8" s="1"/>
  <c r="H28" i="11"/>
  <c r="I28" i="11" s="1"/>
  <c r="J28" i="11" s="1"/>
  <c r="K28" i="11" s="1"/>
  <c r="H13" i="28"/>
  <c r="I13" i="28" s="1"/>
  <c r="J13" i="28" s="1"/>
  <c r="K13" i="28" s="1"/>
  <c r="L13" i="28" s="1"/>
  <c r="M13" i="28" s="1"/>
  <c r="N13" i="28" s="1"/>
  <c r="O13" i="28" s="1"/>
  <c r="P13" i="28" s="1"/>
  <c r="Q13" i="28" s="1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AE13" i="28" s="1"/>
  <c r="AF13" i="28" s="1"/>
  <c r="AG13" i="28" s="1"/>
  <c r="AH13" i="28" s="1"/>
  <c r="AI13" i="28" s="1"/>
  <c r="H34" i="12"/>
  <c r="I34" i="12" s="1"/>
  <c r="J34" i="12" s="1"/>
  <c r="K34" i="12" s="1"/>
  <c r="L34" i="12" s="1"/>
  <c r="H26" i="5"/>
  <c r="I26" i="5" s="1"/>
  <c r="J26" i="5" s="1"/>
  <c r="K26" i="5" s="1"/>
  <c r="L26" i="5" s="1"/>
  <c r="M26" i="5" s="1"/>
  <c r="N26" i="5" s="1"/>
  <c r="O26" i="5" s="1"/>
  <c r="P26" i="5" s="1"/>
  <c r="Q26" i="5" s="1"/>
  <c r="H46" i="9"/>
  <c r="I46" i="9" s="1"/>
  <c r="J46" i="9" s="1"/>
  <c r="H25" i="28"/>
  <c r="I25" i="28" s="1"/>
  <c r="J25" i="28" s="1"/>
  <c r="K25" i="28" s="1"/>
  <c r="L25" i="28" s="1"/>
  <c r="M25" i="28" s="1"/>
  <c r="N25" i="28" s="1"/>
  <c r="O25" i="28" s="1"/>
  <c r="P25" i="28" s="1"/>
  <c r="Q25" i="28" s="1"/>
  <c r="R25" i="28" s="1"/>
  <c r="S25" i="28" s="1"/>
  <c r="T25" i="28" s="1"/>
  <c r="U25" i="28" s="1"/>
  <c r="V25" i="28" s="1"/>
  <c r="W25" i="28" s="1"/>
  <c r="X25" i="28" s="1"/>
  <c r="Y25" i="28" s="1"/>
  <c r="Z25" i="28" s="1"/>
  <c r="AA25" i="28" s="1"/>
  <c r="H42" i="12"/>
  <c r="I42" i="12" s="1"/>
  <c r="H38" i="5"/>
  <c r="I38" i="5" s="1"/>
  <c r="J38" i="5" s="1"/>
  <c r="K38" i="5" s="1"/>
  <c r="L38" i="5" s="1"/>
  <c r="M38" i="5" s="1"/>
  <c r="N38" i="5" s="1"/>
  <c r="H15" i="8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H44" i="11"/>
  <c r="I44" i="11" s="1"/>
  <c r="J44" i="11" s="1"/>
  <c r="K44" i="11" s="1"/>
  <c r="H21" i="28"/>
  <c r="I21" i="28" s="1"/>
  <c r="J21" i="28" s="1"/>
  <c r="K21" i="28" s="1"/>
  <c r="L21" i="28" s="1"/>
  <c r="M21" i="28" s="1"/>
  <c r="N21" i="28" s="1"/>
  <c r="O21" i="28" s="1"/>
  <c r="P21" i="28" s="1"/>
  <c r="Q21" i="28" s="1"/>
  <c r="R21" i="28" s="1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AE21" i="28" s="1"/>
  <c r="H26" i="12"/>
  <c r="I26" i="12" s="1"/>
  <c r="J26" i="12" s="1"/>
  <c r="K26" i="12" s="1"/>
  <c r="L26" i="12" s="1"/>
  <c r="M26" i="12" s="1"/>
  <c r="H34" i="5"/>
  <c r="I34" i="5" s="1"/>
  <c r="J34" i="5" s="1"/>
  <c r="K34" i="5" s="1"/>
  <c r="L34" i="5" s="1"/>
  <c r="M34" i="5" s="1"/>
  <c r="N34" i="5" s="1"/>
  <c r="O34" i="5" s="1"/>
  <c r="P34" i="5" s="1"/>
  <c r="H11" i="8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H40" i="11"/>
  <c r="I40" i="11" s="1"/>
  <c r="J40" i="11" s="1"/>
  <c r="K40" i="11" s="1"/>
  <c r="L40" i="11" s="1"/>
  <c r="M40" i="11" s="1"/>
  <c r="H7" i="13"/>
  <c r="I7" i="13" s="1"/>
  <c r="J7" i="13" s="1"/>
  <c r="K7" i="13" s="1"/>
  <c r="L7" i="13" s="1"/>
  <c r="M7" i="13" s="1"/>
  <c r="H40" i="17"/>
  <c r="I40" i="17" s="1"/>
  <c r="J40" i="17" s="1"/>
  <c r="K40" i="17" s="1"/>
  <c r="L40" i="17" s="1"/>
  <c r="H19" i="18"/>
  <c r="I19" i="18" s="1"/>
  <c r="J19" i="18" s="1"/>
  <c r="K19" i="18" s="1"/>
  <c r="L19" i="18" s="1"/>
  <c r="M19" i="18" s="1"/>
  <c r="N19" i="18" s="1"/>
  <c r="O19" i="18" s="1"/>
  <c r="P19" i="18" s="1"/>
  <c r="Q19" i="18" s="1"/>
  <c r="H37" i="20"/>
  <c r="I37" i="20" s="1"/>
  <c r="J37" i="20" s="1"/>
  <c r="K37" i="20" s="1"/>
  <c r="L37" i="20" s="1"/>
  <c r="M37" i="20" s="1"/>
  <c r="N37" i="20" s="1"/>
  <c r="H11" i="2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H30" i="23"/>
  <c r="I30" i="23" s="1"/>
  <c r="J30" i="23" s="1"/>
  <c r="K30" i="23" s="1"/>
  <c r="L30" i="23" s="1"/>
  <c r="M30" i="23" s="1"/>
  <c r="N30" i="23" s="1"/>
  <c r="O30" i="23" s="1"/>
  <c r="P30" i="23" s="1"/>
  <c r="Q30" i="23" s="1"/>
  <c r="R30" i="23" s="1"/>
  <c r="S30" i="23" s="1"/>
  <c r="T30" i="23" s="1"/>
  <c r="U30" i="23" s="1"/>
  <c r="V30" i="23" s="1"/>
  <c r="W30" i="23" s="1"/>
  <c r="H9" i="24"/>
  <c r="I9" i="24" s="1"/>
  <c r="J9" i="24" s="1"/>
  <c r="K9" i="24" s="1"/>
  <c r="L9" i="24" s="1"/>
  <c r="M9" i="24" s="1"/>
  <c r="N9" i="24" s="1"/>
  <c r="O9" i="24" s="1"/>
  <c r="P9" i="24" s="1"/>
  <c r="Q9" i="24" s="1"/>
  <c r="R9" i="24" s="1"/>
  <c r="S9" i="24" s="1"/>
  <c r="T9" i="24" s="1"/>
  <c r="U9" i="24" s="1"/>
  <c r="V9" i="24" s="1"/>
  <c r="W9" i="24" s="1"/>
  <c r="X9" i="24" s="1"/>
  <c r="Y9" i="24" s="1"/>
  <c r="H31" i="26"/>
  <c r="I31" i="26" s="1"/>
  <c r="J31" i="26" s="1"/>
  <c r="K31" i="26" s="1"/>
  <c r="L31" i="26" s="1"/>
  <c r="M31" i="26" s="1"/>
  <c r="N31" i="26" s="1"/>
  <c r="O31" i="26" s="1"/>
  <c r="P31" i="26" s="1"/>
  <c r="Q31" i="26" s="1"/>
  <c r="R31" i="26" s="1"/>
  <c r="S31" i="26" s="1"/>
  <c r="T31" i="26" s="1"/>
  <c r="U31" i="26" s="1"/>
  <c r="V31" i="26" s="1"/>
  <c r="W31" i="26" s="1"/>
  <c r="X31" i="26" s="1"/>
  <c r="Y31" i="26" s="1"/>
  <c r="Z31" i="26" s="1"/>
  <c r="AA31" i="26" s="1"/>
  <c r="H12" i="28"/>
  <c r="I12" i="28" s="1"/>
  <c r="J12" i="28" s="1"/>
  <c r="K12" i="28" s="1"/>
  <c r="L12" i="28" s="1"/>
  <c r="M12" i="28" s="1"/>
  <c r="N12" i="28" s="1"/>
  <c r="O12" i="28" s="1"/>
  <c r="P12" i="28" s="1"/>
  <c r="Q12" i="28" s="1"/>
  <c r="R12" i="28" s="1"/>
  <c r="S12" i="28" s="1"/>
  <c r="T12" i="28" s="1"/>
  <c r="U12" i="28" s="1"/>
  <c r="V12" i="28" s="1"/>
  <c r="W12" i="28" s="1"/>
  <c r="X12" i="28" s="1"/>
  <c r="Y12" i="28" s="1"/>
  <c r="Z12" i="28" s="1"/>
  <c r="AA12" i="28" s="1"/>
  <c r="AB12" i="28" s="1"/>
  <c r="AC12" i="28" s="1"/>
  <c r="AD12" i="28" s="1"/>
  <c r="AE12" i="28" s="1"/>
  <c r="AF12" i="28" s="1"/>
  <c r="AG12" i="28" s="1"/>
  <c r="AH12" i="28" s="1"/>
  <c r="H35" i="15"/>
  <c r="I35" i="15" s="1"/>
  <c r="J35" i="15" s="1"/>
  <c r="K35" i="15" s="1"/>
  <c r="L35" i="15" s="1"/>
  <c r="M35" i="15" s="1"/>
  <c r="N35" i="15" s="1"/>
  <c r="O35" i="15" s="1"/>
  <c r="P35" i="15" s="1"/>
  <c r="Q35" i="15" s="1"/>
  <c r="R35" i="15" s="1"/>
  <c r="S35" i="15" s="1"/>
  <c r="T35" i="15" s="1"/>
  <c r="H24" i="26"/>
  <c r="I24" i="26" s="1"/>
  <c r="J24" i="26" s="1"/>
  <c r="K24" i="26" s="1"/>
  <c r="L24" i="26" s="1"/>
  <c r="M24" i="26" s="1"/>
  <c r="N24" i="26" s="1"/>
  <c r="O24" i="26" s="1"/>
  <c r="P24" i="26" s="1"/>
  <c r="Q24" i="26" s="1"/>
  <c r="R24" i="26" s="1"/>
  <c r="S24" i="26" s="1"/>
  <c r="T24" i="26" s="1"/>
  <c r="U24" i="26" s="1"/>
  <c r="V24" i="26" s="1"/>
  <c r="W24" i="26" s="1"/>
  <c r="X24" i="26" s="1"/>
  <c r="H8" i="12"/>
  <c r="I8" i="12" s="1"/>
  <c r="J8" i="12" s="1"/>
  <c r="K8" i="12" s="1"/>
  <c r="L8" i="12" s="1"/>
  <c r="H43" i="7"/>
  <c r="I43" i="7" s="1"/>
  <c r="J43" i="7" s="1"/>
  <c r="H44" i="10"/>
  <c r="I44" i="10" s="1"/>
  <c r="J44" i="10" s="1"/>
  <c r="K44" i="10" s="1"/>
  <c r="L44" i="10" s="1"/>
  <c r="H14" i="13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H32" i="16"/>
  <c r="I32" i="16" s="1"/>
  <c r="J32" i="16" s="1"/>
  <c r="K32" i="16" s="1"/>
  <c r="L32" i="16" s="1"/>
  <c r="M32" i="16" s="1"/>
  <c r="N32" i="16" s="1"/>
  <c r="O32" i="16" s="1"/>
  <c r="P32" i="16" s="1"/>
  <c r="Q32" i="16" s="1"/>
  <c r="R32" i="16" s="1"/>
  <c r="S32" i="16" s="1"/>
  <c r="T32" i="16" s="1"/>
  <c r="H38" i="18"/>
  <c r="I38" i="18" s="1"/>
  <c r="J38" i="18" s="1"/>
  <c r="K38" i="18" s="1"/>
  <c r="L38" i="18" s="1"/>
  <c r="H13" i="19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H30" i="21"/>
  <c r="I30" i="21" s="1"/>
  <c r="J30" i="21" s="1"/>
  <c r="K30" i="21" s="1"/>
  <c r="L30" i="21" s="1"/>
  <c r="M30" i="21" s="1"/>
  <c r="N30" i="21" s="1"/>
  <c r="O30" i="21" s="1"/>
  <c r="P30" i="21" s="1"/>
  <c r="Q30" i="21" s="1"/>
  <c r="H6" i="22"/>
  <c r="I6" i="22" s="1"/>
  <c r="J6" i="22" s="1"/>
  <c r="K6" i="22" s="1"/>
  <c r="L6" i="22" s="1"/>
  <c r="M6" i="22" s="1"/>
  <c r="N6" i="22" s="1"/>
  <c r="H28" i="24"/>
  <c r="I28" i="24" s="1"/>
  <c r="J28" i="24" s="1"/>
  <c r="K28" i="24" s="1"/>
  <c r="L28" i="24" s="1"/>
  <c r="M28" i="24" s="1"/>
  <c r="N28" i="24" s="1"/>
  <c r="O28" i="24" s="1"/>
  <c r="P28" i="24" s="1"/>
  <c r="Q28" i="24" s="1"/>
  <c r="R28" i="24" s="1"/>
  <c r="S28" i="24" s="1"/>
  <c r="T28" i="24" s="1"/>
  <c r="U28" i="24" s="1"/>
  <c r="V28" i="24" s="1"/>
  <c r="W28" i="24" s="1"/>
  <c r="X28" i="24" s="1"/>
  <c r="H7" i="25"/>
  <c r="I7" i="25" s="1"/>
  <c r="J7" i="25" s="1"/>
  <c r="K7" i="25" s="1"/>
  <c r="L7" i="25" s="1"/>
  <c r="M7" i="25" s="1"/>
  <c r="N7" i="25" s="1"/>
  <c r="O7" i="25" s="1"/>
  <c r="P7" i="25" s="1"/>
  <c r="Q7" i="25" s="1"/>
  <c r="R7" i="25" s="1"/>
  <c r="S7" i="25" s="1"/>
  <c r="T7" i="25" s="1"/>
  <c r="U7" i="25" s="1"/>
  <c r="V7" i="25" s="1"/>
  <c r="W7" i="25" s="1"/>
  <c r="H27" i="28"/>
  <c r="I27" i="28" s="1"/>
  <c r="J27" i="28" s="1"/>
  <c r="K27" i="28" s="1"/>
  <c r="L27" i="28" s="1"/>
  <c r="M27" i="28" s="1"/>
  <c r="N27" i="28" s="1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H10" i="12"/>
  <c r="I10" i="12" s="1"/>
  <c r="J10" i="12" s="1"/>
  <c r="K10" i="12" s="1"/>
  <c r="L10" i="12" s="1"/>
  <c r="M10" i="12" s="1"/>
  <c r="N10" i="12" s="1"/>
  <c r="O10" i="12" s="1"/>
  <c r="P10" i="12" s="1"/>
  <c r="H9" i="12"/>
  <c r="I9" i="12" s="1"/>
  <c r="J9" i="12" s="1"/>
  <c r="K9" i="12" s="1"/>
  <c r="L9" i="12" s="1"/>
  <c r="M9" i="12" s="1"/>
  <c r="N9" i="12" s="1"/>
  <c r="H12" i="12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H9" i="27"/>
  <c r="I9" i="27" s="1"/>
  <c r="J9" i="27" s="1"/>
  <c r="K9" i="27" s="1"/>
  <c r="L9" i="27" s="1"/>
  <c r="M9" i="27" s="1"/>
  <c r="N9" i="27" s="1"/>
  <c r="O9" i="27" s="1"/>
  <c r="P9" i="27" s="1"/>
  <c r="Q9" i="27" s="1"/>
  <c r="R9" i="27" s="1"/>
  <c r="S9" i="27" s="1"/>
  <c r="T9" i="27" s="1"/>
  <c r="U9" i="27" s="1"/>
  <c r="V9" i="27" s="1"/>
  <c r="W9" i="27" s="1"/>
  <c r="X9" i="27" s="1"/>
  <c r="Y9" i="27" s="1"/>
  <c r="Z9" i="27" s="1"/>
  <c r="AA9" i="27" s="1"/>
  <c r="H24" i="27"/>
  <c r="I24" i="27" s="1"/>
  <c r="J24" i="27" s="1"/>
  <c r="K24" i="27" s="1"/>
  <c r="L24" i="27" s="1"/>
  <c r="M24" i="27" s="1"/>
  <c r="N24" i="27" s="1"/>
  <c r="O24" i="27" s="1"/>
  <c r="P24" i="27" s="1"/>
  <c r="Q24" i="27" s="1"/>
  <c r="R24" i="27" s="1"/>
  <c r="S24" i="27" s="1"/>
  <c r="T24" i="27" s="1"/>
  <c r="U24" i="27" s="1"/>
  <c r="V24" i="27" s="1"/>
  <c r="W24" i="27" s="1"/>
  <c r="X24" i="27" s="1"/>
  <c r="H41" i="28"/>
  <c r="I41" i="28" s="1"/>
  <c r="J41" i="28" s="1"/>
  <c r="K41" i="28" s="1"/>
  <c r="L41" i="28" s="1"/>
  <c r="M41" i="28" s="1"/>
  <c r="N41" i="28" s="1"/>
  <c r="O41" i="28" s="1"/>
  <c r="P41" i="28" s="1"/>
  <c r="Q41" i="28" s="1"/>
  <c r="R41" i="28" s="1"/>
  <c r="S41" i="28" s="1"/>
  <c r="T41" i="28" s="1"/>
  <c r="U41" i="28" s="1"/>
  <c r="V41" i="28" s="1"/>
  <c r="W41" i="28" s="1"/>
  <c r="X41" i="28" s="1"/>
  <c r="H31" i="23"/>
  <c r="I31" i="23" s="1"/>
  <c r="J31" i="23" s="1"/>
  <c r="K31" i="23" s="1"/>
  <c r="L31" i="23" s="1"/>
  <c r="M31" i="23" s="1"/>
  <c r="N31" i="23" s="1"/>
  <c r="O31" i="23" s="1"/>
  <c r="P31" i="23" s="1"/>
  <c r="Q31" i="23" s="1"/>
  <c r="R31" i="23" s="1"/>
  <c r="S31" i="23" s="1"/>
  <c r="T31" i="23" s="1"/>
  <c r="U31" i="23" s="1"/>
  <c r="V31" i="23" s="1"/>
  <c r="W31" i="23" s="1"/>
  <c r="X31" i="23" s="1"/>
  <c r="H46" i="24"/>
  <c r="I46" i="24" s="1"/>
  <c r="J46" i="24" s="1"/>
  <c r="K46" i="24" s="1"/>
  <c r="L46" i="24" s="1"/>
  <c r="M46" i="24" s="1"/>
  <c r="N46" i="24" s="1"/>
  <c r="O46" i="24" s="1"/>
  <c r="P46" i="24" s="1"/>
  <c r="Q46" i="24" s="1"/>
  <c r="H8" i="20"/>
  <c r="I8" i="20" s="1"/>
  <c r="J8" i="20" s="1"/>
  <c r="K8" i="20" s="1"/>
  <c r="L8" i="20" s="1"/>
  <c r="M8" i="20" s="1"/>
  <c r="N8" i="20" s="1"/>
  <c r="O8" i="20" s="1"/>
  <c r="P8" i="20" s="1"/>
  <c r="H13" i="9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H6" i="4"/>
  <c r="I6" i="4" s="1"/>
  <c r="H18" i="10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H23" i="5"/>
  <c r="I23" i="5" s="1"/>
  <c r="J23" i="5" s="1"/>
  <c r="K23" i="5" s="1"/>
  <c r="L23" i="5" s="1"/>
  <c r="M23" i="5" s="1"/>
  <c r="N23" i="5" s="1"/>
  <c r="O23" i="5" s="1"/>
  <c r="H23" i="16"/>
  <c r="I23" i="16" s="1"/>
  <c r="J23" i="16" s="1"/>
  <c r="K23" i="16" s="1"/>
  <c r="L23" i="16" s="1"/>
  <c r="M23" i="16" s="1"/>
  <c r="N23" i="16" s="1"/>
  <c r="O23" i="16" s="1"/>
  <c r="P23" i="16" s="1"/>
  <c r="Q23" i="16" s="1"/>
  <c r="H11" i="6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H19" i="21"/>
  <c r="I19" i="21" s="1"/>
  <c r="J19" i="21" s="1"/>
  <c r="K19" i="21" s="1"/>
  <c r="L19" i="21" s="1"/>
  <c r="M19" i="21" s="1"/>
  <c r="N19" i="21" s="1"/>
  <c r="O19" i="21" s="1"/>
  <c r="P19" i="21" s="1"/>
  <c r="Q19" i="21" s="1"/>
  <c r="R19" i="21" s="1"/>
  <c r="S19" i="21" s="1"/>
  <c r="T19" i="21" s="1"/>
  <c r="H38" i="9"/>
  <c r="I38" i="9" s="1"/>
  <c r="J38" i="9" s="1"/>
  <c r="K38" i="9" s="1"/>
  <c r="L38" i="9" s="1"/>
  <c r="M38" i="9" s="1"/>
  <c r="N38" i="9" s="1"/>
  <c r="H15" i="4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H45" i="17"/>
  <c r="I45" i="17" s="1"/>
  <c r="H40" i="13"/>
  <c r="I40" i="13" s="1"/>
  <c r="J40" i="13" s="1"/>
  <c r="K40" i="13" s="1"/>
  <c r="H37" i="7"/>
  <c r="I37" i="7" s="1"/>
  <c r="J37" i="7" s="1"/>
  <c r="K37" i="7" s="1"/>
  <c r="L37" i="7" s="1"/>
  <c r="M37" i="7" s="1"/>
  <c r="N37" i="7" s="1"/>
  <c r="H44" i="19"/>
  <c r="I44" i="19" s="1"/>
  <c r="H18" i="11"/>
  <c r="I18" i="11" s="1"/>
  <c r="J18" i="11" s="1"/>
  <c r="K18" i="11" s="1"/>
  <c r="H33" i="4"/>
  <c r="I33" i="4" s="1"/>
  <c r="J33" i="4" s="1"/>
  <c r="K33" i="4" s="1"/>
  <c r="L33" i="4" s="1"/>
  <c r="M33" i="4" s="1"/>
  <c r="H26" i="8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H18" i="20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H39" i="19"/>
  <c r="I39" i="19" s="1"/>
  <c r="J39" i="19" s="1"/>
  <c r="H41" i="17"/>
  <c r="I41" i="17" s="1"/>
  <c r="J41" i="17" s="1"/>
  <c r="K41" i="17" s="1"/>
  <c r="H29" i="11"/>
  <c r="I29" i="11" s="1"/>
  <c r="J29" i="11" s="1"/>
  <c r="K29" i="11" s="1"/>
  <c r="H11" i="5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H14" i="17"/>
  <c r="I14" i="17" s="1"/>
  <c r="J14" i="17" s="1"/>
  <c r="K14" i="17" s="1"/>
  <c r="L14" i="17" s="1"/>
  <c r="M14" i="17" s="1"/>
  <c r="N14" i="17" s="1"/>
  <c r="O14" i="17" s="1"/>
  <c r="P14" i="17" s="1"/>
  <c r="Q14" i="17" s="1"/>
  <c r="R14" i="17" s="1"/>
  <c r="S14" i="17" s="1"/>
  <c r="T14" i="17" s="1"/>
  <c r="U14" i="17" s="1"/>
  <c r="V14" i="17" s="1"/>
  <c r="W14" i="17" s="1"/>
  <c r="X14" i="17" s="1"/>
  <c r="Y14" i="17" s="1"/>
  <c r="Z14" i="17" s="1"/>
  <c r="H44" i="9"/>
  <c r="I44" i="9" s="1"/>
  <c r="J44" i="9" s="1"/>
  <c r="K44" i="9" s="1"/>
  <c r="H22" i="28"/>
  <c r="I22" i="28" s="1"/>
  <c r="J22" i="28" s="1"/>
  <c r="K22" i="28" s="1"/>
  <c r="L22" i="28" s="1"/>
  <c r="M22" i="28" s="1"/>
  <c r="N22" i="28" s="1"/>
  <c r="O22" i="28" s="1"/>
  <c r="P22" i="28" s="1"/>
  <c r="Q22" i="28" s="1"/>
  <c r="R22" i="28" s="1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H41" i="26"/>
  <c r="I41" i="26" s="1"/>
  <c r="J41" i="26" s="1"/>
  <c r="K41" i="26" s="1"/>
  <c r="L41" i="26" s="1"/>
  <c r="M41" i="26" s="1"/>
  <c r="N41" i="26" s="1"/>
  <c r="O41" i="26" s="1"/>
  <c r="P41" i="26" s="1"/>
  <c r="Q41" i="26" s="1"/>
  <c r="R41" i="26" s="1"/>
  <c r="S41" i="26" s="1"/>
  <c r="T41" i="26" s="1"/>
  <c r="U41" i="26" s="1"/>
  <c r="V41" i="26" s="1"/>
  <c r="H19" i="24"/>
  <c r="I19" i="24" s="1"/>
  <c r="J19" i="24" s="1"/>
  <c r="K19" i="24" s="1"/>
  <c r="L19" i="24" s="1"/>
  <c r="M19" i="24" s="1"/>
  <c r="N19" i="24" s="1"/>
  <c r="O19" i="24" s="1"/>
  <c r="P19" i="24" s="1"/>
  <c r="Q19" i="24" s="1"/>
  <c r="R19" i="24" s="1"/>
  <c r="S19" i="24" s="1"/>
  <c r="T19" i="24" s="1"/>
  <c r="U19" i="24" s="1"/>
  <c r="V19" i="24" s="1"/>
  <c r="W19" i="24" s="1"/>
  <c r="X19" i="24" s="1"/>
  <c r="Y19" i="24" s="1"/>
  <c r="Z19" i="24" s="1"/>
  <c r="AA19" i="24" s="1"/>
  <c r="H40" i="23"/>
  <c r="I40" i="23" s="1"/>
  <c r="J40" i="23" s="1"/>
  <c r="K40" i="23" s="1"/>
  <c r="L40" i="23" s="1"/>
  <c r="M40" i="23" s="1"/>
  <c r="N40" i="23" s="1"/>
  <c r="O40" i="23" s="1"/>
  <c r="P40" i="23" s="1"/>
  <c r="Q40" i="23" s="1"/>
  <c r="R40" i="23" s="1"/>
  <c r="S40" i="23" s="1"/>
  <c r="H17" i="21"/>
  <c r="I17" i="21" s="1"/>
  <c r="J17" i="21" s="1"/>
  <c r="K17" i="21" s="1"/>
  <c r="L17" i="21" s="1"/>
  <c r="M17" i="21" s="1"/>
  <c r="N17" i="21" s="1"/>
  <c r="O17" i="21" s="1"/>
  <c r="P17" i="21" s="1"/>
  <c r="Q17" i="21" s="1"/>
  <c r="R17" i="21" s="1"/>
  <c r="S17" i="21" s="1"/>
  <c r="T17" i="21" s="1"/>
  <c r="U17" i="21" s="1"/>
  <c r="V17" i="21" s="1"/>
  <c r="W17" i="21" s="1"/>
  <c r="X17" i="21" s="1"/>
  <c r="Y17" i="21" s="1"/>
  <c r="H22" i="17"/>
  <c r="I22" i="17" s="1"/>
  <c r="J22" i="17" s="1"/>
  <c r="K22" i="17" s="1"/>
  <c r="L22" i="17" s="1"/>
  <c r="M22" i="17" s="1"/>
  <c r="N22" i="17" s="1"/>
  <c r="O22" i="17" s="1"/>
  <c r="P22" i="17" s="1"/>
  <c r="Q22" i="17" s="1"/>
  <c r="R22" i="17" s="1"/>
  <c r="H36" i="9"/>
  <c r="I36" i="9" s="1"/>
  <c r="J36" i="9" s="1"/>
  <c r="K36" i="9" s="1"/>
  <c r="L36" i="9" s="1"/>
  <c r="M36" i="9" s="1"/>
  <c r="N36" i="9" s="1"/>
  <c r="O36" i="9" s="1"/>
  <c r="P36" i="9" s="1"/>
  <c r="Q36" i="9" s="1"/>
  <c r="H30" i="4"/>
  <c r="I30" i="4" s="1"/>
  <c r="J30" i="4" s="1"/>
  <c r="K30" i="4" s="1"/>
  <c r="L30" i="4" s="1"/>
  <c r="H36" i="6"/>
  <c r="I36" i="6" s="1"/>
  <c r="J36" i="6" s="1"/>
  <c r="K36" i="6" s="1"/>
  <c r="L36" i="6" s="1"/>
  <c r="M36" i="6" s="1"/>
  <c r="H15" i="16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Y15" i="16" s="1"/>
  <c r="Z15" i="16" s="1"/>
  <c r="AA15" i="16" s="1"/>
  <c r="AB15" i="16" s="1"/>
  <c r="AC15" i="16" s="1"/>
  <c r="AD15" i="16" s="1"/>
  <c r="AE15" i="16" s="1"/>
  <c r="AF15" i="16" s="1"/>
  <c r="AG15" i="16" s="1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H43" i="23"/>
  <c r="I43" i="23" s="1"/>
  <c r="J43" i="23" s="1"/>
  <c r="K43" i="23" s="1"/>
  <c r="L43" i="23" s="1"/>
  <c r="M43" i="23" s="1"/>
  <c r="N43" i="23" s="1"/>
  <c r="O43" i="23" s="1"/>
  <c r="P43" i="23" s="1"/>
  <c r="Q43" i="23" s="1"/>
  <c r="H10" i="24"/>
  <c r="I10" i="24" s="1"/>
  <c r="J10" i="24" s="1"/>
  <c r="K10" i="24" s="1"/>
  <c r="L10" i="24" s="1"/>
  <c r="M10" i="24" s="1"/>
  <c r="N10" i="24" s="1"/>
  <c r="O10" i="24" s="1"/>
  <c r="P10" i="24" s="1"/>
  <c r="Q10" i="24" s="1"/>
  <c r="R10" i="24" s="1"/>
  <c r="S10" i="24" s="1"/>
  <c r="T10" i="24" s="1"/>
  <c r="U10" i="24" s="1"/>
  <c r="V10" i="24" s="1"/>
  <c r="W10" i="24" s="1"/>
  <c r="X10" i="24" s="1"/>
  <c r="Y10" i="24" s="1"/>
  <c r="Z10" i="24" s="1"/>
  <c r="AA10" i="24" s="1"/>
  <c r="AB10" i="24" s="1"/>
  <c r="H20" i="7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H24" i="10"/>
  <c r="I24" i="10" s="1"/>
  <c r="J24" i="10" s="1"/>
  <c r="K24" i="10" s="1"/>
  <c r="L24" i="10" s="1"/>
  <c r="M24" i="10" s="1"/>
  <c r="N24" i="10" s="1"/>
  <c r="O24" i="10" s="1"/>
  <c r="P24" i="10" s="1"/>
  <c r="H24" i="6"/>
  <c r="I24" i="6" s="1"/>
  <c r="J24" i="6" s="1"/>
  <c r="K24" i="6" s="1"/>
  <c r="L24" i="6" s="1"/>
  <c r="H17" i="11"/>
  <c r="I17" i="11" s="1"/>
  <c r="J17" i="11" s="1"/>
  <c r="K17" i="11" s="1"/>
  <c r="H42" i="6"/>
  <c r="I42" i="6" s="1"/>
  <c r="H10" i="17"/>
  <c r="I10" i="17" s="1"/>
  <c r="J10" i="17" s="1"/>
  <c r="K10" i="17" s="1"/>
  <c r="L10" i="17" s="1"/>
  <c r="M10" i="17" s="1"/>
  <c r="N10" i="17" s="1"/>
  <c r="O10" i="17" s="1"/>
  <c r="P10" i="17" s="1"/>
  <c r="Q10" i="17" s="1"/>
  <c r="R10" i="17" s="1"/>
  <c r="S10" i="17" s="1"/>
  <c r="T10" i="17" s="1"/>
  <c r="H41" i="8"/>
  <c r="I41" i="8" s="1"/>
  <c r="J41" i="8" s="1"/>
  <c r="K41" i="8" s="1"/>
  <c r="L41" i="8" s="1"/>
  <c r="H28" i="7"/>
  <c r="I28" i="7" s="1"/>
  <c r="J28" i="7" s="1"/>
  <c r="K28" i="7" s="1"/>
  <c r="L28" i="7" s="1"/>
  <c r="M28" i="7" s="1"/>
  <c r="N28" i="7" s="1"/>
  <c r="O28" i="7" s="1"/>
  <c r="P28" i="7" s="1"/>
  <c r="Q28" i="7" s="1"/>
  <c r="H6" i="9"/>
  <c r="I6" i="9" s="1"/>
  <c r="J6" i="9" s="1"/>
  <c r="K6" i="9" s="1"/>
  <c r="L6" i="9" s="1"/>
  <c r="H37" i="6"/>
  <c r="I37" i="6" s="1"/>
  <c r="J37" i="6" s="1"/>
  <c r="K37" i="6" s="1"/>
  <c r="L37" i="6" s="1"/>
  <c r="H25" i="17"/>
  <c r="I25" i="17" s="1"/>
  <c r="J25" i="17" s="1"/>
  <c r="K25" i="17" s="1"/>
  <c r="L25" i="17" s="1"/>
  <c r="M25" i="17" s="1"/>
  <c r="N25" i="17" s="1"/>
  <c r="O25" i="17" s="1"/>
  <c r="H16" i="13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H44" i="8"/>
  <c r="I44" i="8" s="1"/>
  <c r="J44" i="8" s="1"/>
  <c r="K44" i="8" s="1"/>
  <c r="L44" i="8" s="1"/>
  <c r="H35" i="20"/>
  <c r="I35" i="20" s="1"/>
  <c r="J35" i="20" s="1"/>
  <c r="K35" i="20" s="1"/>
  <c r="L35" i="20" s="1"/>
  <c r="M35" i="20" s="1"/>
  <c r="N35" i="20" s="1"/>
  <c r="O35" i="20" s="1"/>
  <c r="H33" i="13"/>
  <c r="I33" i="13" s="1"/>
  <c r="J33" i="13" s="1"/>
  <c r="K33" i="13" s="1"/>
  <c r="L33" i="13" s="1"/>
  <c r="M33" i="13" s="1"/>
  <c r="N33" i="13" s="1"/>
  <c r="O33" i="13" s="1"/>
  <c r="H16" i="5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H43" i="12"/>
  <c r="H6" i="20"/>
  <c r="I6" i="20" s="1"/>
  <c r="J6" i="20" s="1"/>
  <c r="K6" i="20" s="1"/>
  <c r="L6" i="20" s="1"/>
  <c r="H27" i="19"/>
  <c r="I27" i="19" s="1"/>
  <c r="J27" i="19" s="1"/>
  <c r="K27" i="19" s="1"/>
  <c r="L27" i="19" s="1"/>
  <c r="M27" i="19" s="1"/>
  <c r="H13" i="17"/>
  <c r="I13" i="17" s="1"/>
  <c r="J13" i="17" s="1"/>
  <c r="K13" i="17" s="1"/>
  <c r="L13" i="17" s="1"/>
  <c r="M13" i="17" s="1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AB13" i="17" s="1"/>
  <c r="H32" i="13"/>
  <c r="I32" i="13" s="1"/>
  <c r="J32" i="13" s="1"/>
  <c r="K32" i="13" s="1"/>
  <c r="L32" i="13" s="1"/>
  <c r="M32" i="13" s="1"/>
  <c r="N32" i="13" s="1"/>
  <c r="O32" i="13" s="1"/>
  <c r="H41" i="7"/>
  <c r="I41" i="7" s="1"/>
  <c r="J41" i="7" s="1"/>
  <c r="K41" i="7" s="1"/>
  <c r="H9" i="18"/>
  <c r="I9" i="18" s="1"/>
  <c r="J9" i="18" s="1"/>
  <c r="K9" i="18" s="1"/>
  <c r="L9" i="18" s="1"/>
  <c r="M9" i="18" s="1"/>
  <c r="N9" i="18" s="1"/>
  <c r="O9" i="18" s="1"/>
  <c r="H31" i="10"/>
  <c r="I31" i="10" s="1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H34" i="8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H10" i="28"/>
  <c r="I10" i="28" s="1"/>
  <c r="J10" i="28" s="1"/>
  <c r="K10" i="28" s="1"/>
  <c r="L10" i="28" s="1"/>
  <c r="M10" i="28" s="1"/>
  <c r="N10" i="28" s="1"/>
  <c r="O10" i="28" s="1"/>
  <c r="P10" i="28" s="1"/>
  <c r="Q10" i="28" s="1"/>
  <c r="R10" i="28" s="1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H29" i="26"/>
  <c r="I29" i="26" s="1"/>
  <c r="J29" i="26" s="1"/>
  <c r="K29" i="26" s="1"/>
  <c r="L29" i="26" s="1"/>
  <c r="M29" i="26" s="1"/>
  <c r="N29" i="26" s="1"/>
  <c r="O29" i="26" s="1"/>
  <c r="P29" i="26" s="1"/>
  <c r="Q29" i="26" s="1"/>
  <c r="R29" i="26" s="1"/>
  <c r="S29" i="26" s="1"/>
  <c r="T29" i="26" s="1"/>
  <c r="U29" i="26" s="1"/>
  <c r="V29" i="26" s="1"/>
  <c r="W29" i="26" s="1"/>
  <c r="X29" i="26" s="1"/>
  <c r="Y29" i="26" s="1"/>
  <c r="Z29" i="26" s="1"/>
  <c r="H7" i="24"/>
  <c r="I7" i="24" s="1"/>
  <c r="J7" i="24" s="1"/>
  <c r="K7" i="24" s="1"/>
  <c r="L7" i="24" s="1"/>
  <c r="M7" i="24" s="1"/>
  <c r="N7" i="24" s="1"/>
  <c r="O7" i="24" s="1"/>
  <c r="P7" i="24" s="1"/>
  <c r="Q7" i="24" s="1"/>
  <c r="R7" i="24" s="1"/>
  <c r="S7" i="24" s="1"/>
  <c r="T7" i="24" s="1"/>
  <c r="U7" i="24" s="1"/>
  <c r="V7" i="24" s="1"/>
  <c r="W7" i="24" s="1"/>
  <c r="H28" i="23"/>
  <c r="I28" i="23" s="1"/>
  <c r="J28" i="23" s="1"/>
  <c r="K28" i="23" s="1"/>
  <c r="L28" i="23" s="1"/>
  <c r="M28" i="23" s="1"/>
  <c r="N28" i="23" s="1"/>
  <c r="O28" i="23" s="1"/>
  <c r="P28" i="23" s="1"/>
  <c r="Q28" i="23" s="1"/>
  <c r="R28" i="23" s="1"/>
  <c r="S28" i="23" s="1"/>
  <c r="T28" i="23" s="1"/>
  <c r="U28" i="23" s="1"/>
  <c r="V28" i="23" s="1"/>
  <c r="W28" i="23" s="1"/>
  <c r="H5" i="21"/>
  <c r="I5" i="21" s="1"/>
  <c r="J5" i="21" s="1"/>
  <c r="K5" i="21" s="1"/>
  <c r="L5" i="21" s="1"/>
  <c r="H21" i="18"/>
  <c r="I21" i="18" s="1"/>
  <c r="J21" i="18" s="1"/>
  <c r="K21" i="18" s="1"/>
  <c r="L21" i="18" s="1"/>
  <c r="M21" i="18" s="1"/>
  <c r="N21" i="18" s="1"/>
  <c r="O21" i="18" s="1"/>
  <c r="P21" i="18" s="1"/>
  <c r="Q21" i="18" s="1"/>
  <c r="R21" i="18" s="1"/>
  <c r="S21" i="18" s="1"/>
  <c r="H35" i="10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H39" i="12"/>
  <c r="I39" i="12" s="1"/>
  <c r="J39" i="12" s="1"/>
  <c r="H21" i="4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H5" i="4"/>
  <c r="H25" i="4"/>
  <c r="I25" i="4" s="1"/>
  <c r="J25" i="4" s="1"/>
  <c r="K25" i="4" s="1"/>
  <c r="L25" i="4" s="1"/>
  <c r="H11" i="23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U11" i="23" s="1"/>
  <c r="V11" i="23" s="1"/>
  <c r="W11" i="23" s="1"/>
  <c r="X11" i="23" s="1"/>
  <c r="Y11" i="23" s="1"/>
  <c r="Z11" i="23" s="1"/>
  <c r="AA11" i="23" s="1"/>
  <c r="AB11" i="23" s="1"/>
  <c r="AC11" i="23" s="1"/>
  <c r="AD11" i="23" s="1"/>
  <c r="AE11" i="23" s="1"/>
  <c r="H13" i="25"/>
  <c r="I13" i="25" s="1"/>
  <c r="J13" i="25" s="1"/>
  <c r="K13" i="25" s="1"/>
  <c r="L13" i="25" s="1"/>
  <c r="M13" i="25" s="1"/>
  <c r="N13" i="25" s="1"/>
  <c r="O13" i="25" s="1"/>
  <c r="P13" i="25" s="1"/>
  <c r="Q13" i="25" s="1"/>
  <c r="R13" i="25" s="1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AC13" i="25" s="1"/>
  <c r="AD13" i="25" s="1"/>
  <c r="AE13" i="25" s="1"/>
  <c r="AF13" i="25" s="1"/>
  <c r="AG13" i="25" s="1"/>
  <c r="AH13" i="25" s="1"/>
  <c r="AI13" i="25" s="1"/>
  <c r="H14" i="14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Y14" i="14" s="1"/>
  <c r="Z14" i="14" s="1"/>
  <c r="AA14" i="14" s="1"/>
  <c r="AB14" i="14" s="1"/>
  <c r="AC14" i="14" s="1"/>
  <c r="AD14" i="14" s="1"/>
  <c r="AE14" i="14" s="1"/>
  <c r="AF14" i="14" s="1"/>
  <c r="AG14" i="14" s="1"/>
  <c r="AH14" i="14" s="1"/>
  <c r="AI14" i="14" s="1"/>
  <c r="AJ14" i="14" s="1"/>
  <c r="AK14" i="14" s="1"/>
  <c r="AL14" i="14" s="1"/>
  <c r="H43" i="11"/>
  <c r="I43" i="11" s="1"/>
  <c r="J43" i="11" s="1"/>
  <c r="K43" i="11" s="1"/>
  <c r="H4" i="7"/>
  <c r="I4" i="7" s="1"/>
  <c r="H19" i="3"/>
  <c r="H45" i="7"/>
  <c r="I45" i="7" s="1"/>
  <c r="H40" i="19"/>
  <c r="I40" i="19" s="1"/>
  <c r="J40" i="19" s="1"/>
  <c r="H39" i="10"/>
  <c r="I39" i="10" s="1"/>
  <c r="J39" i="10" s="1"/>
  <c r="K39" i="10" s="1"/>
  <c r="L39" i="10" s="1"/>
  <c r="M39" i="10" s="1"/>
  <c r="N39" i="10" s="1"/>
  <c r="H39" i="11"/>
  <c r="I39" i="11" s="1"/>
  <c r="J39" i="11" s="1"/>
  <c r="K39" i="11" s="1"/>
  <c r="L39" i="11" s="1"/>
  <c r="M39" i="11" s="1"/>
  <c r="H25" i="10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H25" i="6"/>
  <c r="I25" i="6" s="1"/>
  <c r="J25" i="6" s="1"/>
  <c r="K25" i="6" s="1"/>
  <c r="L25" i="6" s="1"/>
  <c r="M25" i="6" s="1"/>
  <c r="H36" i="18"/>
  <c r="I36" i="18" s="1"/>
  <c r="J36" i="18" s="1"/>
  <c r="K36" i="18" s="1"/>
  <c r="L36" i="18" s="1"/>
  <c r="M36" i="18" s="1"/>
  <c r="H15" i="14"/>
  <c r="I15" i="14" s="1"/>
  <c r="J15" i="14" s="1"/>
  <c r="K15" i="14" s="1"/>
  <c r="L15" i="14" s="1"/>
  <c r="M15" i="14" s="1"/>
  <c r="N15" i="14" s="1"/>
  <c r="O15" i="14" s="1"/>
  <c r="P15" i="14" s="1"/>
  <c r="Q15" i="14" s="1"/>
  <c r="R15" i="14" s="1"/>
  <c r="S15" i="14" s="1"/>
  <c r="T15" i="14" s="1"/>
  <c r="U15" i="14" s="1"/>
  <c r="V15" i="14" s="1"/>
  <c r="W15" i="14" s="1"/>
  <c r="X15" i="14" s="1"/>
  <c r="Y15" i="14" s="1"/>
  <c r="Z15" i="14" s="1"/>
  <c r="AA15" i="14" s="1"/>
  <c r="AB15" i="14" s="1"/>
  <c r="AC15" i="14" s="1"/>
  <c r="AD15" i="14" s="1"/>
  <c r="AE15" i="14" s="1"/>
  <c r="AF15" i="14" s="1"/>
  <c r="AG15" i="14" s="1"/>
  <c r="AH15" i="14" s="1"/>
  <c r="AI15" i="14" s="1"/>
  <c r="AJ15" i="14" s="1"/>
  <c r="AK15" i="14" s="1"/>
  <c r="AL15" i="14" s="1"/>
  <c r="H4" i="9"/>
  <c r="I4" i="9" s="1"/>
  <c r="J4" i="9" s="1"/>
  <c r="H44" i="14"/>
  <c r="I44" i="14" s="1"/>
  <c r="J44" i="14" s="1"/>
  <c r="K44" i="14" s="1"/>
  <c r="L44" i="14" s="1"/>
  <c r="M44" i="14" s="1"/>
  <c r="N44" i="14" s="1"/>
  <c r="O44" i="14" s="1"/>
  <c r="H46" i="7"/>
  <c r="I46" i="7" s="1"/>
  <c r="H27" i="12"/>
  <c r="I27" i="12" s="1"/>
  <c r="J27" i="12" s="1"/>
  <c r="K27" i="12" s="1"/>
  <c r="L27" i="12" s="1"/>
  <c r="M27" i="12" s="1"/>
  <c r="H36" i="21"/>
  <c r="I36" i="21" s="1"/>
  <c r="J36" i="21" s="1"/>
  <c r="K36" i="21" s="1"/>
  <c r="L36" i="21" s="1"/>
  <c r="M36" i="21" s="1"/>
  <c r="N36" i="21" s="1"/>
  <c r="O36" i="21" s="1"/>
  <c r="P36" i="21" s="1"/>
  <c r="H15" i="19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H40" i="18"/>
  <c r="I40" i="18" s="1"/>
  <c r="J40" i="18" s="1"/>
  <c r="K40" i="18" s="1"/>
  <c r="H4" i="14"/>
  <c r="I4" i="14" s="1"/>
  <c r="J4" i="14" s="1"/>
  <c r="K4" i="14" s="1"/>
  <c r="L4" i="14" s="1"/>
  <c r="M4" i="14" s="1"/>
  <c r="H40" i="8"/>
  <c r="I40" i="8" s="1"/>
  <c r="J40" i="8" s="1"/>
  <c r="K40" i="8" s="1"/>
  <c r="L40" i="8" s="1"/>
  <c r="M40" i="8" s="1"/>
  <c r="N40" i="8" s="1"/>
  <c r="H39" i="20"/>
  <c r="I39" i="20" s="1"/>
  <c r="J39" i="20" s="1"/>
  <c r="K39" i="20" s="1"/>
  <c r="L39" i="20" s="1"/>
  <c r="M39" i="20" s="1"/>
  <c r="H26" i="11"/>
  <c r="I26" i="11" s="1"/>
  <c r="J26" i="11" s="1"/>
  <c r="K26" i="11" s="1"/>
  <c r="H18" i="26"/>
  <c r="I18" i="26" s="1"/>
  <c r="J18" i="26" s="1"/>
  <c r="K18" i="26" s="1"/>
  <c r="L18" i="26" s="1"/>
  <c r="M18" i="26" s="1"/>
  <c r="N18" i="26" s="1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Y18" i="26" s="1"/>
  <c r="Z18" i="26" s="1"/>
  <c r="AA18" i="26" s="1"/>
  <c r="AB18" i="26" s="1"/>
  <c r="AC18" i="26" s="1"/>
  <c r="AD18" i="26" s="1"/>
  <c r="AE18" i="26" s="1"/>
  <c r="H39" i="29"/>
  <c r="I39" i="29" s="1"/>
  <c r="J39" i="29" s="1"/>
  <c r="K39" i="29" s="1"/>
  <c r="L39" i="29" s="1"/>
  <c r="M39" i="29" s="1"/>
  <c r="N39" i="29" s="1"/>
  <c r="O39" i="29" s="1"/>
  <c r="P39" i="29" s="1"/>
  <c r="Q39" i="29" s="1"/>
  <c r="R39" i="29" s="1"/>
  <c r="S39" i="29" s="1"/>
  <c r="T39" i="29" s="1"/>
  <c r="U39" i="29" s="1"/>
  <c r="V39" i="29" s="1"/>
  <c r="W39" i="29" s="1"/>
  <c r="X39" i="29" s="1"/>
  <c r="H17" i="26"/>
  <c r="I17" i="26" s="1"/>
  <c r="J17" i="26" s="1"/>
  <c r="K17" i="26" s="1"/>
  <c r="L17" i="26" s="1"/>
  <c r="M17" i="26" s="1"/>
  <c r="N17" i="26" s="1"/>
  <c r="O17" i="26" s="1"/>
  <c r="P17" i="26" s="1"/>
  <c r="Q17" i="26" s="1"/>
  <c r="R17" i="26" s="1"/>
  <c r="S17" i="26" s="1"/>
  <c r="T17" i="26" s="1"/>
  <c r="U17" i="26" s="1"/>
  <c r="V17" i="26" s="1"/>
  <c r="W17" i="26" s="1"/>
  <c r="X17" i="26" s="1"/>
  <c r="Y17" i="26" s="1"/>
  <c r="Z17" i="26" s="1"/>
  <c r="AA17" i="26" s="1"/>
  <c r="AB17" i="26" s="1"/>
  <c r="AC17" i="26" s="1"/>
  <c r="AD17" i="26" s="1"/>
  <c r="AE17" i="26" s="1"/>
  <c r="AF17" i="26" s="1"/>
  <c r="AG17" i="26" s="1"/>
  <c r="AH17" i="26" s="1"/>
  <c r="H38" i="25"/>
  <c r="I38" i="25" s="1"/>
  <c r="J38" i="25" s="1"/>
  <c r="K38" i="25" s="1"/>
  <c r="L38" i="25" s="1"/>
  <c r="M38" i="25" s="1"/>
  <c r="N38" i="25" s="1"/>
  <c r="O38" i="25" s="1"/>
  <c r="P38" i="25" s="1"/>
  <c r="Q38" i="25" s="1"/>
  <c r="R38" i="25" s="1"/>
  <c r="S38" i="25" s="1"/>
  <c r="T38" i="25" s="1"/>
  <c r="U38" i="25" s="1"/>
  <c r="V38" i="25" s="1"/>
  <c r="H16" i="23"/>
  <c r="I16" i="23" s="1"/>
  <c r="J16" i="23" s="1"/>
  <c r="K16" i="23" s="1"/>
  <c r="L16" i="23" s="1"/>
  <c r="M16" i="23" s="1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AB16" i="23" s="1"/>
  <c r="AC16" i="23" s="1"/>
  <c r="AD16" i="23" s="1"/>
  <c r="AE16" i="23" s="1"/>
  <c r="AF16" i="23" s="1"/>
  <c r="AG16" i="23" s="1"/>
  <c r="AH16" i="23" s="1"/>
  <c r="H37" i="22"/>
  <c r="I37" i="22" s="1"/>
  <c r="J37" i="22" s="1"/>
  <c r="K37" i="22" s="1"/>
  <c r="L37" i="22" s="1"/>
  <c r="M37" i="22" s="1"/>
  <c r="N37" i="22" s="1"/>
  <c r="O37" i="22" s="1"/>
  <c r="P37" i="22" s="1"/>
  <c r="H12" i="19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H30" i="11"/>
  <c r="I30" i="11" s="1"/>
  <c r="J30" i="11" s="1"/>
  <c r="K30" i="11" s="1"/>
  <c r="H40" i="5"/>
  <c r="I40" i="5" s="1"/>
  <c r="J40" i="5" s="1"/>
  <c r="K40" i="5" s="1"/>
  <c r="L40" i="5" s="1"/>
  <c r="M40" i="5" s="1"/>
  <c r="H17" i="3"/>
  <c r="I17" i="3" s="1"/>
  <c r="J17" i="3" s="1"/>
  <c r="H26" i="6"/>
  <c r="I26" i="6" s="1"/>
  <c r="J26" i="6" s="1"/>
  <c r="K26" i="6" s="1"/>
  <c r="L26" i="6" s="1"/>
  <c r="M26" i="6" s="1"/>
  <c r="N26" i="6" s="1"/>
  <c r="H38" i="7"/>
  <c r="I38" i="7" s="1"/>
  <c r="J38" i="7" s="1"/>
  <c r="K38" i="7" s="1"/>
  <c r="L38" i="7" s="1"/>
  <c r="M38" i="7" s="1"/>
  <c r="N38" i="7" s="1"/>
  <c r="H22" i="24"/>
  <c r="I22" i="24" s="1"/>
  <c r="J22" i="24" s="1"/>
  <c r="K22" i="24" s="1"/>
  <c r="L22" i="24" s="1"/>
  <c r="M22" i="24" s="1"/>
  <c r="N22" i="24" s="1"/>
  <c r="O22" i="24" s="1"/>
  <c r="P22" i="24" s="1"/>
  <c r="Q22" i="24" s="1"/>
  <c r="R22" i="24" s="1"/>
  <c r="S22" i="24" s="1"/>
  <c r="T22" i="24" s="1"/>
  <c r="U22" i="24" s="1"/>
  <c r="V22" i="24" s="1"/>
  <c r="W22" i="24" s="1"/>
  <c r="X22" i="24" s="1"/>
  <c r="Y22" i="24" s="1"/>
  <c r="Z22" i="24" s="1"/>
  <c r="H20" i="26"/>
  <c r="I20" i="26" s="1"/>
  <c r="J20" i="26" s="1"/>
  <c r="K20" i="26" s="1"/>
  <c r="L20" i="26" s="1"/>
  <c r="M20" i="26" s="1"/>
  <c r="N20" i="26" s="1"/>
  <c r="O20" i="26" s="1"/>
  <c r="P20" i="26" s="1"/>
  <c r="Q20" i="26" s="1"/>
  <c r="R20" i="26" s="1"/>
  <c r="S20" i="26" s="1"/>
  <c r="T20" i="26" s="1"/>
  <c r="U20" i="26" s="1"/>
  <c r="V20" i="26" s="1"/>
  <c r="W20" i="26" s="1"/>
  <c r="X20" i="26" s="1"/>
  <c r="Y20" i="26" s="1"/>
  <c r="Z20" i="26" s="1"/>
  <c r="AA20" i="26" s="1"/>
  <c r="AB20" i="26" s="1"/>
  <c r="AC20" i="26" s="1"/>
  <c r="AD20" i="26" s="1"/>
  <c r="AE20" i="26" s="1"/>
  <c r="H36" i="22"/>
  <c r="I36" i="22" s="1"/>
  <c r="J36" i="22" s="1"/>
  <c r="K36" i="22" s="1"/>
  <c r="L36" i="22" s="1"/>
  <c r="M36" i="22" s="1"/>
  <c r="N36" i="22" s="1"/>
  <c r="O36" i="22" s="1"/>
  <c r="P36" i="22" s="1"/>
  <c r="Q36" i="22" s="1"/>
  <c r="H42" i="13"/>
  <c r="I42" i="13" s="1"/>
  <c r="J42" i="13" s="1"/>
  <c r="H7" i="7"/>
  <c r="I7" i="7" s="1"/>
  <c r="J7" i="7" s="1"/>
  <c r="K7" i="7" s="1"/>
  <c r="L7" i="7" s="1"/>
  <c r="M7" i="7" s="1"/>
  <c r="N7" i="7" s="1"/>
  <c r="O7" i="7" s="1"/>
  <c r="P7" i="7" s="1"/>
  <c r="H38" i="4"/>
  <c r="I38" i="4" s="1"/>
  <c r="J38" i="4" s="1"/>
  <c r="H5" i="7"/>
  <c r="I5" i="7" s="1"/>
  <c r="J5" i="7" s="1"/>
  <c r="H31" i="20"/>
  <c r="I31" i="20" s="1"/>
  <c r="J31" i="20" s="1"/>
  <c r="K31" i="20" s="1"/>
  <c r="L31" i="20" s="1"/>
  <c r="M31" i="20" s="1"/>
  <c r="N31" i="20" s="1"/>
  <c r="O31" i="20" s="1"/>
  <c r="P31" i="20" s="1"/>
  <c r="H22" i="11"/>
  <c r="I22" i="11" s="1"/>
  <c r="J22" i="11" s="1"/>
  <c r="K22" i="11" s="1"/>
  <c r="H12" i="16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AA12" i="16" s="1"/>
  <c r="AB12" i="16" s="1"/>
  <c r="AC12" i="16" s="1"/>
  <c r="AD12" i="16" s="1"/>
  <c r="AE12" i="16" s="1"/>
  <c r="AF12" i="16" s="1"/>
  <c r="AG12" i="16" s="1"/>
  <c r="H20" i="11"/>
  <c r="I20" i="11" s="1"/>
  <c r="J20" i="11" s="1"/>
  <c r="K20" i="11" s="1"/>
  <c r="H13" i="6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H20" i="3"/>
  <c r="I20" i="3" s="1"/>
  <c r="H31" i="14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H7" i="9"/>
  <c r="I7" i="9" s="1"/>
  <c r="J7" i="9" s="1"/>
  <c r="K7" i="9" s="1"/>
  <c r="L7" i="9" s="1"/>
  <c r="M7" i="9" s="1"/>
  <c r="N7" i="9" s="1"/>
  <c r="O7" i="9" s="1"/>
  <c r="P7" i="9" s="1"/>
  <c r="H8" i="4"/>
  <c r="I8" i="4" s="1"/>
  <c r="J8" i="4" s="1"/>
  <c r="K8" i="4" s="1"/>
  <c r="L8" i="4" s="1"/>
  <c r="H19" i="16"/>
  <c r="I19" i="16" s="1"/>
  <c r="J19" i="16" s="1"/>
  <c r="K19" i="16" s="1"/>
  <c r="L19" i="16" s="1"/>
  <c r="M19" i="16" s="1"/>
  <c r="N19" i="16" s="1"/>
  <c r="O19" i="16" s="1"/>
  <c r="P19" i="16" s="1"/>
  <c r="Q19" i="16" s="1"/>
  <c r="R19" i="16" s="1"/>
  <c r="S19" i="16" s="1"/>
  <c r="T19" i="16" s="1"/>
  <c r="U19" i="16" s="1"/>
  <c r="V19" i="16" s="1"/>
  <c r="W19" i="16" s="1"/>
  <c r="X19" i="16" s="1"/>
  <c r="H13" i="8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J13" i="8" s="1"/>
  <c r="AK13" i="8" s="1"/>
  <c r="AL13" i="8" s="1"/>
  <c r="H15" i="12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H24" i="21"/>
  <c r="I24" i="21" s="1"/>
  <c r="J24" i="21" s="1"/>
  <c r="K24" i="21" s="1"/>
  <c r="L24" i="21" s="1"/>
  <c r="M24" i="21" s="1"/>
  <c r="N24" i="21" s="1"/>
  <c r="O24" i="21" s="1"/>
  <c r="H46" i="20"/>
  <c r="I46" i="20" s="1"/>
  <c r="J46" i="20" s="1"/>
  <c r="H24" i="18"/>
  <c r="I24" i="18" s="1"/>
  <c r="J24" i="18" s="1"/>
  <c r="K24" i="18" s="1"/>
  <c r="L24" i="18" s="1"/>
  <c r="H43" i="14"/>
  <c r="I43" i="14" s="1"/>
  <c r="J43" i="14" s="1"/>
  <c r="K43" i="14" s="1"/>
  <c r="L43" i="14" s="1"/>
  <c r="M43" i="14" s="1"/>
  <c r="N43" i="14" s="1"/>
  <c r="O43" i="14" s="1"/>
  <c r="H43" i="9"/>
  <c r="I43" i="9" s="1"/>
  <c r="J43" i="9" s="1"/>
  <c r="K43" i="9" s="1"/>
  <c r="H5" i="13"/>
  <c r="I5" i="13" s="1"/>
  <c r="H28" i="5"/>
  <c r="I28" i="5" s="1"/>
  <c r="J28" i="5" s="1"/>
  <c r="K28" i="5" s="1"/>
  <c r="L28" i="5" s="1"/>
  <c r="M28" i="5" s="1"/>
  <c r="N28" i="5" s="1"/>
  <c r="O28" i="5" s="1"/>
  <c r="P28" i="5" s="1"/>
  <c r="Q28" i="5" s="1"/>
  <c r="H27" i="29"/>
  <c r="I27" i="29" s="1"/>
  <c r="J27" i="29" s="1"/>
  <c r="K27" i="29" s="1"/>
  <c r="L27" i="29" s="1"/>
  <c r="M27" i="29" s="1"/>
  <c r="N27" i="29" s="1"/>
  <c r="O27" i="29" s="1"/>
  <c r="P27" i="29" s="1"/>
  <c r="Q27" i="29" s="1"/>
  <c r="R27" i="29" s="1"/>
  <c r="S27" i="29" s="1"/>
  <c r="T27" i="29" s="1"/>
  <c r="U27" i="29" s="1"/>
  <c r="V27" i="29" s="1"/>
  <c r="W27" i="29" s="1"/>
  <c r="X27" i="29" s="1"/>
  <c r="Y27" i="29" s="1"/>
  <c r="H5" i="26"/>
  <c r="I5" i="26" s="1"/>
  <c r="J5" i="26" s="1"/>
  <c r="K5" i="26" s="1"/>
  <c r="L5" i="26" s="1"/>
  <c r="M5" i="26" s="1"/>
  <c r="N5" i="26" s="1"/>
  <c r="O5" i="26" s="1"/>
  <c r="P5" i="26" s="1"/>
  <c r="Q5" i="26" s="1"/>
  <c r="R5" i="26" s="1"/>
  <c r="S5" i="26" s="1"/>
  <c r="T5" i="26" s="1"/>
  <c r="U5" i="26" s="1"/>
  <c r="H26" i="25"/>
  <c r="I26" i="25" s="1"/>
  <c r="J26" i="25" s="1"/>
  <c r="K26" i="25" s="1"/>
  <c r="L26" i="25" s="1"/>
  <c r="M26" i="25" s="1"/>
  <c r="N26" i="25" s="1"/>
  <c r="O26" i="25" s="1"/>
  <c r="P26" i="25" s="1"/>
  <c r="Q26" i="25" s="1"/>
  <c r="R26" i="25" s="1"/>
  <c r="S26" i="25" s="1"/>
  <c r="T26" i="25" s="1"/>
  <c r="U26" i="25" s="1"/>
  <c r="V26" i="25" s="1"/>
  <c r="W26" i="25" s="1"/>
  <c r="X26" i="25" s="1"/>
  <c r="H4" i="24"/>
  <c r="I4" i="24" s="1"/>
  <c r="J4" i="24" s="1"/>
  <c r="K4" i="24" s="1"/>
  <c r="L4" i="24" s="1"/>
  <c r="M4" i="24" s="1"/>
  <c r="N4" i="24" s="1"/>
  <c r="O4" i="24" s="1"/>
  <c r="P4" i="24" s="1"/>
  <c r="Q4" i="24" s="1"/>
  <c r="H25" i="22"/>
  <c r="I25" i="22" s="1"/>
  <c r="J25" i="22" s="1"/>
  <c r="K25" i="22" s="1"/>
  <c r="L25" i="22" s="1"/>
  <c r="M25" i="22" s="1"/>
  <c r="N25" i="22" s="1"/>
  <c r="O25" i="22" s="1"/>
  <c r="P25" i="22" s="1"/>
  <c r="Q25" i="22" s="1"/>
  <c r="R25" i="22" s="1"/>
  <c r="H15" i="20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H21" i="13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H35" i="6"/>
  <c r="I35" i="6" s="1"/>
  <c r="J35" i="6" s="1"/>
  <c r="K35" i="6" s="1"/>
  <c r="L35" i="6" s="1"/>
  <c r="M35" i="6" s="1"/>
  <c r="H32" i="7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H31" i="9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H25" i="8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13" i="16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AA13" i="16" s="1"/>
  <c r="AB13" i="16" s="1"/>
  <c r="AC13" i="16" s="1"/>
  <c r="AD13" i="16" s="1"/>
  <c r="AE13" i="16" s="1"/>
  <c r="AF13" i="16" s="1"/>
  <c r="AG13" i="16" s="1"/>
  <c r="AH13" i="16" s="1"/>
  <c r="AI13" i="16" s="1"/>
  <c r="H31" i="18"/>
  <c r="I31" i="18" s="1"/>
  <c r="J31" i="18" s="1"/>
  <c r="K31" i="18" s="1"/>
  <c r="L31" i="18" s="1"/>
  <c r="M31" i="18" s="1"/>
  <c r="N31" i="18" s="1"/>
  <c r="H6" i="19"/>
  <c r="I6" i="19" s="1"/>
  <c r="J6" i="19" s="1"/>
  <c r="H27" i="21"/>
  <c r="I27" i="21" s="1"/>
  <c r="J27" i="21" s="1"/>
  <c r="K27" i="21" s="1"/>
  <c r="L27" i="21" s="1"/>
  <c r="M27" i="21" s="1"/>
  <c r="N27" i="21" s="1"/>
  <c r="O27" i="21" s="1"/>
  <c r="P27" i="21" s="1"/>
  <c r="Q27" i="21" s="1"/>
  <c r="H46" i="23"/>
  <c r="I46" i="23" s="1"/>
  <c r="J46" i="23" s="1"/>
  <c r="K46" i="23" s="1"/>
  <c r="L46" i="23" s="1"/>
  <c r="M46" i="23" s="1"/>
  <c r="N46" i="23" s="1"/>
  <c r="O46" i="23" s="1"/>
  <c r="P46" i="23" s="1"/>
  <c r="H21" i="24"/>
  <c r="I21" i="24" s="1"/>
  <c r="J21" i="24" s="1"/>
  <c r="K21" i="24" s="1"/>
  <c r="L21" i="24" s="1"/>
  <c r="M21" i="24" s="1"/>
  <c r="N21" i="24" s="1"/>
  <c r="O21" i="24" s="1"/>
  <c r="P21" i="24" s="1"/>
  <c r="Q21" i="24" s="1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H43" i="26"/>
  <c r="I43" i="26" s="1"/>
  <c r="J43" i="26" s="1"/>
  <c r="K43" i="26" s="1"/>
  <c r="L43" i="26" s="1"/>
  <c r="M43" i="26" s="1"/>
  <c r="N43" i="26" s="1"/>
  <c r="O43" i="26" s="1"/>
  <c r="P43" i="26" s="1"/>
  <c r="Q43" i="26" s="1"/>
  <c r="R43" i="26" s="1"/>
  <c r="S43" i="26" s="1"/>
  <c r="T43" i="26" s="1"/>
  <c r="U43" i="26" s="1"/>
  <c r="V43" i="26" s="1"/>
  <c r="H24" i="28"/>
  <c r="I24" i="28" s="1"/>
  <c r="J24" i="28" s="1"/>
  <c r="K24" i="28" s="1"/>
  <c r="L24" i="28" s="1"/>
  <c r="M24" i="28" s="1"/>
  <c r="N24" i="28" s="1"/>
  <c r="O24" i="28" s="1"/>
  <c r="P24" i="28" s="1"/>
  <c r="Q24" i="28" s="1"/>
  <c r="R24" i="28" s="1"/>
  <c r="S24" i="28" s="1"/>
  <c r="T24" i="28" s="1"/>
  <c r="U24" i="28" s="1"/>
  <c r="V24" i="28" s="1"/>
  <c r="W24" i="28" s="1"/>
  <c r="X24" i="28" s="1"/>
  <c r="Y24" i="28" s="1"/>
  <c r="Z24" i="28" s="1"/>
  <c r="H37" i="12"/>
  <c r="I37" i="12" s="1"/>
  <c r="J37" i="12" s="1"/>
  <c r="H4" i="28"/>
  <c r="I4" i="28" s="1"/>
  <c r="J4" i="28" s="1"/>
  <c r="K4" i="28" s="1"/>
  <c r="L4" i="28" s="1"/>
  <c r="M4" i="28" s="1"/>
  <c r="N4" i="28" s="1"/>
  <c r="O4" i="28" s="1"/>
  <c r="P4" i="28" s="1"/>
  <c r="Q4" i="28" s="1"/>
  <c r="R4" i="28" s="1"/>
  <c r="S4" i="28" s="1"/>
  <c r="T4" i="28" s="1"/>
  <c r="U4" i="28" s="1"/>
  <c r="V4" i="28" s="1"/>
  <c r="W4" i="28" s="1"/>
  <c r="X4" i="28" s="1"/>
  <c r="H17" i="12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H35" i="7"/>
  <c r="I35" i="7" s="1"/>
  <c r="J35" i="7" s="1"/>
  <c r="K35" i="7" s="1"/>
  <c r="L35" i="7" s="1"/>
  <c r="M35" i="7" s="1"/>
  <c r="N35" i="7" s="1"/>
  <c r="O35" i="7" s="1"/>
  <c r="P35" i="7" s="1"/>
  <c r="H28" i="10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H10" i="13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H20" i="16"/>
  <c r="I20" i="16" s="1"/>
  <c r="J20" i="16" s="1"/>
  <c r="K20" i="16" s="1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X20" i="16" s="1"/>
  <c r="Y20" i="16" s="1"/>
  <c r="Z20" i="16" s="1"/>
  <c r="H34" i="18"/>
  <c r="I34" i="18" s="1"/>
  <c r="J34" i="18" s="1"/>
  <c r="K34" i="18" s="1"/>
  <c r="L34" i="18" s="1"/>
  <c r="M34" i="18" s="1"/>
  <c r="H9" i="19"/>
  <c r="I9" i="19" s="1"/>
  <c r="J9" i="19" s="1"/>
  <c r="K9" i="19" s="1"/>
  <c r="L9" i="19" s="1"/>
  <c r="M9" i="19" s="1"/>
  <c r="N9" i="19" s="1"/>
  <c r="H26" i="21"/>
  <c r="I26" i="21" s="1"/>
  <c r="J26" i="21" s="1"/>
  <c r="K26" i="21" s="1"/>
  <c r="L26" i="21" s="1"/>
  <c r="M26" i="21" s="1"/>
  <c r="N26" i="21" s="1"/>
  <c r="O26" i="21" s="1"/>
  <c r="P26" i="21" s="1"/>
  <c r="Q26" i="21" s="1"/>
  <c r="H45" i="23"/>
  <c r="I45" i="23" s="1"/>
  <c r="J45" i="23" s="1"/>
  <c r="K45" i="23" s="1"/>
  <c r="L45" i="23" s="1"/>
  <c r="M45" i="23" s="1"/>
  <c r="N45" i="23" s="1"/>
  <c r="O45" i="23" s="1"/>
  <c r="P45" i="23" s="1"/>
  <c r="H24" i="24"/>
  <c r="I24" i="24" s="1"/>
  <c r="J24" i="24" s="1"/>
  <c r="K24" i="24" s="1"/>
  <c r="L24" i="24" s="1"/>
  <c r="M24" i="24" s="1"/>
  <c r="N24" i="24" s="1"/>
  <c r="O24" i="24" s="1"/>
  <c r="P24" i="24" s="1"/>
  <c r="Q24" i="24" s="1"/>
  <c r="R24" i="24" s="1"/>
  <c r="S24" i="24" s="1"/>
  <c r="T24" i="24" s="1"/>
  <c r="U24" i="24" s="1"/>
  <c r="V24" i="24" s="1"/>
  <c r="H46" i="26"/>
  <c r="I46" i="26" s="1"/>
  <c r="J46" i="26" s="1"/>
  <c r="K46" i="26" s="1"/>
  <c r="L46" i="26" s="1"/>
  <c r="M46" i="26" s="1"/>
  <c r="N46" i="26" s="1"/>
  <c r="O46" i="26" s="1"/>
  <c r="P46" i="26" s="1"/>
  <c r="Q46" i="26" s="1"/>
  <c r="R46" i="26" s="1"/>
  <c r="S46" i="26" s="1"/>
  <c r="T46" i="26" s="1"/>
  <c r="U46" i="26" s="1"/>
  <c r="H23" i="28"/>
  <c r="I23" i="28" s="1"/>
  <c r="J23" i="28" s="1"/>
  <c r="K23" i="28" s="1"/>
  <c r="L23" i="28" s="1"/>
  <c r="M23" i="28" s="1"/>
  <c r="N23" i="28" s="1"/>
  <c r="O23" i="28" s="1"/>
  <c r="P23" i="28" s="1"/>
  <c r="Q23" i="28" s="1"/>
  <c r="R23" i="28" s="1"/>
  <c r="S23" i="28" s="1"/>
  <c r="T23" i="28" s="1"/>
  <c r="U23" i="28" s="1"/>
  <c r="V23" i="28" s="1"/>
  <c r="W23" i="28" s="1"/>
  <c r="X23" i="28" s="1"/>
  <c r="Y23" i="28" s="1"/>
  <c r="Z23" i="28" s="1"/>
  <c r="H31" i="15"/>
  <c r="I31" i="15" s="1"/>
  <c r="J31" i="15" s="1"/>
  <c r="K31" i="15" s="1"/>
  <c r="L31" i="15" s="1"/>
  <c r="M31" i="15" s="1"/>
  <c r="N31" i="15" s="1"/>
  <c r="O31" i="15" s="1"/>
  <c r="P31" i="15" s="1"/>
  <c r="Q31" i="15" s="1"/>
  <c r="R31" i="15" s="1"/>
  <c r="S31" i="15" s="1"/>
  <c r="T31" i="15" s="1"/>
  <c r="U31" i="15" s="1"/>
  <c r="H46" i="15"/>
  <c r="I46" i="15" s="1"/>
  <c r="J46" i="15" s="1"/>
  <c r="K46" i="15" s="1"/>
  <c r="L46" i="15" s="1"/>
  <c r="H37" i="15"/>
  <c r="I37" i="15" s="1"/>
  <c r="J37" i="15" s="1"/>
  <c r="K37" i="15" s="1"/>
  <c r="L37" i="15" s="1"/>
  <c r="M37" i="15" s="1"/>
  <c r="N37" i="15" s="1"/>
  <c r="O37" i="15" s="1"/>
  <c r="P37" i="15" s="1"/>
  <c r="Q37" i="15" s="1"/>
  <c r="H5" i="27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H16" i="27"/>
  <c r="I16" i="27" s="1"/>
  <c r="J16" i="27" s="1"/>
  <c r="K16" i="27" s="1"/>
  <c r="L16" i="27" s="1"/>
  <c r="M16" i="27" s="1"/>
  <c r="N16" i="27" s="1"/>
  <c r="O16" i="27" s="1"/>
  <c r="P16" i="27" s="1"/>
  <c r="Q16" i="27" s="1"/>
  <c r="R16" i="27" s="1"/>
  <c r="S16" i="27" s="1"/>
  <c r="T16" i="27" s="1"/>
  <c r="U16" i="27" s="1"/>
  <c r="V16" i="27" s="1"/>
  <c r="W16" i="27" s="1"/>
  <c r="X16" i="27" s="1"/>
  <c r="Y16" i="27" s="1"/>
  <c r="Z16" i="27" s="1"/>
  <c r="AA16" i="27" s="1"/>
  <c r="AB16" i="27" s="1"/>
  <c r="AC16" i="27" s="1"/>
  <c r="AD16" i="27" s="1"/>
  <c r="AE16" i="27" s="1"/>
  <c r="AF16" i="27" s="1"/>
  <c r="AG16" i="27" s="1"/>
  <c r="AH16" i="27" s="1"/>
  <c r="H15" i="13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H9" i="16"/>
  <c r="I9" i="16" s="1"/>
  <c r="J9" i="16" s="1"/>
  <c r="K9" i="16" s="1"/>
  <c r="L9" i="16" s="1"/>
  <c r="M9" i="16" s="1"/>
  <c r="N9" i="16" s="1"/>
  <c r="O9" i="16" s="1"/>
  <c r="P9" i="16" s="1"/>
  <c r="Q9" i="16" s="1"/>
  <c r="R9" i="16" s="1"/>
  <c r="S9" i="16" s="1"/>
  <c r="T9" i="16" s="1"/>
  <c r="U9" i="16" s="1"/>
  <c r="H27" i="18"/>
  <c r="I27" i="18" s="1"/>
  <c r="J27" i="18" s="1"/>
  <c r="K27" i="18" s="1"/>
  <c r="L27" i="18" s="1"/>
  <c r="M27" i="18" s="1"/>
  <c r="N27" i="18" s="1"/>
  <c r="H45" i="20"/>
  <c r="I45" i="20" s="1"/>
  <c r="J45" i="20" s="1"/>
  <c r="H23" i="21"/>
  <c r="I23" i="21" s="1"/>
  <c r="J23" i="21" s="1"/>
  <c r="K23" i="21" s="1"/>
  <c r="L23" i="21" s="1"/>
  <c r="M23" i="21" s="1"/>
  <c r="N23" i="21" s="1"/>
  <c r="O23" i="21" s="1"/>
  <c r="H42" i="23"/>
  <c r="I42" i="23" s="1"/>
  <c r="J42" i="23" s="1"/>
  <c r="K42" i="23" s="1"/>
  <c r="L42" i="23" s="1"/>
  <c r="M42" i="23" s="1"/>
  <c r="N42" i="23" s="1"/>
  <c r="O42" i="23" s="1"/>
  <c r="P42" i="23" s="1"/>
  <c r="Q42" i="23" s="1"/>
  <c r="R42" i="23" s="1"/>
  <c r="H17" i="24"/>
  <c r="I17" i="24" s="1"/>
  <c r="J17" i="24" s="1"/>
  <c r="K17" i="24" s="1"/>
  <c r="L17" i="24" s="1"/>
  <c r="M17" i="24" s="1"/>
  <c r="N17" i="24" s="1"/>
  <c r="O17" i="24" s="1"/>
  <c r="P17" i="24" s="1"/>
  <c r="Q17" i="24" s="1"/>
  <c r="R17" i="24" s="1"/>
  <c r="S17" i="24" s="1"/>
  <c r="T17" i="24" s="1"/>
  <c r="U17" i="24" s="1"/>
  <c r="V17" i="24" s="1"/>
  <c r="W17" i="24" s="1"/>
  <c r="X17" i="24" s="1"/>
  <c r="Y17" i="24" s="1"/>
  <c r="Z17" i="24" s="1"/>
  <c r="AA17" i="24" s="1"/>
  <c r="AB17" i="24" s="1"/>
  <c r="AC17" i="24" s="1"/>
  <c r="AD17" i="24" s="1"/>
  <c r="AE17" i="24" s="1"/>
  <c r="AF17" i="24" s="1"/>
  <c r="H39" i="26"/>
  <c r="I39" i="26" s="1"/>
  <c r="J39" i="26" s="1"/>
  <c r="K39" i="26" s="1"/>
  <c r="L39" i="26" s="1"/>
  <c r="M39" i="26" s="1"/>
  <c r="N39" i="26" s="1"/>
  <c r="O39" i="26" s="1"/>
  <c r="P39" i="26" s="1"/>
  <c r="Q39" i="26" s="1"/>
  <c r="R39" i="26" s="1"/>
  <c r="S39" i="26" s="1"/>
  <c r="T39" i="26" s="1"/>
  <c r="U39" i="26" s="1"/>
  <c r="V39" i="26" s="1"/>
  <c r="W39" i="26" s="1"/>
  <c r="H20" i="28"/>
  <c r="I20" i="28" s="1"/>
  <c r="J20" i="28" s="1"/>
  <c r="K20" i="28" s="1"/>
  <c r="L20" i="28" s="1"/>
  <c r="M20" i="28" s="1"/>
  <c r="N20" i="28" s="1"/>
  <c r="O20" i="28" s="1"/>
  <c r="P20" i="28" s="1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AE20" i="28" s="1"/>
  <c r="H4" i="15"/>
  <c r="I4" i="15" s="1"/>
  <c r="J4" i="15" s="1"/>
  <c r="K4" i="15" s="1"/>
  <c r="L4" i="15" s="1"/>
  <c r="H9" i="25"/>
  <c r="I9" i="25" s="1"/>
  <c r="J9" i="25" s="1"/>
  <c r="K9" i="25" s="1"/>
  <c r="L9" i="25" s="1"/>
  <c r="M9" i="25" s="1"/>
  <c r="N9" i="25" s="1"/>
  <c r="O9" i="25" s="1"/>
  <c r="P9" i="25" s="1"/>
  <c r="Q9" i="25" s="1"/>
  <c r="R9" i="25" s="1"/>
  <c r="S9" i="25" s="1"/>
  <c r="T9" i="25" s="1"/>
  <c r="U9" i="25" s="1"/>
  <c r="V9" i="25" s="1"/>
  <c r="W9" i="25" s="1"/>
  <c r="X9" i="25" s="1"/>
  <c r="Y9" i="25" s="1"/>
  <c r="H40" i="12"/>
  <c r="I40" i="12" s="1"/>
  <c r="J40" i="12" s="1"/>
  <c r="H9" i="5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H9" i="9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H22" i="13"/>
  <c r="I22" i="13" s="1"/>
  <c r="J22" i="13" s="1"/>
  <c r="K22" i="13" s="1"/>
  <c r="L22" i="13" s="1"/>
  <c r="M22" i="13" s="1"/>
  <c r="N22" i="13" s="1"/>
  <c r="O22" i="13" s="1"/>
  <c r="P22" i="13" s="1"/>
  <c r="Q22" i="13" s="1"/>
  <c r="H40" i="16"/>
  <c r="I40" i="16" s="1"/>
  <c r="J40" i="16" s="1"/>
  <c r="K40" i="16" s="1"/>
  <c r="L40" i="16" s="1"/>
  <c r="M40" i="16" s="1"/>
  <c r="N40" i="16" s="1"/>
  <c r="O40" i="16" s="1"/>
  <c r="H46" i="18"/>
  <c r="I46" i="18" s="1"/>
  <c r="H21" i="19"/>
  <c r="I21" i="19" s="1"/>
  <c r="J21" i="19" s="1"/>
  <c r="K21" i="19" s="1"/>
  <c r="L21" i="19" s="1"/>
  <c r="M21" i="19" s="1"/>
  <c r="N21" i="19" s="1"/>
  <c r="O21" i="19" s="1"/>
  <c r="P21" i="19" s="1"/>
  <c r="Q21" i="19" s="1"/>
  <c r="H38" i="21"/>
  <c r="I38" i="21" s="1"/>
  <c r="J38" i="21" s="1"/>
  <c r="K38" i="21" s="1"/>
  <c r="L38" i="21" s="1"/>
  <c r="M38" i="21" s="1"/>
  <c r="N38" i="21" s="1"/>
  <c r="O38" i="21" s="1"/>
  <c r="H14" i="22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H36" i="24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V36" i="24" s="1"/>
  <c r="W36" i="24" s="1"/>
  <c r="H15" i="25"/>
  <c r="I15" i="25" s="1"/>
  <c r="J15" i="25" s="1"/>
  <c r="K15" i="25" s="1"/>
  <c r="L15" i="25" s="1"/>
  <c r="M15" i="25" s="1"/>
  <c r="N15" i="25" s="1"/>
  <c r="O15" i="25" s="1"/>
  <c r="P15" i="25" s="1"/>
  <c r="Q15" i="25" s="1"/>
  <c r="R15" i="25" s="1"/>
  <c r="S15" i="25" s="1"/>
  <c r="T15" i="25" s="1"/>
  <c r="U15" i="25" s="1"/>
  <c r="V15" i="25" s="1"/>
  <c r="W15" i="25" s="1"/>
  <c r="X15" i="25" s="1"/>
  <c r="Y15" i="25" s="1"/>
  <c r="Z15" i="25" s="1"/>
  <c r="AA15" i="25" s="1"/>
  <c r="AB15" i="25" s="1"/>
  <c r="AC15" i="25" s="1"/>
  <c r="AD15" i="25" s="1"/>
  <c r="AE15" i="25" s="1"/>
  <c r="AF15" i="25" s="1"/>
  <c r="AG15" i="25" s="1"/>
  <c r="H35" i="28"/>
  <c r="I35" i="28" s="1"/>
  <c r="J35" i="28" s="1"/>
  <c r="K35" i="28" s="1"/>
  <c r="L35" i="28" s="1"/>
  <c r="M35" i="28" s="1"/>
  <c r="N35" i="28" s="1"/>
  <c r="O35" i="28" s="1"/>
  <c r="P35" i="28" s="1"/>
  <c r="Q35" i="28" s="1"/>
  <c r="R35" i="28" s="1"/>
  <c r="S35" i="28" s="1"/>
  <c r="T35" i="28" s="1"/>
  <c r="U35" i="28" s="1"/>
  <c r="V35" i="28" s="1"/>
  <c r="W35" i="28" s="1"/>
  <c r="X35" i="28" s="1"/>
  <c r="Y35" i="28" s="1"/>
  <c r="Z35" i="28" s="1"/>
  <c r="AA35" i="28" s="1"/>
  <c r="H12" i="29"/>
  <c r="I12" i="29" s="1"/>
  <c r="J12" i="29" s="1"/>
  <c r="K12" i="29" s="1"/>
  <c r="L12" i="29" s="1"/>
  <c r="M12" i="29" s="1"/>
  <c r="N12" i="29" s="1"/>
  <c r="O12" i="29" s="1"/>
  <c r="P12" i="29" s="1"/>
  <c r="Q12" i="29" s="1"/>
  <c r="R12" i="29" s="1"/>
  <c r="S12" i="29" s="1"/>
  <c r="T12" i="29" s="1"/>
  <c r="U12" i="29" s="1"/>
  <c r="V12" i="29" s="1"/>
  <c r="W12" i="29" s="1"/>
  <c r="X12" i="29" s="1"/>
  <c r="Y12" i="29" s="1"/>
  <c r="Z12" i="29" s="1"/>
  <c r="AA12" i="29" s="1"/>
  <c r="AB12" i="29" s="1"/>
  <c r="AC12" i="29" s="1"/>
  <c r="H33" i="12"/>
  <c r="I33" i="12" s="1"/>
  <c r="J33" i="12" s="1"/>
  <c r="K33" i="12" s="1"/>
  <c r="L33" i="12" s="1"/>
  <c r="M33" i="12" s="1"/>
  <c r="H20" i="12"/>
  <c r="I20" i="12" s="1"/>
  <c r="J20" i="12" s="1"/>
  <c r="K20" i="12" s="1"/>
  <c r="L20" i="12" s="1"/>
  <c r="M20" i="12" s="1"/>
  <c r="N20" i="12" s="1"/>
  <c r="O20" i="12" s="1"/>
  <c r="P20" i="12" s="1"/>
  <c r="Q20" i="12" s="1"/>
  <c r="H17" i="27"/>
  <c r="I17" i="27" s="1"/>
  <c r="J17" i="27" s="1"/>
  <c r="K17" i="27" s="1"/>
  <c r="L17" i="27" s="1"/>
  <c r="M17" i="27" s="1"/>
  <c r="N17" i="27" s="1"/>
  <c r="O17" i="27" s="1"/>
  <c r="P17" i="27" s="1"/>
  <c r="Q17" i="27" s="1"/>
  <c r="R17" i="27" s="1"/>
  <c r="S17" i="27" s="1"/>
  <c r="T17" i="27" s="1"/>
  <c r="U17" i="27" s="1"/>
  <c r="V17" i="27" s="1"/>
  <c r="W17" i="27" s="1"/>
  <c r="X17" i="27" s="1"/>
  <c r="Y17" i="27" s="1"/>
  <c r="Z17" i="27" s="1"/>
  <c r="AA17" i="27" s="1"/>
  <c r="AB17" i="27" s="1"/>
  <c r="AC17" i="27" s="1"/>
  <c r="AD17" i="27" s="1"/>
  <c r="AE17" i="27" s="1"/>
  <c r="AF17" i="27" s="1"/>
  <c r="H11" i="13"/>
  <c r="I11" i="13" s="1"/>
  <c r="J11" i="13" s="1"/>
  <c r="K11" i="13" s="1"/>
  <c r="L11" i="13" s="1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H5" i="16"/>
  <c r="I5" i="16" s="1"/>
  <c r="J5" i="16" s="1"/>
  <c r="K5" i="16" s="1"/>
  <c r="L5" i="16" s="1"/>
  <c r="H23" i="18"/>
  <c r="I23" i="18" s="1"/>
  <c r="J23" i="18" s="1"/>
  <c r="K23" i="18" s="1"/>
  <c r="L23" i="18" s="1"/>
  <c r="H41" i="20"/>
  <c r="I41" i="20" s="1"/>
  <c r="J41" i="20" s="1"/>
  <c r="K41" i="20" s="1"/>
  <c r="L41" i="20" s="1"/>
  <c r="H15" i="21"/>
  <c r="I15" i="21" s="1"/>
  <c r="J15" i="21" s="1"/>
  <c r="K15" i="21" s="1"/>
  <c r="L15" i="21" s="1"/>
  <c r="M15" i="21" s="1"/>
  <c r="N15" i="21" s="1"/>
  <c r="O15" i="21" s="1"/>
  <c r="P15" i="21" s="1"/>
  <c r="Q15" i="21" s="1"/>
  <c r="R15" i="21" s="1"/>
  <c r="S15" i="21" s="1"/>
  <c r="T15" i="21" s="1"/>
  <c r="U15" i="21" s="1"/>
  <c r="V15" i="21" s="1"/>
  <c r="W15" i="21" s="1"/>
  <c r="X15" i="21" s="1"/>
  <c r="Y15" i="21" s="1"/>
  <c r="Z15" i="21" s="1"/>
  <c r="H38" i="23"/>
  <c r="I38" i="23" s="1"/>
  <c r="J38" i="23" s="1"/>
  <c r="K38" i="23" s="1"/>
  <c r="L38" i="23" s="1"/>
  <c r="M38" i="23" s="1"/>
  <c r="N38" i="23" s="1"/>
  <c r="O38" i="23" s="1"/>
  <c r="P38" i="23" s="1"/>
  <c r="Q38" i="23" s="1"/>
  <c r="R38" i="23" s="1"/>
  <c r="S38" i="23" s="1"/>
  <c r="T38" i="23" s="1"/>
  <c r="H13" i="24"/>
  <c r="I13" i="24" s="1"/>
  <c r="J13" i="24" s="1"/>
  <c r="K13" i="24" s="1"/>
  <c r="L13" i="24" s="1"/>
  <c r="M13" i="24" s="1"/>
  <c r="N13" i="24" s="1"/>
  <c r="O13" i="24" s="1"/>
  <c r="P13" i="24" s="1"/>
  <c r="Q13" i="24" s="1"/>
  <c r="R13" i="24" s="1"/>
  <c r="S13" i="24" s="1"/>
  <c r="T13" i="24" s="1"/>
  <c r="U13" i="24" s="1"/>
  <c r="V13" i="24" s="1"/>
  <c r="W13" i="24" s="1"/>
  <c r="X13" i="24" s="1"/>
  <c r="Y13" i="24" s="1"/>
  <c r="Z13" i="24" s="1"/>
  <c r="AA13" i="24" s="1"/>
  <c r="AB13" i="24" s="1"/>
  <c r="AC13" i="24" s="1"/>
  <c r="AD13" i="24" s="1"/>
  <c r="AE13" i="24" s="1"/>
  <c r="AF13" i="24" s="1"/>
  <c r="AG13" i="24" s="1"/>
  <c r="AH13" i="24" s="1"/>
  <c r="AI13" i="24" s="1"/>
  <c r="H35" i="26"/>
  <c r="I35" i="26" s="1"/>
  <c r="J35" i="26" s="1"/>
  <c r="K35" i="26" s="1"/>
  <c r="L35" i="26" s="1"/>
  <c r="M35" i="26" s="1"/>
  <c r="N35" i="26" s="1"/>
  <c r="O35" i="26" s="1"/>
  <c r="P35" i="26" s="1"/>
  <c r="Q35" i="26" s="1"/>
  <c r="R35" i="26" s="1"/>
  <c r="S35" i="26" s="1"/>
  <c r="T35" i="26" s="1"/>
  <c r="U35" i="26" s="1"/>
  <c r="V35" i="26" s="1"/>
  <c r="W35" i="26" s="1"/>
  <c r="X35" i="26" s="1"/>
  <c r="Y35" i="26" s="1"/>
  <c r="Z35" i="26" s="1"/>
  <c r="H16" i="28"/>
  <c r="I16" i="28" s="1"/>
  <c r="J16" i="28" s="1"/>
  <c r="K16" i="28" s="1"/>
  <c r="L16" i="28" s="1"/>
  <c r="M16" i="28" s="1"/>
  <c r="N16" i="28" s="1"/>
  <c r="O16" i="28" s="1"/>
  <c r="P16" i="28" s="1"/>
  <c r="Q16" i="28" s="1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AE16" i="28" s="1"/>
  <c r="AF16" i="28" s="1"/>
  <c r="AG16" i="28" s="1"/>
  <c r="AH16" i="28" s="1"/>
  <c r="H43" i="15"/>
  <c r="I43" i="15" s="1"/>
  <c r="J43" i="15" s="1"/>
  <c r="K43" i="15" s="1"/>
  <c r="L43" i="15" s="1"/>
  <c r="M43" i="15" s="1"/>
  <c r="H36" i="26"/>
  <c r="I36" i="26" s="1"/>
  <c r="J36" i="26" s="1"/>
  <c r="K36" i="26" s="1"/>
  <c r="L36" i="26" s="1"/>
  <c r="M36" i="26" s="1"/>
  <c r="N36" i="26" s="1"/>
  <c r="O36" i="26" s="1"/>
  <c r="P36" i="26" s="1"/>
  <c r="Q36" i="26" s="1"/>
  <c r="R36" i="26" s="1"/>
  <c r="S36" i="26" s="1"/>
  <c r="T36" i="26" s="1"/>
  <c r="U36" i="26" s="1"/>
  <c r="V36" i="26" s="1"/>
  <c r="W36" i="26" s="1"/>
  <c r="X36" i="26" s="1"/>
  <c r="Y36" i="26" s="1"/>
  <c r="Z36" i="26" s="1"/>
  <c r="H28" i="15"/>
  <c r="I28" i="15" s="1"/>
  <c r="J28" i="15" s="1"/>
  <c r="K28" i="15" s="1"/>
  <c r="L28" i="15" s="1"/>
  <c r="M28" i="15" s="1"/>
  <c r="N28" i="15" s="1"/>
  <c r="O28" i="15" s="1"/>
  <c r="P28" i="15" s="1"/>
  <c r="Q28" i="15" s="1"/>
  <c r="R28" i="15" s="1"/>
  <c r="S28" i="15" s="1"/>
  <c r="T28" i="15" s="1"/>
  <c r="U28" i="15" s="1"/>
  <c r="H5" i="5"/>
  <c r="I5" i="5" s="1"/>
  <c r="J5" i="5" s="1"/>
  <c r="H5" i="9"/>
  <c r="I5" i="9" s="1"/>
  <c r="J5" i="9" s="1"/>
  <c r="K5" i="9" s="1"/>
  <c r="H18" i="13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H36" i="16"/>
  <c r="I36" i="16" s="1"/>
  <c r="J36" i="16" s="1"/>
  <c r="K36" i="16" s="1"/>
  <c r="L36" i="16" s="1"/>
  <c r="M36" i="16" s="1"/>
  <c r="N36" i="16" s="1"/>
  <c r="O36" i="16" s="1"/>
  <c r="P36" i="16" s="1"/>
  <c r="Q36" i="16" s="1"/>
  <c r="R36" i="16" s="1"/>
  <c r="H42" i="18"/>
  <c r="I42" i="18" s="1"/>
  <c r="J42" i="18" s="1"/>
  <c r="H17" i="19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H34" i="21"/>
  <c r="I34" i="21" s="1"/>
  <c r="J34" i="21" s="1"/>
  <c r="K34" i="21" s="1"/>
  <c r="L34" i="21" s="1"/>
  <c r="M34" i="21" s="1"/>
  <c r="N34" i="21" s="1"/>
  <c r="O34" i="21" s="1"/>
  <c r="P34" i="21" s="1"/>
  <c r="H10" i="22"/>
  <c r="I10" i="22" s="1"/>
  <c r="J10" i="22" s="1"/>
  <c r="K10" i="22" s="1"/>
  <c r="L10" i="22" s="1"/>
  <c r="M10" i="22" s="1"/>
  <c r="N10" i="22" s="1"/>
  <c r="O10" i="22" s="1"/>
  <c r="P10" i="22" s="1"/>
  <c r="Q10" i="22" s="1"/>
  <c r="R10" i="22" s="1"/>
  <c r="S10" i="22" s="1"/>
  <c r="T10" i="22" s="1"/>
  <c r="U10" i="22" s="1"/>
  <c r="V10" i="22" s="1"/>
  <c r="H32" i="24"/>
  <c r="I32" i="24" s="1"/>
  <c r="J32" i="24" s="1"/>
  <c r="K32" i="24" s="1"/>
  <c r="L32" i="24" s="1"/>
  <c r="M32" i="24" s="1"/>
  <c r="N32" i="24" s="1"/>
  <c r="O32" i="24" s="1"/>
  <c r="P32" i="24" s="1"/>
  <c r="Q32" i="24" s="1"/>
  <c r="R32" i="24" s="1"/>
  <c r="S32" i="24" s="1"/>
  <c r="T32" i="24" s="1"/>
  <c r="U32" i="24" s="1"/>
  <c r="V32" i="24" s="1"/>
  <c r="W32" i="24" s="1"/>
  <c r="X32" i="24" s="1"/>
  <c r="Y32" i="24" s="1"/>
  <c r="H11" i="25"/>
  <c r="I11" i="25" s="1"/>
  <c r="J11" i="25" s="1"/>
  <c r="K11" i="25" s="1"/>
  <c r="L11" i="25" s="1"/>
  <c r="M11" i="25" s="1"/>
  <c r="N11" i="25" s="1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AB11" i="25" s="1"/>
  <c r="AC11" i="25" s="1"/>
  <c r="AD11" i="25" s="1"/>
  <c r="H31" i="28"/>
  <c r="I31" i="28" s="1"/>
  <c r="J31" i="28" s="1"/>
  <c r="K31" i="28" s="1"/>
  <c r="L31" i="28" s="1"/>
  <c r="M31" i="28" s="1"/>
  <c r="N31" i="28" s="1"/>
  <c r="O31" i="28" s="1"/>
  <c r="P31" i="28" s="1"/>
  <c r="Q31" i="28" s="1"/>
  <c r="R31" i="28" s="1"/>
  <c r="S31" i="28" s="1"/>
  <c r="T31" i="28" s="1"/>
  <c r="U31" i="28" s="1"/>
  <c r="V31" i="28" s="1"/>
  <c r="W31" i="28" s="1"/>
  <c r="X31" i="28" s="1"/>
  <c r="Y31" i="28" s="1"/>
  <c r="Z31" i="28" s="1"/>
  <c r="AA31" i="28" s="1"/>
  <c r="AB31" i="28" s="1"/>
  <c r="H25" i="12"/>
  <c r="I25" i="12" s="1"/>
  <c r="J25" i="12" s="1"/>
  <c r="K25" i="12" s="1"/>
  <c r="L25" i="12" s="1"/>
  <c r="H16" i="12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H13" i="27"/>
  <c r="I13" i="27" s="1"/>
  <c r="J13" i="27" s="1"/>
  <c r="K13" i="27" s="1"/>
  <c r="L13" i="27" s="1"/>
  <c r="M13" i="27" s="1"/>
  <c r="N13" i="27" s="1"/>
  <c r="O13" i="27" s="1"/>
  <c r="P13" i="27" s="1"/>
  <c r="Q13" i="27" s="1"/>
  <c r="R13" i="27" s="1"/>
  <c r="S13" i="27" s="1"/>
  <c r="T13" i="27" s="1"/>
  <c r="U13" i="27" s="1"/>
  <c r="V13" i="27" s="1"/>
  <c r="W13" i="27" s="1"/>
  <c r="X13" i="27" s="1"/>
  <c r="Y13" i="27" s="1"/>
  <c r="Z13" i="27" s="1"/>
  <c r="AA13" i="27" s="1"/>
  <c r="AB13" i="27" s="1"/>
  <c r="AC13" i="27" s="1"/>
  <c r="AD13" i="27" s="1"/>
  <c r="AE13" i="27" s="1"/>
  <c r="AF13" i="27" s="1"/>
  <c r="AG13" i="27" s="1"/>
  <c r="AH13" i="27" s="1"/>
  <c r="AI13" i="27" s="1"/>
  <c r="H32" i="27"/>
  <c r="I32" i="27" s="1"/>
  <c r="J32" i="27" s="1"/>
  <c r="K32" i="27" s="1"/>
  <c r="L32" i="27" s="1"/>
  <c r="M32" i="27" s="1"/>
  <c r="N32" i="27" s="1"/>
  <c r="O32" i="27" s="1"/>
  <c r="P32" i="27" s="1"/>
  <c r="Q32" i="27" s="1"/>
  <c r="R32" i="27" s="1"/>
  <c r="S32" i="27" s="1"/>
  <c r="T32" i="27" s="1"/>
  <c r="U32" i="27" s="1"/>
  <c r="V32" i="27" s="1"/>
  <c r="W32" i="27" s="1"/>
  <c r="X32" i="27" s="1"/>
  <c r="Y32" i="27" s="1"/>
  <c r="Z32" i="27" s="1"/>
  <c r="AA32" i="27" s="1"/>
  <c r="H7" i="27"/>
  <c r="I7" i="27" s="1"/>
  <c r="J7" i="27" s="1"/>
  <c r="K7" i="27" s="1"/>
  <c r="L7" i="27" s="1"/>
  <c r="M7" i="27" s="1"/>
  <c r="N7" i="27" s="1"/>
  <c r="O7" i="27" s="1"/>
  <c r="P7" i="27" s="1"/>
  <c r="Q7" i="27" s="1"/>
  <c r="R7" i="27" s="1"/>
  <c r="S7" i="27" s="1"/>
  <c r="T7" i="27" s="1"/>
  <c r="U7" i="27" s="1"/>
  <c r="V7" i="27" s="1"/>
  <c r="W7" i="27" s="1"/>
  <c r="X7" i="27" s="1"/>
  <c r="Y7" i="27" s="1"/>
  <c r="H40" i="24"/>
  <c r="I40" i="24" s="1"/>
  <c r="J40" i="24" s="1"/>
  <c r="K40" i="24" s="1"/>
  <c r="L40" i="24" s="1"/>
  <c r="M40" i="24" s="1"/>
  <c r="N40" i="24" s="1"/>
  <c r="O40" i="24" s="1"/>
  <c r="P40" i="24" s="1"/>
  <c r="Q40" i="24" s="1"/>
  <c r="R40" i="24" s="1"/>
  <c r="S40" i="24" s="1"/>
  <c r="T40" i="24" s="1"/>
  <c r="H41" i="12"/>
  <c r="I41" i="12" s="1"/>
  <c r="H15" i="27"/>
  <c r="I15" i="27" s="1"/>
  <c r="J15" i="27" s="1"/>
  <c r="K15" i="27" s="1"/>
  <c r="L15" i="27" s="1"/>
  <c r="M15" i="27" s="1"/>
  <c r="N15" i="27" s="1"/>
  <c r="O15" i="27" s="1"/>
  <c r="P15" i="27" s="1"/>
  <c r="Q15" i="27" s="1"/>
  <c r="R15" i="27" s="1"/>
  <c r="S15" i="27" s="1"/>
  <c r="T15" i="27" s="1"/>
  <c r="U15" i="27" s="1"/>
  <c r="V15" i="27" s="1"/>
  <c r="W15" i="27" s="1"/>
  <c r="X15" i="27" s="1"/>
  <c r="Y15" i="27" s="1"/>
  <c r="Z15" i="27" s="1"/>
  <c r="AA15" i="27" s="1"/>
  <c r="AB15" i="27" s="1"/>
  <c r="AC15" i="27" s="1"/>
  <c r="AD15" i="27" s="1"/>
  <c r="AE15" i="27" s="1"/>
  <c r="AF15" i="27" s="1"/>
  <c r="AG15" i="27" s="1"/>
  <c r="AH15" i="27" s="1"/>
  <c r="H43" i="18"/>
  <c r="I43" i="18" s="1"/>
  <c r="H33" i="24"/>
  <c r="I33" i="24" s="1"/>
  <c r="J33" i="24" s="1"/>
  <c r="K33" i="24" s="1"/>
  <c r="L33" i="24" s="1"/>
  <c r="M33" i="24" s="1"/>
  <c r="N33" i="24" s="1"/>
  <c r="O33" i="24" s="1"/>
  <c r="P33" i="24" s="1"/>
  <c r="Q33" i="24" s="1"/>
  <c r="R33" i="24" s="1"/>
  <c r="S33" i="24" s="1"/>
  <c r="T33" i="24" s="1"/>
  <c r="U33" i="24" s="1"/>
  <c r="V33" i="24" s="1"/>
  <c r="W33" i="24" s="1"/>
  <c r="X33" i="24" s="1"/>
  <c r="H25" i="5"/>
  <c r="I25" i="5" s="1"/>
  <c r="J25" i="5" s="1"/>
  <c r="K25" i="5" s="1"/>
  <c r="L25" i="5" s="1"/>
  <c r="M25" i="5" s="1"/>
  <c r="N25" i="5" s="1"/>
  <c r="O25" i="5" s="1"/>
  <c r="P25" i="5" s="1"/>
  <c r="H6" i="24"/>
  <c r="I6" i="24" s="1"/>
  <c r="J6" i="24" s="1"/>
  <c r="K6" i="24" s="1"/>
  <c r="L6" i="24" s="1"/>
  <c r="M6" i="24" s="1"/>
  <c r="N6" i="24" s="1"/>
  <c r="O6" i="24" s="1"/>
  <c r="P6" i="24" s="1"/>
  <c r="Q6" i="24" s="1"/>
  <c r="R6" i="24" s="1"/>
  <c r="S6" i="24" s="1"/>
  <c r="H32" i="15"/>
  <c r="I32" i="15" s="1"/>
  <c r="J32" i="15" s="1"/>
  <c r="K32" i="15" s="1"/>
  <c r="L32" i="15" s="1"/>
  <c r="M32" i="15" s="1"/>
  <c r="N32" i="15" s="1"/>
  <c r="O32" i="15" s="1"/>
  <c r="P32" i="15" s="1"/>
  <c r="Q32" i="15" s="1"/>
  <c r="R32" i="15" s="1"/>
  <c r="S32" i="15" s="1"/>
  <c r="T32" i="15" s="1"/>
  <c r="U32" i="15" s="1"/>
  <c r="V32" i="15" s="1"/>
  <c r="H8" i="11"/>
  <c r="I8" i="11" s="1"/>
  <c r="J8" i="11" s="1"/>
  <c r="K8" i="11" s="1"/>
  <c r="H24" i="15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H14" i="9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H22" i="5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H16" i="11"/>
  <c r="I16" i="11" s="1"/>
  <c r="J16" i="11" s="1"/>
  <c r="K16" i="11" s="1"/>
  <c r="H40" i="15"/>
  <c r="I40" i="15" s="1"/>
  <c r="J40" i="15" s="1"/>
  <c r="K40" i="15" s="1"/>
  <c r="L40" i="15" s="1"/>
  <c r="M40" i="15" s="1"/>
  <c r="N40" i="15" s="1"/>
  <c r="O40" i="15" s="1"/>
  <c r="P40" i="15" s="1"/>
  <c r="H30" i="9"/>
  <c r="I30" i="9" s="1"/>
  <c r="J30" i="9" s="1"/>
  <c r="K30" i="9" s="1"/>
  <c r="L30" i="9" s="1"/>
  <c r="M30" i="9" s="1"/>
  <c r="N30" i="9" s="1"/>
  <c r="O30" i="9" s="1"/>
  <c r="P30" i="9" s="1"/>
  <c r="Q30" i="9" s="1"/>
  <c r="H34" i="14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H21" i="20"/>
  <c r="I21" i="20" s="1"/>
  <c r="J21" i="20" s="1"/>
  <c r="K21" i="20" s="1"/>
  <c r="L21" i="20" s="1"/>
  <c r="M21" i="20" s="1"/>
  <c r="N21" i="20" s="1"/>
  <c r="O21" i="20" s="1"/>
  <c r="P21" i="20" s="1"/>
  <c r="Q21" i="20" s="1"/>
  <c r="R21" i="20" s="1"/>
  <c r="S21" i="20" s="1"/>
  <c r="T21" i="20" s="1"/>
  <c r="U21" i="20" s="1"/>
  <c r="H14" i="23"/>
  <c r="I14" i="23" s="1"/>
  <c r="J14" i="23" s="1"/>
  <c r="K14" i="23" s="1"/>
  <c r="L14" i="23" s="1"/>
  <c r="M14" i="23" s="1"/>
  <c r="N14" i="23" s="1"/>
  <c r="O14" i="23" s="1"/>
  <c r="P14" i="23" s="1"/>
  <c r="Q14" i="23" s="1"/>
  <c r="R14" i="23" s="1"/>
  <c r="S14" i="23" s="1"/>
  <c r="T14" i="23" s="1"/>
  <c r="U14" i="23" s="1"/>
  <c r="V14" i="23" s="1"/>
  <c r="W14" i="23" s="1"/>
  <c r="X14" i="23" s="1"/>
  <c r="Y14" i="23" s="1"/>
  <c r="Z14" i="23" s="1"/>
  <c r="AA14" i="23" s="1"/>
  <c r="AB14" i="23" s="1"/>
  <c r="AC14" i="23" s="1"/>
  <c r="AD14" i="23" s="1"/>
  <c r="AE14" i="23" s="1"/>
  <c r="AF14" i="23" s="1"/>
  <c r="AG14" i="23" s="1"/>
  <c r="AH14" i="23" s="1"/>
  <c r="H15" i="26"/>
  <c r="I15" i="26" s="1"/>
  <c r="J15" i="26" s="1"/>
  <c r="K15" i="26" s="1"/>
  <c r="L15" i="26" s="1"/>
  <c r="M15" i="26" s="1"/>
  <c r="N15" i="26" s="1"/>
  <c r="O15" i="26" s="1"/>
  <c r="P15" i="26" s="1"/>
  <c r="Q15" i="26" s="1"/>
  <c r="R15" i="26" s="1"/>
  <c r="S15" i="26" s="1"/>
  <c r="T15" i="26" s="1"/>
  <c r="U15" i="26" s="1"/>
  <c r="V15" i="26" s="1"/>
  <c r="W15" i="26" s="1"/>
  <c r="X15" i="26" s="1"/>
  <c r="Y15" i="26" s="1"/>
  <c r="Z15" i="26" s="1"/>
  <c r="AA15" i="26" s="1"/>
  <c r="AB15" i="26" s="1"/>
  <c r="AC15" i="26" s="1"/>
  <c r="AD15" i="26" s="1"/>
  <c r="AE15" i="26" s="1"/>
  <c r="AF15" i="26" s="1"/>
  <c r="AG15" i="26" s="1"/>
  <c r="AH15" i="26" s="1"/>
  <c r="AI15" i="26" s="1"/>
  <c r="AJ15" i="26" s="1"/>
  <c r="H16" i="15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AB16" i="15" s="1"/>
  <c r="AC16" i="15" s="1"/>
  <c r="AD16" i="15" s="1"/>
  <c r="AE16" i="15" s="1"/>
  <c r="AF16" i="15" s="1"/>
  <c r="AG16" i="15" s="1"/>
  <c r="AH16" i="15" s="1"/>
  <c r="AI16" i="15" s="1"/>
  <c r="AJ16" i="15" s="1"/>
  <c r="H15" i="7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H21" i="14"/>
  <c r="I21" i="14" s="1"/>
  <c r="J21" i="14" s="1"/>
  <c r="K21" i="14" s="1"/>
  <c r="L21" i="14" s="1"/>
  <c r="M21" i="14" s="1"/>
  <c r="N21" i="14" s="1"/>
  <c r="O21" i="14" s="1"/>
  <c r="P21" i="14" s="1"/>
  <c r="Q21" i="14" s="1"/>
  <c r="R21" i="14" s="1"/>
  <c r="S21" i="14" s="1"/>
  <c r="T21" i="14" s="1"/>
  <c r="U21" i="14" s="1"/>
  <c r="V21" i="14" s="1"/>
  <c r="W21" i="14" s="1"/>
  <c r="X21" i="14" s="1"/>
  <c r="Y21" i="14" s="1"/>
  <c r="Z21" i="14" s="1"/>
  <c r="AA21" i="14" s="1"/>
  <c r="AB21" i="14" s="1"/>
  <c r="AC21" i="14" s="1"/>
  <c r="AD21" i="14" s="1"/>
  <c r="AE21" i="14" s="1"/>
  <c r="AF21" i="14" s="1"/>
  <c r="AG21" i="14" s="1"/>
  <c r="H40" i="20"/>
  <c r="I40" i="20" s="1"/>
  <c r="J40" i="20" s="1"/>
  <c r="K40" i="20" s="1"/>
  <c r="L40" i="20" s="1"/>
  <c r="M40" i="20" s="1"/>
  <c r="H33" i="23"/>
  <c r="I33" i="23" s="1"/>
  <c r="J33" i="23" s="1"/>
  <c r="K33" i="23" s="1"/>
  <c r="L33" i="23" s="1"/>
  <c r="M33" i="23" s="1"/>
  <c r="N33" i="23" s="1"/>
  <c r="O33" i="23" s="1"/>
  <c r="P33" i="23" s="1"/>
  <c r="Q33" i="23" s="1"/>
  <c r="R33" i="23" s="1"/>
  <c r="S33" i="23" s="1"/>
  <c r="T33" i="23" s="1"/>
  <c r="U33" i="23" s="1"/>
  <c r="V33" i="23" s="1"/>
  <c r="W33" i="23" s="1"/>
  <c r="X33" i="23" s="1"/>
  <c r="H34" i="26"/>
  <c r="I34" i="26" s="1"/>
  <c r="J34" i="26" s="1"/>
  <c r="K34" i="26" s="1"/>
  <c r="L34" i="26" s="1"/>
  <c r="M34" i="26" s="1"/>
  <c r="N34" i="26" s="1"/>
  <c r="O34" i="26" s="1"/>
  <c r="P34" i="26" s="1"/>
  <c r="Q34" i="26" s="1"/>
  <c r="R34" i="26" s="1"/>
  <c r="S34" i="26" s="1"/>
  <c r="T34" i="26" s="1"/>
  <c r="U34" i="26" s="1"/>
  <c r="V34" i="26" s="1"/>
  <c r="W34" i="26" s="1"/>
  <c r="X34" i="26" s="1"/>
  <c r="Y34" i="26" s="1"/>
  <c r="Z34" i="26" s="1"/>
  <c r="H30" i="12"/>
  <c r="I30" i="12" s="1"/>
  <c r="J30" i="12" s="1"/>
  <c r="K30" i="12" s="1"/>
  <c r="L30" i="12" s="1"/>
  <c r="H22" i="27"/>
  <c r="I22" i="27" s="1"/>
  <c r="J22" i="27" s="1"/>
  <c r="K22" i="27" s="1"/>
  <c r="L22" i="27" s="1"/>
  <c r="M22" i="27" s="1"/>
  <c r="N22" i="27" s="1"/>
  <c r="O22" i="27" s="1"/>
  <c r="P22" i="27" s="1"/>
  <c r="Q22" i="27" s="1"/>
  <c r="R22" i="27" s="1"/>
  <c r="S22" i="27" s="1"/>
  <c r="T22" i="27" s="1"/>
  <c r="U22" i="27" s="1"/>
  <c r="V22" i="27" s="1"/>
  <c r="W22" i="27" s="1"/>
  <c r="X22" i="27" s="1"/>
  <c r="Y22" i="27" s="1"/>
  <c r="Z22" i="27" s="1"/>
  <c r="AA22" i="27" s="1"/>
  <c r="H40" i="26"/>
  <c r="I40" i="26" s="1"/>
  <c r="J40" i="26" s="1"/>
  <c r="K40" i="26" s="1"/>
  <c r="L40" i="26" s="1"/>
  <c r="M40" i="26" s="1"/>
  <c r="N40" i="26" s="1"/>
  <c r="O40" i="26" s="1"/>
  <c r="P40" i="26" s="1"/>
  <c r="Q40" i="26" s="1"/>
  <c r="R40" i="26" s="1"/>
  <c r="S40" i="26" s="1"/>
  <c r="T40" i="26" s="1"/>
  <c r="U40" i="26" s="1"/>
  <c r="V40" i="26" s="1"/>
  <c r="W40" i="26" s="1"/>
  <c r="H32" i="22"/>
  <c r="I32" i="22" s="1"/>
  <c r="J32" i="22" s="1"/>
  <c r="K32" i="22" s="1"/>
  <c r="L32" i="22" s="1"/>
  <c r="M32" i="22" s="1"/>
  <c r="N32" i="22" s="1"/>
  <c r="O32" i="22" s="1"/>
  <c r="P32" i="22" s="1"/>
  <c r="Q32" i="22" s="1"/>
  <c r="R32" i="22" s="1"/>
  <c r="S32" i="22" s="1"/>
  <c r="H4" i="23"/>
  <c r="I4" i="23" s="1"/>
  <c r="J4" i="23" s="1"/>
  <c r="K4" i="23" s="1"/>
  <c r="L4" i="23" s="1"/>
  <c r="M4" i="23" s="1"/>
  <c r="N4" i="23" s="1"/>
  <c r="O4" i="23" s="1"/>
  <c r="P4" i="23" s="1"/>
  <c r="H22" i="8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H22" i="4"/>
  <c r="I22" i="4" s="1"/>
  <c r="J22" i="4" s="1"/>
  <c r="K22" i="4" s="1"/>
  <c r="L22" i="4" s="1"/>
  <c r="M22" i="4" s="1"/>
  <c r="N22" i="4" s="1"/>
  <c r="H8" i="8"/>
  <c r="I8" i="8" s="1"/>
  <c r="J8" i="8" s="1"/>
  <c r="K8" i="8" s="1"/>
  <c r="L8" i="8" s="1"/>
  <c r="M8" i="8" s="1"/>
  <c r="N8" i="8" s="1"/>
  <c r="O8" i="8" s="1"/>
  <c r="P8" i="8" s="1"/>
  <c r="Q8" i="8" s="1"/>
  <c r="R8" i="8" s="1"/>
  <c r="H44" i="4"/>
  <c r="H9" i="13"/>
  <c r="I9" i="13" s="1"/>
  <c r="J9" i="13" s="1"/>
  <c r="K9" i="13" s="1"/>
  <c r="L9" i="13" s="1"/>
  <c r="M9" i="13" s="1"/>
  <c r="N9" i="13" s="1"/>
  <c r="O9" i="13" s="1"/>
  <c r="P9" i="13" s="1"/>
  <c r="H36" i="5"/>
  <c r="I36" i="5" s="1"/>
  <c r="J36" i="5" s="1"/>
  <c r="K36" i="5" s="1"/>
  <c r="L36" i="5" s="1"/>
  <c r="M36" i="5" s="1"/>
  <c r="N36" i="5" s="1"/>
  <c r="O36" i="5" s="1"/>
  <c r="P36" i="5" s="1"/>
  <c r="H38" i="14"/>
  <c r="I38" i="14" s="1"/>
  <c r="J38" i="14" s="1"/>
  <c r="K38" i="14" s="1"/>
  <c r="L38" i="14" s="1"/>
  <c r="M38" i="14" s="1"/>
  <c r="N38" i="14" s="1"/>
  <c r="O38" i="14" s="1"/>
  <c r="P38" i="14" s="1"/>
  <c r="Q38" i="14" s="1"/>
  <c r="R38" i="14" s="1"/>
  <c r="S38" i="14" s="1"/>
  <c r="H40" i="7"/>
  <c r="I40" i="7" s="1"/>
  <c r="J40" i="7" s="1"/>
  <c r="K40" i="7" s="1"/>
  <c r="L40" i="7" s="1"/>
  <c r="M40" i="7" s="1"/>
  <c r="H30" i="16"/>
  <c r="I30" i="16" s="1"/>
  <c r="J30" i="16" s="1"/>
  <c r="K30" i="16" s="1"/>
  <c r="L30" i="16" s="1"/>
  <c r="M30" i="16" s="1"/>
  <c r="N30" i="16" s="1"/>
  <c r="O30" i="16" s="1"/>
  <c r="P30" i="16" s="1"/>
  <c r="Q30" i="16" s="1"/>
  <c r="R30" i="16" s="1"/>
  <c r="S30" i="16" s="1"/>
  <c r="H41" i="11"/>
  <c r="I41" i="11" s="1"/>
  <c r="J41" i="11" s="1"/>
  <c r="K41" i="11" s="1"/>
  <c r="H34" i="6"/>
  <c r="I34" i="6" s="1"/>
  <c r="J34" i="6" s="1"/>
  <c r="K34" i="6" s="1"/>
  <c r="L34" i="6" s="1"/>
  <c r="M34" i="6" s="1"/>
  <c r="H18" i="17"/>
  <c r="I18" i="17" s="1"/>
  <c r="J18" i="17" s="1"/>
  <c r="K18" i="17" s="1"/>
  <c r="L18" i="17" s="1"/>
  <c r="M18" i="17" s="1"/>
  <c r="N18" i="17" s="1"/>
  <c r="O18" i="17" s="1"/>
  <c r="P18" i="17" s="1"/>
  <c r="Q18" i="17" s="1"/>
  <c r="R18" i="17" s="1"/>
  <c r="S18" i="17" s="1"/>
  <c r="T18" i="17" s="1"/>
  <c r="U18" i="17" s="1"/>
  <c r="H43" i="10"/>
  <c r="I43" i="10" s="1"/>
  <c r="J43" i="10" s="1"/>
  <c r="K43" i="10" s="1"/>
  <c r="L43" i="10" s="1"/>
  <c r="H18" i="12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H44" i="6"/>
  <c r="I44" i="6" s="1"/>
  <c r="H34" i="20"/>
  <c r="I34" i="20" s="1"/>
  <c r="J34" i="20" s="1"/>
  <c r="K34" i="20" s="1"/>
  <c r="L34" i="20" s="1"/>
  <c r="M34" i="20" s="1"/>
  <c r="N34" i="20" s="1"/>
  <c r="O34" i="20" s="1"/>
  <c r="H12" i="18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H34" i="16"/>
  <c r="I34" i="16" s="1"/>
  <c r="J34" i="16" s="1"/>
  <c r="K34" i="16" s="1"/>
  <c r="L34" i="16" s="1"/>
  <c r="M34" i="16" s="1"/>
  <c r="N34" i="16" s="1"/>
  <c r="O34" i="16" s="1"/>
  <c r="P34" i="16" s="1"/>
  <c r="Q34" i="16" s="1"/>
  <c r="R34" i="16" s="1"/>
  <c r="H46" i="10"/>
  <c r="I46" i="10" s="1"/>
  <c r="J46" i="10" s="1"/>
  <c r="K46" i="10" s="1"/>
  <c r="H12" i="4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H43" i="16"/>
  <c r="I43" i="16" s="1"/>
  <c r="J43" i="16" s="1"/>
  <c r="K43" i="16" s="1"/>
  <c r="L43" i="16" s="1"/>
  <c r="H42" i="7"/>
  <c r="I42" i="7" s="1"/>
  <c r="J42" i="7" s="1"/>
  <c r="K42" i="7" s="1"/>
  <c r="H15" i="29"/>
  <c r="I15" i="29" s="1"/>
  <c r="J15" i="29" s="1"/>
  <c r="K15" i="29" s="1"/>
  <c r="L15" i="29" s="1"/>
  <c r="M15" i="29" s="1"/>
  <c r="N15" i="29" s="1"/>
  <c r="O15" i="29" s="1"/>
  <c r="P15" i="29" s="1"/>
  <c r="Q15" i="29" s="1"/>
  <c r="R15" i="29" s="1"/>
  <c r="S15" i="29" s="1"/>
  <c r="T15" i="29" s="1"/>
  <c r="U15" i="29" s="1"/>
  <c r="V15" i="29" s="1"/>
  <c r="W15" i="29" s="1"/>
  <c r="X15" i="29" s="1"/>
  <c r="Y15" i="29" s="1"/>
  <c r="Z15" i="29" s="1"/>
  <c r="AA15" i="29" s="1"/>
  <c r="AB15" i="29" s="1"/>
  <c r="AC15" i="29" s="1"/>
  <c r="H38" i="28"/>
  <c r="I38" i="28" s="1"/>
  <c r="J38" i="28" s="1"/>
  <c r="K38" i="28" s="1"/>
  <c r="L38" i="28" s="1"/>
  <c r="M38" i="28" s="1"/>
  <c r="N38" i="28" s="1"/>
  <c r="O38" i="28" s="1"/>
  <c r="P38" i="28" s="1"/>
  <c r="Q38" i="28" s="1"/>
  <c r="R38" i="28" s="1"/>
  <c r="S38" i="28" s="1"/>
  <c r="T38" i="28" s="1"/>
  <c r="U38" i="28" s="1"/>
  <c r="V38" i="28" s="1"/>
  <c r="W38" i="28" s="1"/>
  <c r="X38" i="28" s="1"/>
  <c r="Y38" i="28" s="1"/>
  <c r="Z38" i="28" s="1"/>
  <c r="H14" i="25"/>
  <c r="I14" i="25" s="1"/>
  <c r="J14" i="25" s="1"/>
  <c r="K14" i="25" s="1"/>
  <c r="L14" i="25" s="1"/>
  <c r="M14" i="25" s="1"/>
  <c r="N14" i="25" s="1"/>
  <c r="O14" i="25" s="1"/>
  <c r="P14" i="25" s="1"/>
  <c r="Q14" i="25" s="1"/>
  <c r="R14" i="25" s="1"/>
  <c r="S14" i="25" s="1"/>
  <c r="T14" i="25" s="1"/>
  <c r="U14" i="25" s="1"/>
  <c r="V14" i="25" s="1"/>
  <c r="W14" i="25" s="1"/>
  <c r="X14" i="25" s="1"/>
  <c r="Y14" i="25" s="1"/>
  <c r="Z14" i="25" s="1"/>
  <c r="AA14" i="25" s="1"/>
  <c r="AB14" i="25" s="1"/>
  <c r="AC14" i="25" s="1"/>
  <c r="AD14" i="25" s="1"/>
  <c r="AE14" i="25" s="1"/>
  <c r="AF14" i="25" s="1"/>
  <c r="AG14" i="25" s="1"/>
  <c r="H35" i="24"/>
  <c r="I35" i="24" s="1"/>
  <c r="J35" i="24" s="1"/>
  <c r="K35" i="24" s="1"/>
  <c r="L35" i="24" s="1"/>
  <c r="M35" i="24" s="1"/>
  <c r="N35" i="24" s="1"/>
  <c r="O35" i="24" s="1"/>
  <c r="P35" i="24" s="1"/>
  <c r="Q35" i="24" s="1"/>
  <c r="R35" i="24" s="1"/>
  <c r="S35" i="24" s="1"/>
  <c r="T35" i="24" s="1"/>
  <c r="U35" i="24" s="1"/>
  <c r="V35" i="24" s="1"/>
  <c r="W35" i="24" s="1"/>
  <c r="H13" i="22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H45" i="21"/>
  <c r="I45" i="21" s="1"/>
  <c r="J45" i="21" s="1"/>
  <c r="K45" i="21" s="1"/>
  <c r="H4" i="16"/>
  <c r="I4" i="16" s="1"/>
  <c r="J4" i="16" s="1"/>
  <c r="K4" i="16" s="1"/>
  <c r="H18" i="7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H36" i="4"/>
  <c r="I36" i="4" s="1"/>
  <c r="J36" i="4" s="1"/>
  <c r="K36" i="4" s="1"/>
  <c r="L36" i="4" s="1"/>
  <c r="H22" i="10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H12" i="9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H5" i="25"/>
  <c r="I5" i="25" s="1"/>
  <c r="J5" i="25" s="1"/>
  <c r="K5" i="25" s="1"/>
  <c r="L5" i="25" s="1"/>
  <c r="M5" i="25" s="1"/>
  <c r="N5" i="25" s="1"/>
  <c r="O5" i="25" s="1"/>
  <c r="P5" i="25" s="1"/>
  <c r="Q5" i="25" s="1"/>
  <c r="R5" i="25" s="1"/>
  <c r="S5" i="25" s="1"/>
  <c r="H40" i="22"/>
  <c r="I40" i="22" s="1"/>
  <c r="J40" i="22" s="1"/>
  <c r="K40" i="22" s="1"/>
  <c r="L40" i="22" s="1"/>
  <c r="M40" i="22" s="1"/>
  <c r="N40" i="22" s="1"/>
  <c r="O40" i="22" s="1"/>
  <c r="H15" i="23"/>
  <c r="I15" i="23" s="1"/>
  <c r="J15" i="23" s="1"/>
  <c r="K15" i="23" s="1"/>
  <c r="L15" i="23" s="1"/>
  <c r="M15" i="23" s="1"/>
  <c r="N15" i="23" s="1"/>
  <c r="O15" i="23" s="1"/>
  <c r="P15" i="23" s="1"/>
  <c r="Q15" i="23" s="1"/>
  <c r="R15" i="23" s="1"/>
  <c r="S15" i="23" s="1"/>
  <c r="T15" i="23" s="1"/>
  <c r="U15" i="23" s="1"/>
  <c r="V15" i="23" s="1"/>
  <c r="W15" i="23" s="1"/>
  <c r="X15" i="23" s="1"/>
  <c r="Y15" i="23" s="1"/>
  <c r="Z15" i="23" s="1"/>
  <c r="AA15" i="23" s="1"/>
  <c r="AB15" i="23" s="1"/>
  <c r="AC15" i="23" s="1"/>
  <c r="AD15" i="23" s="1"/>
  <c r="AE15" i="23" s="1"/>
  <c r="AF15" i="23" s="1"/>
  <c r="AG15" i="23" s="1"/>
  <c r="AH15" i="23" s="1"/>
  <c r="H30" i="18"/>
  <c r="I30" i="18" s="1"/>
  <c r="J30" i="18" s="1"/>
  <c r="K30" i="18" s="1"/>
  <c r="L30" i="18" s="1"/>
  <c r="M30" i="18" s="1"/>
  <c r="N30" i="18" s="1"/>
  <c r="H29" i="9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H10" i="4"/>
  <c r="I10" i="4" s="1"/>
  <c r="J10" i="4" s="1"/>
  <c r="K10" i="4" s="1"/>
  <c r="L10" i="4" s="1"/>
  <c r="M10" i="4" s="1"/>
  <c r="N10" i="4" s="1"/>
  <c r="O10" i="4" s="1"/>
  <c r="P10" i="4" s="1"/>
  <c r="H11" i="9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H35" i="5"/>
  <c r="I35" i="5" s="1"/>
  <c r="J35" i="5" s="1"/>
  <c r="K35" i="5" s="1"/>
  <c r="L35" i="5" s="1"/>
  <c r="M35" i="5" s="1"/>
  <c r="N35" i="5" s="1"/>
  <c r="O35" i="5" s="1"/>
  <c r="P35" i="5" s="1"/>
  <c r="H39" i="16"/>
  <c r="I39" i="16" s="1"/>
  <c r="J39" i="16" s="1"/>
  <c r="K39" i="16" s="1"/>
  <c r="L39" i="16" s="1"/>
  <c r="M39" i="16" s="1"/>
  <c r="N39" i="16" s="1"/>
  <c r="O39" i="16" s="1"/>
  <c r="H27" i="6"/>
  <c r="I27" i="6" s="1"/>
  <c r="J27" i="6" s="1"/>
  <c r="K27" i="6" s="1"/>
  <c r="L27" i="6" s="1"/>
  <c r="M27" i="6" s="1"/>
  <c r="N27" i="6" s="1"/>
  <c r="O27" i="6" s="1"/>
  <c r="H44" i="17"/>
  <c r="I44" i="17" s="1"/>
  <c r="J44" i="17" s="1"/>
  <c r="H8" i="7"/>
  <c r="I8" i="7" s="1"/>
  <c r="J8" i="7" s="1"/>
  <c r="K8" i="7" s="1"/>
  <c r="L8" i="7" s="1"/>
  <c r="M8" i="7" s="1"/>
  <c r="N8" i="7" s="1"/>
  <c r="O8" i="7" s="1"/>
  <c r="P8" i="7" s="1"/>
  <c r="H23" i="4"/>
  <c r="I23" i="4" s="1"/>
  <c r="J23" i="4" s="1"/>
  <c r="K23" i="4" s="1"/>
  <c r="H10" i="16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H9" i="11"/>
  <c r="I9" i="11" s="1"/>
  <c r="J9" i="11" s="1"/>
  <c r="K9" i="11" s="1"/>
  <c r="H6" i="6"/>
  <c r="I6" i="6" s="1"/>
  <c r="J6" i="6" s="1"/>
  <c r="H13" i="18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H34" i="11"/>
  <c r="I34" i="11" s="1"/>
  <c r="J34" i="11" s="1"/>
  <c r="K34" i="11" s="1"/>
  <c r="H12" i="7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H22" i="20"/>
  <c r="I22" i="20" s="1"/>
  <c r="J22" i="20" s="1"/>
  <c r="K22" i="20" s="1"/>
  <c r="L22" i="20" s="1"/>
  <c r="M22" i="20" s="1"/>
  <c r="N22" i="20" s="1"/>
  <c r="O22" i="20" s="1"/>
  <c r="P22" i="20" s="1"/>
  <c r="Q22" i="20" s="1"/>
  <c r="R22" i="20" s="1"/>
  <c r="H43" i="19"/>
  <c r="I43" i="19" s="1"/>
  <c r="H6" i="16"/>
  <c r="I6" i="16" s="1"/>
  <c r="J6" i="16" s="1"/>
  <c r="K6" i="16" s="1"/>
  <c r="L6" i="16" s="1"/>
  <c r="M6" i="16" s="1"/>
  <c r="N6" i="16" s="1"/>
  <c r="H45" i="11"/>
  <c r="I45" i="11" s="1"/>
  <c r="J45" i="11" s="1"/>
  <c r="H19" i="5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H30" i="17"/>
  <c r="I30" i="17" s="1"/>
  <c r="J30" i="17" s="1"/>
  <c r="K30" i="17" s="1"/>
  <c r="L30" i="17" s="1"/>
  <c r="M30" i="17" s="1"/>
  <c r="N30" i="17" s="1"/>
  <c r="O30" i="17" s="1"/>
  <c r="H29" i="8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H26" i="28"/>
  <c r="I26" i="28" s="1"/>
  <c r="J26" i="28" s="1"/>
  <c r="K26" i="28" s="1"/>
  <c r="L26" i="28" s="1"/>
  <c r="M26" i="28" s="1"/>
  <c r="N26" i="28" s="1"/>
  <c r="O26" i="28" s="1"/>
  <c r="P26" i="28" s="1"/>
  <c r="Q26" i="28" s="1"/>
  <c r="R26" i="28" s="1"/>
  <c r="S26" i="28" s="1"/>
  <c r="T26" i="28" s="1"/>
  <c r="U26" i="28" s="1"/>
  <c r="V26" i="28" s="1"/>
  <c r="W26" i="28" s="1"/>
  <c r="X26" i="28" s="1"/>
  <c r="Y26" i="28" s="1"/>
  <c r="Z26" i="28" s="1"/>
  <c r="AA26" i="28" s="1"/>
  <c r="H45" i="26"/>
  <c r="I45" i="26" s="1"/>
  <c r="J45" i="26" s="1"/>
  <c r="K45" i="26" s="1"/>
  <c r="L45" i="26" s="1"/>
  <c r="M45" i="26" s="1"/>
  <c r="N45" i="26" s="1"/>
  <c r="O45" i="26" s="1"/>
  <c r="P45" i="26" s="1"/>
  <c r="Q45" i="26" s="1"/>
  <c r="R45" i="26" s="1"/>
  <c r="S45" i="26" s="1"/>
  <c r="T45" i="26" s="1"/>
  <c r="U45" i="26" s="1"/>
  <c r="H23" i="24"/>
  <c r="I23" i="24" s="1"/>
  <c r="J23" i="24" s="1"/>
  <c r="K23" i="24" s="1"/>
  <c r="L23" i="24" s="1"/>
  <c r="M23" i="24" s="1"/>
  <c r="N23" i="24" s="1"/>
  <c r="O23" i="24" s="1"/>
  <c r="P23" i="24" s="1"/>
  <c r="Q23" i="24" s="1"/>
  <c r="R23" i="24" s="1"/>
  <c r="S23" i="24" s="1"/>
  <c r="T23" i="24" s="1"/>
  <c r="U23" i="24" s="1"/>
  <c r="V23" i="24" s="1"/>
  <c r="H44" i="23"/>
  <c r="I44" i="23" s="1"/>
  <c r="J44" i="23" s="1"/>
  <c r="K44" i="23" s="1"/>
  <c r="L44" i="23" s="1"/>
  <c r="M44" i="23" s="1"/>
  <c r="N44" i="23" s="1"/>
  <c r="O44" i="23" s="1"/>
  <c r="P44" i="23" s="1"/>
  <c r="Q44" i="23" s="1"/>
  <c r="H21" i="21"/>
  <c r="I21" i="21" s="1"/>
  <c r="J21" i="21" s="1"/>
  <c r="K21" i="21" s="1"/>
  <c r="L21" i="21" s="1"/>
  <c r="M21" i="21" s="1"/>
  <c r="N21" i="21" s="1"/>
  <c r="O21" i="21" s="1"/>
  <c r="P21" i="21" s="1"/>
  <c r="Q21" i="21" s="1"/>
  <c r="R21" i="21" s="1"/>
  <c r="S21" i="21" s="1"/>
  <c r="T21" i="21" s="1"/>
  <c r="U21" i="21" s="1"/>
  <c r="V21" i="21" s="1"/>
  <c r="H38" i="17"/>
  <c r="I38" i="17" s="1"/>
  <c r="J38" i="17" s="1"/>
  <c r="K38" i="17" s="1"/>
  <c r="L38" i="17" s="1"/>
  <c r="M38" i="17" s="1"/>
  <c r="H9" i="8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H11" i="3"/>
  <c r="I11" i="3" s="1"/>
  <c r="J11" i="3" s="1"/>
  <c r="H35" i="14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H16" i="14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AI16" i="14" s="1"/>
  <c r="AJ16" i="14" s="1"/>
  <c r="AK16" i="14" s="1"/>
  <c r="AL16" i="14" s="1"/>
  <c r="H16" i="26"/>
  <c r="I16" i="26" s="1"/>
  <c r="J16" i="26" s="1"/>
  <c r="K16" i="26" s="1"/>
  <c r="L16" i="26" s="1"/>
  <c r="M16" i="26" s="1"/>
  <c r="N16" i="26" s="1"/>
  <c r="O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s="1"/>
  <c r="Z16" i="26" s="1"/>
  <c r="AA16" i="26" s="1"/>
  <c r="AB16" i="26" s="1"/>
  <c r="AC16" i="26" s="1"/>
  <c r="AD16" i="26" s="1"/>
  <c r="AE16" i="26" s="1"/>
  <c r="AF16" i="26" s="1"/>
  <c r="AG16" i="26" s="1"/>
  <c r="AH16" i="26" s="1"/>
  <c r="AI16" i="26" s="1"/>
  <c r="AJ16" i="26" s="1"/>
  <c r="H12" i="22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AA12" i="22" s="1"/>
  <c r="H18" i="24"/>
  <c r="I18" i="24" s="1"/>
  <c r="J18" i="24" s="1"/>
  <c r="K18" i="24" s="1"/>
  <c r="L18" i="24" s="1"/>
  <c r="M18" i="24" s="1"/>
  <c r="N18" i="24" s="1"/>
  <c r="O18" i="24" s="1"/>
  <c r="P18" i="24" s="1"/>
  <c r="Q18" i="24" s="1"/>
  <c r="R18" i="24" s="1"/>
  <c r="S18" i="24" s="1"/>
  <c r="T18" i="24" s="1"/>
  <c r="U18" i="24" s="1"/>
  <c r="V18" i="24" s="1"/>
  <c r="W18" i="24" s="1"/>
  <c r="X18" i="24" s="1"/>
  <c r="Y18" i="24" s="1"/>
  <c r="Z18" i="24" s="1"/>
  <c r="AA18" i="24" s="1"/>
  <c r="AB18" i="24" s="1"/>
  <c r="AC18" i="24" s="1"/>
  <c r="H28" i="6"/>
  <c r="I28" i="6" s="1"/>
  <c r="J28" i="6" s="1"/>
  <c r="K28" i="6" s="1"/>
  <c r="L28" i="6" s="1"/>
  <c r="M28" i="6" s="1"/>
  <c r="N28" i="6" s="1"/>
  <c r="H32" i="10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H32" i="6"/>
  <c r="I32" i="6" s="1"/>
  <c r="J32" i="6" s="1"/>
  <c r="K32" i="6" s="1"/>
  <c r="L32" i="6" s="1"/>
  <c r="M32" i="6" s="1"/>
  <c r="N32" i="6" s="1"/>
  <c r="O32" i="6" s="1"/>
  <c r="H37" i="11"/>
  <c r="I37" i="11" s="1"/>
  <c r="J37" i="11" s="1"/>
  <c r="K37" i="11" s="1"/>
  <c r="H7" i="5"/>
  <c r="I7" i="5" s="1"/>
  <c r="J7" i="5" s="1"/>
  <c r="K7" i="5" s="1"/>
  <c r="L7" i="5" s="1"/>
  <c r="M7" i="5" s="1"/>
  <c r="N7" i="5" s="1"/>
  <c r="O7" i="5" s="1"/>
  <c r="P7" i="5" s="1"/>
  <c r="H26" i="17"/>
  <c r="I26" i="17" s="1"/>
  <c r="J26" i="17" s="1"/>
  <c r="K26" i="17" s="1"/>
  <c r="L26" i="17" s="1"/>
  <c r="M26" i="17" s="1"/>
  <c r="N26" i="17" s="1"/>
  <c r="O26" i="17" s="1"/>
  <c r="P26" i="17" s="1"/>
  <c r="H14" i="7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H15" i="3"/>
  <c r="I15" i="3" s="1"/>
  <c r="J15" i="3" s="1"/>
  <c r="K15" i="3" s="1"/>
  <c r="H18" i="9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H45" i="6"/>
  <c r="H33" i="17"/>
  <c r="I33" i="17" s="1"/>
  <c r="J33" i="17" s="1"/>
  <c r="K33" i="17" s="1"/>
  <c r="L33" i="17" s="1"/>
  <c r="M33" i="17" s="1"/>
  <c r="N33" i="17" s="1"/>
  <c r="O33" i="17" s="1"/>
  <c r="P33" i="17" s="1"/>
  <c r="H28" i="13"/>
  <c r="I28" i="13" s="1"/>
  <c r="J28" i="13" s="1"/>
  <c r="K28" i="13" s="1"/>
  <c r="L28" i="13" s="1"/>
  <c r="M28" i="13" s="1"/>
  <c r="N28" i="13" s="1"/>
  <c r="O28" i="13" s="1"/>
  <c r="H13" i="7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H8" i="19"/>
  <c r="I8" i="19" s="1"/>
  <c r="J8" i="19" s="1"/>
  <c r="K8" i="19" s="1"/>
  <c r="L8" i="19" s="1"/>
  <c r="H45" i="13"/>
  <c r="H32" i="5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H10" i="20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H31" i="19"/>
  <c r="I31" i="19" s="1"/>
  <c r="J31" i="19" s="1"/>
  <c r="K31" i="19" s="1"/>
  <c r="L31" i="19" s="1"/>
  <c r="M31" i="19" s="1"/>
  <c r="H21" i="17"/>
  <c r="I21" i="17" s="1"/>
  <c r="J21" i="17" s="1"/>
  <c r="K21" i="17" s="1"/>
  <c r="L21" i="17" s="1"/>
  <c r="M21" i="17" s="1"/>
  <c r="N21" i="17" s="1"/>
  <c r="O21" i="17" s="1"/>
  <c r="P21" i="17" s="1"/>
  <c r="Q21" i="17" s="1"/>
  <c r="R21" i="17" s="1"/>
  <c r="S21" i="17" s="1"/>
  <c r="T21" i="17" s="1"/>
  <c r="U21" i="17" s="1"/>
  <c r="H44" i="13"/>
  <c r="I44" i="13" s="1"/>
  <c r="H10" i="6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H25" i="18"/>
  <c r="I25" i="18" s="1"/>
  <c r="J25" i="18" s="1"/>
  <c r="K25" i="18" s="1"/>
  <c r="L25" i="18" s="1"/>
  <c r="M25" i="18" s="1"/>
  <c r="H8" i="9"/>
  <c r="I8" i="9" s="1"/>
  <c r="J8" i="9" s="1"/>
  <c r="K8" i="9" s="1"/>
  <c r="L8" i="9" s="1"/>
  <c r="M8" i="9" s="1"/>
  <c r="N8" i="9" s="1"/>
  <c r="O8" i="9" s="1"/>
  <c r="P8" i="9" s="1"/>
  <c r="Q8" i="9" s="1"/>
  <c r="H44" i="7"/>
  <c r="I44" i="7" s="1"/>
  <c r="J44" i="7" s="1"/>
  <c r="H14" i="28"/>
  <c r="I14" i="28" s="1"/>
  <c r="J14" i="28" s="1"/>
  <c r="K14" i="28" s="1"/>
  <c r="L14" i="28" s="1"/>
  <c r="M14" i="28" s="1"/>
  <c r="N14" i="28" s="1"/>
  <c r="O14" i="28" s="1"/>
  <c r="P14" i="28" s="1"/>
  <c r="Q14" i="28" s="1"/>
  <c r="R14" i="28" s="1"/>
  <c r="S14" i="28" s="1"/>
  <c r="T14" i="28" s="1"/>
  <c r="U14" i="28" s="1"/>
  <c r="V14" i="28" s="1"/>
  <c r="W14" i="28" s="1"/>
  <c r="X14" i="28" s="1"/>
  <c r="Y14" i="28" s="1"/>
  <c r="Z14" i="28" s="1"/>
  <c r="AA14" i="28" s="1"/>
  <c r="AB14" i="28" s="1"/>
  <c r="AC14" i="28" s="1"/>
  <c r="AD14" i="28" s="1"/>
  <c r="AE14" i="28" s="1"/>
  <c r="AF14" i="28" s="1"/>
  <c r="AG14" i="28" s="1"/>
  <c r="AH14" i="28" s="1"/>
  <c r="H33" i="26"/>
  <c r="I33" i="26" s="1"/>
  <c r="J33" i="26" s="1"/>
  <c r="K33" i="26" s="1"/>
  <c r="L33" i="26" s="1"/>
  <c r="M33" i="26" s="1"/>
  <c r="N33" i="26" s="1"/>
  <c r="O33" i="26" s="1"/>
  <c r="P33" i="26" s="1"/>
  <c r="Q33" i="26" s="1"/>
  <c r="R33" i="26" s="1"/>
  <c r="S33" i="26" s="1"/>
  <c r="T33" i="26" s="1"/>
  <c r="U33" i="26" s="1"/>
  <c r="V33" i="26" s="1"/>
  <c r="W33" i="26" s="1"/>
  <c r="X33" i="26" s="1"/>
  <c r="Y33" i="26" s="1"/>
  <c r="Z33" i="26" s="1"/>
  <c r="AA33" i="26" s="1"/>
  <c r="H11" i="24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U11" i="24" s="1"/>
  <c r="V11" i="24" s="1"/>
  <c r="W11" i="24" s="1"/>
  <c r="X11" i="24" s="1"/>
  <c r="Y11" i="24" s="1"/>
  <c r="Z11" i="24" s="1"/>
  <c r="AA11" i="24" s="1"/>
  <c r="AB11" i="24" s="1"/>
  <c r="AC11" i="24" s="1"/>
  <c r="AD11" i="24" s="1"/>
  <c r="AE11" i="24" s="1"/>
  <c r="H32" i="23"/>
  <c r="I32" i="23" s="1"/>
  <c r="J32" i="23" s="1"/>
  <c r="K32" i="23" s="1"/>
  <c r="L32" i="23" s="1"/>
  <c r="M32" i="23" s="1"/>
  <c r="N32" i="23" s="1"/>
  <c r="O32" i="23" s="1"/>
  <c r="P32" i="23" s="1"/>
  <c r="Q32" i="23" s="1"/>
  <c r="R32" i="23" s="1"/>
  <c r="S32" i="23" s="1"/>
  <c r="T32" i="23" s="1"/>
  <c r="U32" i="23" s="1"/>
  <c r="V32" i="23" s="1"/>
  <c r="W32" i="23" s="1"/>
  <c r="X32" i="23" s="1"/>
  <c r="H9" i="21"/>
  <c r="I9" i="21" s="1"/>
  <c r="J9" i="21" s="1"/>
  <c r="K9" i="21" s="1"/>
  <c r="L9" i="21" s="1"/>
  <c r="M9" i="21" s="1"/>
  <c r="N9" i="21" s="1"/>
  <c r="O9" i="21" s="1"/>
  <c r="P9" i="21" s="1"/>
  <c r="Q9" i="21" s="1"/>
  <c r="R9" i="21" s="1"/>
  <c r="H33" i="18"/>
  <c r="I33" i="18" s="1"/>
  <c r="J33" i="18" s="1"/>
  <c r="K33" i="18" s="1"/>
  <c r="L33" i="18" s="1"/>
  <c r="M33" i="18" s="1"/>
  <c r="N33" i="18" s="1"/>
  <c r="H4" i="10"/>
  <c r="I4" i="10" s="1"/>
  <c r="J4" i="10" s="1"/>
  <c r="K4" i="10" s="1"/>
  <c r="H20" i="6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H41" i="4"/>
  <c r="H12" i="6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H29" i="4"/>
  <c r="I29" i="4" s="1"/>
  <c r="J29" i="4" s="1"/>
  <c r="K29" i="4" s="1"/>
  <c r="L29" i="4" s="1"/>
  <c r="H19" i="23"/>
  <c r="I19" i="23" s="1"/>
  <c r="J19" i="23" s="1"/>
  <c r="K19" i="23" s="1"/>
  <c r="L19" i="23" s="1"/>
  <c r="M19" i="23" s="1"/>
  <c r="N19" i="23" s="1"/>
  <c r="O19" i="23" s="1"/>
  <c r="P19" i="23" s="1"/>
  <c r="Q19" i="23" s="1"/>
  <c r="R19" i="23" s="1"/>
  <c r="S19" i="23" s="1"/>
  <c r="T19" i="23" s="1"/>
  <c r="U19" i="23" s="1"/>
  <c r="V19" i="23" s="1"/>
  <c r="W19" i="23" s="1"/>
  <c r="X19" i="23" s="1"/>
  <c r="Y19" i="23" s="1"/>
  <c r="Z19" i="23" s="1"/>
  <c r="AA19" i="23" s="1"/>
  <c r="H25" i="25"/>
  <c r="I25" i="25" s="1"/>
  <c r="J25" i="25" s="1"/>
  <c r="K25" i="25" s="1"/>
  <c r="L25" i="25" s="1"/>
  <c r="M25" i="25" s="1"/>
  <c r="N25" i="25" s="1"/>
  <c r="O25" i="25" s="1"/>
  <c r="P25" i="25" s="1"/>
  <c r="Q25" i="25" s="1"/>
  <c r="R25" i="25" s="1"/>
  <c r="S25" i="25" s="1"/>
  <c r="T25" i="25" s="1"/>
  <c r="U25" i="25" s="1"/>
  <c r="V25" i="25" s="1"/>
  <c r="W25" i="25" s="1"/>
  <c r="H10" i="8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H4" i="11"/>
  <c r="I4" i="11" s="1"/>
  <c r="J4" i="11" s="1"/>
  <c r="H8" i="6"/>
  <c r="I8" i="6" s="1"/>
  <c r="J8" i="6" s="1"/>
  <c r="K8" i="6" s="1"/>
  <c r="L8" i="6" s="1"/>
  <c r="M8" i="6" s="1"/>
  <c r="N8" i="6" s="1"/>
  <c r="H20" i="13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H14" i="6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H17" i="18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H32" i="9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H40" i="10"/>
  <c r="I40" i="10" s="1"/>
  <c r="J40" i="10" s="1"/>
  <c r="K40" i="10" s="1"/>
  <c r="L40" i="10" s="1"/>
  <c r="M40" i="10" s="1"/>
  <c r="N40" i="10" s="1"/>
  <c r="H29" i="10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H29" i="6"/>
  <c r="I29" i="6" s="1"/>
  <c r="J29" i="6" s="1"/>
  <c r="K29" i="6" s="1"/>
  <c r="L29" i="6" s="1"/>
  <c r="M29" i="6" s="1"/>
  <c r="N29" i="6" s="1"/>
  <c r="H9" i="17"/>
  <c r="I9" i="17" s="1"/>
  <c r="J9" i="17" s="1"/>
  <c r="K9" i="17" s="1"/>
  <c r="L9" i="17" s="1"/>
  <c r="M9" i="17" s="1"/>
  <c r="N9" i="17" s="1"/>
  <c r="O9" i="17" s="1"/>
  <c r="P9" i="17" s="1"/>
  <c r="Q9" i="17" s="1"/>
  <c r="H23" i="14"/>
  <c r="I23" i="14" s="1"/>
  <c r="J23" i="14" s="1"/>
  <c r="K23" i="14" s="1"/>
  <c r="L23" i="14" s="1"/>
  <c r="M23" i="14" s="1"/>
  <c r="N23" i="14" s="1"/>
  <c r="O23" i="14" s="1"/>
  <c r="P23" i="14" s="1"/>
  <c r="Q23" i="14" s="1"/>
  <c r="R23" i="14" s="1"/>
  <c r="S23" i="14" s="1"/>
  <c r="T23" i="14" s="1"/>
  <c r="U23" i="14" s="1"/>
  <c r="H20" i="8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H33" i="21"/>
  <c r="I33" i="21" s="1"/>
  <c r="J33" i="21" s="1"/>
  <c r="K33" i="21" s="1"/>
  <c r="L33" i="21" s="1"/>
  <c r="M33" i="21" s="1"/>
  <c r="N33" i="21" s="1"/>
  <c r="O33" i="21" s="1"/>
  <c r="P33" i="21" s="1"/>
  <c r="Q33" i="21" s="1"/>
  <c r="R33" i="21" s="1"/>
  <c r="H20" i="14"/>
  <c r="I20" i="14" s="1"/>
  <c r="J20" i="14" s="1"/>
  <c r="K20" i="14" s="1"/>
  <c r="L20" i="14" s="1"/>
  <c r="M20" i="14" s="1"/>
  <c r="N20" i="14" s="1"/>
  <c r="O20" i="14" s="1"/>
  <c r="P20" i="14" s="1"/>
  <c r="Q20" i="14" s="1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AB20" i="14" s="1"/>
  <c r="AC20" i="14" s="1"/>
  <c r="AD20" i="14" s="1"/>
  <c r="AE20" i="14" s="1"/>
  <c r="H19" i="6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H31" i="12"/>
  <c r="I31" i="12" s="1"/>
  <c r="J31" i="12" s="1"/>
  <c r="K31" i="12" s="1"/>
  <c r="L31" i="12" s="1"/>
  <c r="M31" i="12" s="1"/>
  <c r="H40" i="21"/>
  <c r="I40" i="21" s="1"/>
  <c r="J40" i="21" s="1"/>
  <c r="K40" i="21" s="1"/>
  <c r="L40" i="21" s="1"/>
  <c r="M40" i="21" s="1"/>
  <c r="N40" i="21" s="1"/>
  <c r="H19" i="19"/>
  <c r="I19" i="19" s="1"/>
  <c r="J19" i="19" s="1"/>
  <c r="K19" i="19" s="1"/>
  <c r="L19" i="19" s="1"/>
  <c r="M19" i="19" s="1"/>
  <c r="N19" i="19" s="1"/>
  <c r="O19" i="19" s="1"/>
  <c r="P19" i="19" s="1"/>
  <c r="H44" i="18"/>
  <c r="I44" i="18" s="1"/>
  <c r="H12" i="13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H17" i="7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H16" i="19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H38" i="11"/>
  <c r="I38" i="11" s="1"/>
  <c r="J38" i="11" s="1"/>
  <c r="K38" i="11" s="1"/>
  <c r="H36" i="11"/>
  <c r="I36" i="11" s="1"/>
  <c r="J36" i="11" s="1"/>
  <c r="K36" i="11" s="1"/>
  <c r="H43" i="29"/>
  <c r="I43" i="29" s="1"/>
  <c r="J43" i="29" s="1"/>
  <c r="K43" i="29" s="1"/>
  <c r="L43" i="29" s="1"/>
  <c r="M43" i="29" s="1"/>
  <c r="N43" i="29" s="1"/>
  <c r="O43" i="29" s="1"/>
  <c r="P43" i="29" s="1"/>
  <c r="Q43" i="29" s="1"/>
  <c r="R43" i="29" s="1"/>
  <c r="S43" i="29" s="1"/>
  <c r="T43" i="29" s="1"/>
  <c r="U43" i="29" s="1"/>
  <c r="V43" i="29" s="1"/>
  <c r="W43" i="29" s="1"/>
  <c r="X43" i="29" s="1"/>
  <c r="H21" i="26"/>
  <c r="I21" i="26" s="1"/>
  <c r="J21" i="26" s="1"/>
  <c r="K21" i="26" s="1"/>
  <c r="L21" i="26" s="1"/>
  <c r="M21" i="26" s="1"/>
  <c r="N21" i="26" s="1"/>
  <c r="O21" i="26" s="1"/>
  <c r="P21" i="26" s="1"/>
  <c r="Q21" i="26" s="1"/>
  <c r="R21" i="26" s="1"/>
  <c r="S21" i="26" s="1"/>
  <c r="T21" i="26" s="1"/>
  <c r="U21" i="26" s="1"/>
  <c r="V21" i="26" s="1"/>
  <c r="W21" i="26" s="1"/>
  <c r="X21" i="26" s="1"/>
  <c r="Y21" i="26" s="1"/>
  <c r="Z21" i="26" s="1"/>
  <c r="AA21" i="26" s="1"/>
  <c r="AB21" i="26" s="1"/>
  <c r="AC21" i="26" s="1"/>
  <c r="AD21" i="26" s="1"/>
  <c r="AE21" i="26" s="1"/>
  <c r="AF21" i="26" s="1"/>
  <c r="H42" i="25"/>
  <c r="I42" i="25" s="1"/>
  <c r="J42" i="25" s="1"/>
  <c r="K42" i="25" s="1"/>
  <c r="L42" i="25" s="1"/>
  <c r="M42" i="25" s="1"/>
  <c r="N42" i="25" s="1"/>
  <c r="O42" i="25" s="1"/>
  <c r="P42" i="25" s="1"/>
  <c r="Q42" i="25" s="1"/>
  <c r="R42" i="25" s="1"/>
  <c r="S42" i="25" s="1"/>
  <c r="T42" i="25" s="1"/>
  <c r="H20" i="23"/>
  <c r="I20" i="23" s="1"/>
  <c r="J20" i="23" s="1"/>
  <c r="K20" i="23" s="1"/>
  <c r="L20" i="23" s="1"/>
  <c r="M20" i="23" s="1"/>
  <c r="N20" i="23" s="1"/>
  <c r="O20" i="23" s="1"/>
  <c r="P20" i="23" s="1"/>
  <c r="Q20" i="23" s="1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AB20" i="23" s="1"/>
  <c r="H41" i="22"/>
  <c r="I41" i="22" s="1"/>
  <c r="J41" i="22" s="1"/>
  <c r="K41" i="22" s="1"/>
  <c r="L41" i="22" s="1"/>
  <c r="M41" i="22" s="1"/>
  <c r="N41" i="22" s="1"/>
  <c r="H28" i="19"/>
  <c r="I28" i="19" s="1"/>
  <c r="J28" i="19" s="1"/>
  <c r="K28" i="19" s="1"/>
  <c r="L28" i="19" s="1"/>
  <c r="M28" i="19" s="1"/>
  <c r="H46" i="11"/>
  <c r="I46" i="11" s="1"/>
  <c r="J46" i="11" s="1"/>
  <c r="H10" i="3"/>
  <c r="H20" i="4"/>
  <c r="I20" i="4" s="1"/>
  <c r="J20" i="4" s="1"/>
  <c r="K20" i="4" s="1"/>
  <c r="L20" i="4" s="1"/>
  <c r="M20" i="4" s="1"/>
  <c r="N20" i="4" s="1"/>
  <c r="O20" i="4" s="1"/>
  <c r="P20" i="4" s="1"/>
  <c r="Q20" i="4" s="1"/>
  <c r="H7" i="6"/>
  <c r="I7" i="6" s="1"/>
  <c r="J7" i="6" s="1"/>
  <c r="K7" i="6" s="1"/>
  <c r="L7" i="6" s="1"/>
  <c r="M7" i="6" s="1"/>
  <c r="H18" i="14"/>
  <c r="I18" i="14" s="1"/>
  <c r="J18" i="14" s="1"/>
  <c r="K18" i="14" s="1"/>
  <c r="L18" i="14" s="1"/>
  <c r="M18" i="14" s="1"/>
  <c r="N18" i="14" s="1"/>
  <c r="O18" i="14" s="1"/>
  <c r="P18" i="14" s="1"/>
  <c r="Q18" i="14" s="1"/>
  <c r="R18" i="14" s="1"/>
  <c r="S18" i="14" s="1"/>
  <c r="T18" i="14" s="1"/>
  <c r="U18" i="14" s="1"/>
  <c r="V18" i="14" s="1"/>
  <c r="W18" i="14" s="1"/>
  <c r="X18" i="14" s="1"/>
  <c r="Y18" i="14" s="1"/>
  <c r="Z18" i="14" s="1"/>
  <c r="AA18" i="14" s="1"/>
  <c r="AB18" i="14" s="1"/>
  <c r="AC18" i="14" s="1"/>
  <c r="AD18" i="14" s="1"/>
  <c r="AE18" i="14" s="1"/>
  <c r="AF18" i="14" s="1"/>
  <c r="H36" i="17"/>
  <c r="I36" i="17" s="1"/>
  <c r="J36" i="17" s="1"/>
  <c r="K36" i="17" s="1"/>
  <c r="L36" i="17" s="1"/>
  <c r="M36" i="17" s="1"/>
  <c r="N36" i="17" s="1"/>
  <c r="O36" i="17" s="1"/>
  <c r="H11" i="18"/>
  <c r="I11" i="18" s="1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H33" i="20"/>
  <c r="I33" i="20" s="1"/>
  <c r="J33" i="20" s="1"/>
  <c r="K33" i="20" s="1"/>
  <c r="L33" i="20" s="1"/>
  <c r="M33" i="20" s="1"/>
  <c r="N33" i="20" s="1"/>
  <c r="O33" i="20" s="1"/>
  <c r="P33" i="20" s="1"/>
  <c r="H7" i="21"/>
  <c r="I7" i="21" s="1"/>
  <c r="J7" i="21" s="1"/>
  <c r="K7" i="21" s="1"/>
  <c r="L7" i="21" s="1"/>
  <c r="M7" i="21" s="1"/>
  <c r="N7" i="21" s="1"/>
  <c r="O7" i="21" s="1"/>
  <c r="P7" i="21" s="1"/>
  <c r="H26" i="23"/>
  <c r="I26" i="23" s="1"/>
  <c r="J26" i="23" s="1"/>
  <c r="K26" i="23" s="1"/>
  <c r="L26" i="23" s="1"/>
  <c r="M26" i="23" s="1"/>
  <c r="N26" i="23" s="1"/>
  <c r="O26" i="23" s="1"/>
  <c r="P26" i="23" s="1"/>
  <c r="Q26" i="23" s="1"/>
  <c r="R26" i="23" s="1"/>
  <c r="S26" i="23" s="1"/>
  <c r="T26" i="23" s="1"/>
  <c r="U26" i="23" s="1"/>
  <c r="V26" i="23" s="1"/>
  <c r="W26" i="23" s="1"/>
  <c r="H5" i="24"/>
  <c r="I5" i="24" s="1"/>
  <c r="J5" i="24" s="1"/>
  <c r="K5" i="24" s="1"/>
  <c r="L5" i="24" s="1"/>
  <c r="M5" i="24" s="1"/>
  <c r="N5" i="24" s="1"/>
  <c r="O5" i="24" s="1"/>
  <c r="P5" i="24" s="1"/>
  <c r="Q5" i="24" s="1"/>
  <c r="R5" i="24" s="1"/>
  <c r="H27" i="26"/>
  <c r="I27" i="26" s="1"/>
  <c r="J27" i="26" s="1"/>
  <c r="K27" i="26" s="1"/>
  <c r="L27" i="26" s="1"/>
  <c r="M27" i="26" s="1"/>
  <c r="N27" i="26" s="1"/>
  <c r="O27" i="26" s="1"/>
  <c r="P27" i="26" s="1"/>
  <c r="Q27" i="26" s="1"/>
  <c r="R27" i="26" s="1"/>
  <c r="S27" i="26" s="1"/>
  <c r="T27" i="26" s="1"/>
  <c r="U27" i="26" s="1"/>
  <c r="V27" i="26" s="1"/>
  <c r="W27" i="26" s="1"/>
  <c r="X27" i="26" s="1"/>
  <c r="Y27" i="26" s="1"/>
  <c r="Z27" i="26" s="1"/>
  <c r="AA27" i="26" s="1"/>
  <c r="H8" i="28"/>
  <c r="I8" i="28" s="1"/>
  <c r="J8" i="28" s="1"/>
  <c r="K8" i="28" s="1"/>
  <c r="L8" i="28" s="1"/>
  <c r="M8" i="28" s="1"/>
  <c r="N8" i="28" s="1"/>
  <c r="O8" i="28" s="1"/>
  <c r="P8" i="28" s="1"/>
  <c r="Q8" i="28" s="1"/>
  <c r="R8" i="28" s="1"/>
  <c r="S8" i="28" s="1"/>
  <c r="T8" i="28" s="1"/>
  <c r="U8" i="28" s="1"/>
  <c r="V8" i="28" s="1"/>
  <c r="W8" i="28" s="1"/>
  <c r="X8" i="28" s="1"/>
  <c r="Y8" i="28" s="1"/>
  <c r="Z8" i="28" s="1"/>
  <c r="AA8" i="28" s="1"/>
  <c r="H23" i="15"/>
  <c r="I23" i="15" s="1"/>
  <c r="J23" i="15" s="1"/>
  <c r="K23" i="15" s="1"/>
  <c r="L23" i="15" s="1"/>
  <c r="M23" i="15" s="1"/>
  <c r="N23" i="15" s="1"/>
  <c r="O23" i="15" s="1"/>
  <c r="P23" i="15" s="1"/>
  <c r="Q23" i="15" s="1"/>
  <c r="R23" i="15" s="1"/>
  <c r="H17" i="15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Z17" i="15" s="1"/>
  <c r="AA17" i="15" s="1"/>
  <c r="AB17" i="15" s="1"/>
  <c r="AC17" i="15" s="1"/>
  <c r="AD17" i="15" s="1"/>
  <c r="AE17" i="15" s="1"/>
  <c r="AF17" i="15" s="1"/>
  <c r="AG17" i="15" s="1"/>
  <c r="H45" i="5"/>
  <c r="I45" i="5" s="1"/>
  <c r="J45" i="5" s="1"/>
  <c r="H11" i="7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H35" i="11"/>
  <c r="I35" i="11" s="1"/>
  <c r="J35" i="11" s="1"/>
  <c r="K35" i="11" s="1"/>
  <c r="H17" i="14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AI17" i="14" s="1"/>
  <c r="AJ17" i="14" s="1"/>
  <c r="AK17" i="14" s="1"/>
  <c r="H43" i="17"/>
  <c r="I43" i="17" s="1"/>
  <c r="J43" i="17" s="1"/>
  <c r="H14" i="18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H36" i="20"/>
  <c r="I36" i="20" s="1"/>
  <c r="J36" i="20" s="1"/>
  <c r="K36" i="20" s="1"/>
  <c r="L36" i="20" s="1"/>
  <c r="M36" i="20" s="1"/>
  <c r="N36" i="20" s="1"/>
  <c r="O36" i="20" s="1"/>
  <c r="H10" i="21"/>
  <c r="I10" i="21" s="1"/>
  <c r="J10" i="21" s="1"/>
  <c r="K10" i="21" s="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H29" i="23"/>
  <c r="I29" i="23" s="1"/>
  <c r="J29" i="23" s="1"/>
  <c r="K29" i="23" s="1"/>
  <c r="L29" i="23" s="1"/>
  <c r="M29" i="23" s="1"/>
  <c r="N29" i="23" s="1"/>
  <c r="O29" i="23" s="1"/>
  <c r="P29" i="23" s="1"/>
  <c r="Q29" i="23" s="1"/>
  <c r="R29" i="23" s="1"/>
  <c r="S29" i="23" s="1"/>
  <c r="T29" i="23" s="1"/>
  <c r="U29" i="23" s="1"/>
  <c r="V29" i="23" s="1"/>
  <c r="W29" i="23" s="1"/>
  <c r="H8" i="24"/>
  <c r="I8" i="24" s="1"/>
  <c r="J8" i="24" s="1"/>
  <c r="K8" i="24" s="1"/>
  <c r="L8" i="24" s="1"/>
  <c r="M8" i="24" s="1"/>
  <c r="N8" i="24" s="1"/>
  <c r="O8" i="24" s="1"/>
  <c r="P8" i="24" s="1"/>
  <c r="Q8" i="24" s="1"/>
  <c r="R8" i="24" s="1"/>
  <c r="S8" i="24" s="1"/>
  <c r="T8" i="24" s="1"/>
  <c r="U8" i="24" s="1"/>
  <c r="V8" i="24" s="1"/>
  <c r="W8" i="24" s="1"/>
  <c r="H30" i="26"/>
  <c r="I30" i="26" s="1"/>
  <c r="J30" i="26" s="1"/>
  <c r="K30" i="26" s="1"/>
  <c r="L30" i="26" s="1"/>
  <c r="M30" i="26" s="1"/>
  <c r="N30" i="26" s="1"/>
  <c r="O30" i="26" s="1"/>
  <c r="P30" i="26" s="1"/>
  <c r="Q30" i="26" s="1"/>
  <c r="R30" i="26" s="1"/>
  <c r="S30" i="26" s="1"/>
  <c r="T30" i="26" s="1"/>
  <c r="U30" i="26" s="1"/>
  <c r="V30" i="26" s="1"/>
  <c r="W30" i="26" s="1"/>
  <c r="X30" i="26" s="1"/>
  <c r="Y30" i="26" s="1"/>
  <c r="Z30" i="26" s="1"/>
  <c r="H7" i="28"/>
  <c r="I7" i="28" s="1"/>
  <c r="J7" i="28" s="1"/>
  <c r="K7" i="28" s="1"/>
  <c r="L7" i="28" s="1"/>
  <c r="M7" i="28" s="1"/>
  <c r="N7" i="28" s="1"/>
  <c r="O7" i="28" s="1"/>
  <c r="P7" i="28" s="1"/>
  <c r="Q7" i="28" s="1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H22" i="12"/>
  <c r="I22" i="12" s="1"/>
  <c r="J22" i="12" s="1"/>
  <c r="K22" i="12" s="1"/>
  <c r="L22" i="12" s="1"/>
  <c r="M22" i="12" s="1"/>
  <c r="N22" i="12" s="1"/>
  <c r="O22" i="12" s="1"/>
  <c r="H26" i="15"/>
  <c r="I26" i="15" s="1"/>
  <c r="J26" i="15" s="1"/>
  <c r="K26" i="15" s="1"/>
  <c r="L26" i="15" s="1"/>
  <c r="M26" i="15" s="1"/>
  <c r="N26" i="15" s="1"/>
  <c r="O26" i="15" s="1"/>
  <c r="P26" i="15" s="1"/>
  <c r="Q26" i="15" s="1"/>
  <c r="R26" i="15" s="1"/>
  <c r="S26" i="15" s="1"/>
  <c r="T26" i="15" s="1"/>
  <c r="U26" i="15" s="1"/>
  <c r="H5" i="15"/>
  <c r="I5" i="15" s="1"/>
  <c r="J5" i="15" s="1"/>
  <c r="K5" i="15" s="1"/>
  <c r="L5" i="15" s="1"/>
  <c r="M5" i="15" s="1"/>
  <c r="H12" i="27"/>
  <c r="I12" i="27" s="1"/>
  <c r="J12" i="27" s="1"/>
  <c r="K12" i="27" s="1"/>
  <c r="L12" i="27" s="1"/>
  <c r="M12" i="27" s="1"/>
  <c r="N12" i="27" s="1"/>
  <c r="O12" i="27" s="1"/>
  <c r="P12" i="27" s="1"/>
  <c r="Q12" i="27" s="1"/>
  <c r="R12" i="27" s="1"/>
  <c r="S12" i="27" s="1"/>
  <c r="T12" i="27" s="1"/>
  <c r="U12" i="27" s="1"/>
  <c r="V12" i="27" s="1"/>
  <c r="W12" i="27" s="1"/>
  <c r="X12" i="27" s="1"/>
  <c r="Y12" i="27" s="1"/>
  <c r="Z12" i="27" s="1"/>
  <c r="AA12" i="27" s="1"/>
  <c r="AB12" i="27" s="1"/>
  <c r="AC12" i="27" s="1"/>
  <c r="AD12" i="27" s="1"/>
  <c r="AE12" i="27" s="1"/>
  <c r="AF12" i="27" s="1"/>
  <c r="AG12" i="27" s="1"/>
  <c r="AH12" i="27" s="1"/>
  <c r="H14" i="27"/>
  <c r="I14" i="27" s="1"/>
  <c r="J14" i="27" s="1"/>
  <c r="K14" i="27" s="1"/>
  <c r="L14" i="27" s="1"/>
  <c r="M14" i="27" s="1"/>
  <c r="N14" i="27" s="1"/>
  <c r="O14" i="27" s="1"/>
  <c r="P14" i="27" s="1"/>
  <c r="Q14" i="27" s="1"/>
  <c r="R14" i="27" s="1"/>
  <c r="S14" i="27" s="1"/>
  <c r="T14" i="27" s="1"/>
  <c r="U14" i="27" s="1"/>
  <c r="V14" i="27" s="1"/>
  <c r="W14" i="27" s="1"/>
  <c r="X14" i="27" s="1"/>
  <c r="Y14" i="27" s="1"/>
  <c r="Z14" i="27" s="1"/>
  <c r="AA14" i="27" s="1"/>
  <c r="AB14" i="27" s="1"/>
  <c r="AC14" i="27" s="1"/>
  <c r="AD14" i="27" s="1"/>
  <c r="AE14" i="27" s="1"/>
  <c r="AF14" i="27" s="1"/>
  <c r="AG14" i="27" s="1"/>
  <c r="AH14" i="27" s="1"/>
  <c r="H24" i="11"/>
  <c r="I24" i="11" s="1"/>
  <c r="J24" i="11" s="1"/>
  <c r="K24" i="11" s="1"/>
  <c r="H10" i="14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H32" i="17"/>
  <c r="I32" i="17" s="1"/>
  <c r="J32" i="17" s="1"/>
  <c r="K32" i="17" s="1"/>
  <c r="L32" i="17" s="1"/>
  <c r="M32" i="17" s="1"/>
  <c r="N32" i="17" s="1"/>
  <c r="O32" i="17" s="1"/>
  <c r="P32" i="17" s="1"/>
  <c r="Q32" i="17" s="1"/>
  <c r="H7" i="18"/>
  <c r="I7" i="18" s="1"/>
  <c r="J7" i="18" s="1"/>
  <c r="K7" i="18" s="1"/>
  <c r="L7" i="18" s="1"/>
  <c r="M7" i="18" s="1"/>
  <c r="H29" i="20"/>
  <c r="I29" i="20" s="1"/>
  <c r="J29" i="20" s="1"/>
  <c r="K29" i="20" s="1"/>
  <c r="L29" i="20" s="1"/>
  <c r="M29" i="20" s="1"/>
  <c r="N29" i="20" s="1"/>
  <c r="O29" i="20" s="1"/>
  <c r="P29" i="20" s="1"/>
  <c r="H4" i="22"/>
  <c r="I4" i="22" s="1"/>
  <c r="J4" i="22" s="1"/>
  <c r="K4" i="22" s="1"/>
  <c r="L4" i="22" s="1"/>
  <c r="H22" i="23"/>
  <c r="I22" i="23" s="1"/>
  <c r="J22" i="23" s="1"/>
  <c r="K22" i="23" s="1"/>
  <c r="L22" i="23" s="1"/>
  <c r="M22" i="23" s="1"/>
  <c r="N22" i="23" s="1"/>
  <c r="O22" i="23" s="1"/>
  <c r="P22" i="23" s="1"/>
  <c r="Q22" i="23" s="1"/>
  <c r="R22" i="23" s="1"/>
  <c r="S22" i="23" s="1"/>
  <c r="T22" i="23" s="1"/>
  <c r="U22" i="23" s="1"/>
  <c r="V22" i="23" s="1"/>
  <c r="W22" i="23" s="1"/>
  <c r="X22" i="23" s="1"/>
  <c r="Y22" i="23" s="1"/>
  <c r="H44" i="25"/>
  <c r="I44" i="25" s="1"/>
  <c r="J44" i="25" s="1"/>
  <c r="K44" i="25" s="1"/>
  <c r="L44" i="25" s="1"/>
  <c r="M44" i="25" s="1"/>
  <c r="N44" i="25" s="1"/>
  <c r="O44" i="25" s="1"/>
  <c r="P44" i="25" s="1"/>
  <c r="Q44" i="25" s="1"/>
  <c r="R44" i="25" s="1"/>
  <c r="S44" i="25" s="1"/>
  <c r="H23" i="26"/>
  <c r="I23" i="26" s="1"/>
  <c r="J23" i="26" s="1"/>
  <c r="K23" i="26" s="1"/>
  <c r="L23" i="26" s="1"/>
  <c r="M23" i="26" s="1"/>
  <c r="N23" i="26" s="1"/>
  <c r="O23" i="26" s="1"/>
  <c r="P23" i="26" s="1"/>
  <c r="Q23" i="26" s="1"/>
  <c r="R23" i="26" s="1"/>
  <c r="S23" i="26" s="1"/>
  <c r="T23" i="26" s="1"/>
  <c r="U23" i="26" s="1"/>
  <c r="V23" i="26" s="1"/>
  <c r="W23" i="26" s="1"/>
  <c r="X23" i="26" s="1"/>
  <c r="Y23" i="26" s="1"/>
  <c r="H45" i="29"/>
  <c r="I45" i="29" s="1"/>
  <c r="J45" i="29" s="1"/>
  <c r="K45" i="29" s="1"/>
  <c r="L45" i="29" s="1"/>
  <c r="M45" i="29" s="1"/>
  <c r="N45" i="29" s="1"/>
  <c r="O45" i="29" s="1"/>
  <c r="P45" i="29" s="1"/>
  <c r="Q45" i="29" s="1"/>
  <c r="R45" i="29" s="1"/>
  <c r="S45" i="29" s="1"/>
  <c r="T45" i="29" s="1"/>
  <c r="U45" i="29" s="1"/>
  <c r="V45" i="29" s="1"/>
  <c r="W45" i="29" s="1"/>
  <c r="X45" i="29" s="1"/>
  <c r="H7" i="15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H39" i="27"/>
  <c r="I39" i="27" s="1"/>
  <c r="J39" i="27" s="1"/>
  <c r="K39" i="27" s="1"/>
  <c r="L39" i="27" s="1"/>
  <c r="M39" i="27" s="1"/>
  <c r="N39" i="27" s="1"/>
  <c r="O39" i="27" s="1"/>
  <c r="P39" i="27" s="1"/>
  <c r="Q39" i="27" s="1"/>
  <c r="R39" i="27" s="1"/>
  <c r="S39" i="27" s="1"/>
  <c r="T39" i="27" s="1"/>
  <c r="U39" i="27" s="1"/>
  <c r="V39" i="27" s="1"/>
  <c r="W39" i="27" s="1"/>
  <c r="H21" i="12"/>
  <c r="I21" i="12" s="1"/>
  <c r="J21" i="12" s="1"/>
  <c r="K21" i="12" s="1"/>
  <c r="L21" i="12" s="1"/>
  <c r="M21" i="12" s="1"/>
  <c r="N21" i="12" s="1"/>
  <c r="O21" i="12" s="1"/>
  <c r="P21" i="12" s="1"/>
  <c r="Q21" i="12" s="1"/>
  <c r="R21" i="12" s="1"/>
  <c r="H31" i="7"/>
  <c r="I31" i="7" s="1"/>
  <c r="J31" i="7" s="1"/>
  <c r="K31" i="7" s="1"/>
  <c r="L31" i="7" s="1"/>
  <c r="M31" i="7" s="1"/>
  <c r="N31" i="7" s="1"/>
  <c r="O31" i="7" s="1"/>
  <c r="P31" i="7" s="1"/>
  <c r="Q31" i="7" s="1"/>
  <c r="H20" i="10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H6" i="13"/>
  <c r="I6" i="13" s="1"/>
  <c r="J6" i="13" s="1"/>
  <c r="H16" i="16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AB16" i="16" s="1"/>
  <c r="AC16" i="16" s="1"/>
  <c r="AD16" i="16" s="1"/>
  <c r="AE16" i="16" s="1"/>
  <c r="AF16" i="16" s="1"/>
  <c r="AG16" i="16" s="1"/>
  <c r="H26" i="18"/>
  <c r="I26" i="18" s="1"/>
  <c r="J26" i="18" s="1"/>
  <c r="K26" i="18" s="1"/>
  <c r="L26" i="18" s="1"/>
  <c r="M26" i="18" s="1"/>
  <c r="N26" i="18" s="1"/>
  <c r="H5" i="19"/>
  <c r="I5" i="19" s="1"/>
  <c r="H22" i="21"/>
  <c r="I22" i="21" s="1"/>
  <c r="J22" i="21" s="1"/>
  <c r="K22" i="21" s="1"/>
  <c r="L22" i="21" s="1"/>
  <c r="M22" i="21" s="1"/>
  <c r="N22" i="21" s="1"/>
  <c r="O22" i="21" s="1"/>
  <c r="P22" i="21" s="1"/>
  <c r="Q22" i="21" s="1"/>
  <c r="R22" i="21" s="1"/>
  <c r="S22" i="21" s="1"/>
  <c r="H41" i="23"/>
  <c r="I41" i="23" s="1"/>
  <c r="J41" i="23" s="1"/>
  <c r="K41" i="23" s="1"/>
  <c r="L41" i="23" s="1"/>
  <c r="M41" i="23" s="1"/>
  <c r="N41" i="23" s="1"/>
  <c r="O41" i="23" s="1"/>
  <c r="P41" i="23" s="1"/>
  <c r="Q41" i="23" s="1"/>
  <c r="R41" i="23" s="1"/>
  <c r="H20" i="24"/>
  <c r="I20" i="24" s="1"/>
  <c r="J20" i="24" s="1"/>
  <c r="K20" i="24" s="1"/>
  <c r="L20" i="24" s="1"/>
  <c r="M20" i="24" s="1"/>
  <c r="N20" i="24" s="1"/>
  <c r="O20" i="24" s="1"/>
  <c r="P20" i="24" s="1"/>
  <c r="Q20" i="24" s="1"/>
  <c r="R20" i="24" s="1"/>
  <c r="S20" i="24" s="1"/>
  <c r="T20" i="24" s="1"/>
  <c r="U20" i="24" s="1"/>
  <c r="V20" i="24" s="1"/>
  <c r="W20" i="24" s="1"/>
  <c r="X20" i="24" s="1"/>
  <c r="Y20" i="24" s="1"/>
  <c r="Z20" i="24" s="1"/>
  <c r="AA20" i="24" s="1"/>
  <c r="H42" i="26"/>
  <c r="I42" i="26" s="1"/>
  <c r="J42" i="26" s="1"/>
  <c r="K42" i="26" s="1"/>
  <c r="L42" i="26" s="1"/>
  <c r="M42" i="26" s="1"/>
  <c r="N42" i="26" s="1"/>
  <c r="O42" i="26" s="1"/>
  <c r="P42" i="26" s="1"/>
  <c r="Q42" i="26" s="1"/>
  <c r="R42" i="26" s="1"/>
  <c r="S42" i="26" s="1"/>
  <c r="T42" i="26" s="1"/>
  <c r="U42" i="26" s="1"/>
  <c r="V42" i="26" s="1"/>
  <c r="H19" i="28"/>
  <c r="I19" i="28" s="1"/>
  <c r="J19" i="28" s="1"/>
  <c r="K19" i="28" s="1"/>
  <c r="L19" i="28" s="1"/>
  <c r="M19" i="28" s="1"/>
  <c r="N19" i="28" s="1"/>
  <c r="O19" i="28" s="1"/>
  <c r="P19" i="28" s="1"/>
  <c r="Q19" i="28" s="1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H42" i="15"/>
  <c r="I42" i="15" s="1"/>
  <c r="J42" i="15" s="1"/>
  <c r="K42" i="15" s="1"/>
  <c r="L42" i="15" s="1"/>
  <c r="M42" i="15" s="1"/>
  <c r="N42" i="15" s="1"/>
  <c r="H29" i="15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S29" i="15" s="1"/>
  <c r="T29" i="15" s="1"/>
  <c r="U29" i="15" s="1"/>
  <c r="H44" i="27"/>
  <c r="I44" i="27" s="1"/>
  <c r="J44" i="27" s="1"/>
  <c r="K44" i="27" s="1"/>
  <c r="L44" i="27" s="1"/>
  <c r="M44" i="27" s="1"/>
  <c r="N44" i="27" s="1"/>
  <c r="O44" i="27" s="1"/>
  <c r="P44" i="27" s="1"/>
  <c r="Q44" i="27" s="1"/>
  <c r="R44" i="27" s="1"/>
  <c r="S44" i="27" s="1"/>
  <c r="T44" i="27" s="1"/>
  <c r="U44" i="27" s="1"/>
  <c r="V44" i="27" s="1"/>
  <c r="H42" i="14"/>
  <c r="I42" i="14" s="1"/>
  <c r="J42" i="14" s="1"/>
  <c r="K42" i="14" s="1"/>
  <c r="L42" i="14" s="1"/>
  <c r="M42" i="14" s="1"/>
  <c r="N42" i="14" s="1"/>
  <c r="O42" i="14" s="1"/>
  <c r="P42" i="14" s="1"/>
  <c r="H28" i="17"/>
  <c r="I28" i="17" s="1"/>
  <c r="J28" i="17" s="1"/>
  <c r="K28" i="17" s="1"/>
  <c r="L28" i="17" s="1"/>
  <c r="M28" i="17" s="1"/>
  <c r="N28" i="17" s="1"/>
  <c r="O28" i="17" s="1"/>
  <c r="P28" i="17" s="1"/>
  <c r="H46" i="19"/>
  <c r="H25" i="20"/>
  <c r="I25" i="20" s="1"/>
  <c r="J25" i="20" s="1"/>
  <c r="K25" i="20" s="1"/>
  <c r="L25" i="20" s="1"/>
  <c r="M25" i="20" s="1"/>
  <c r="N25" i="20" s="1"/>
  <c r="O25" i="20" s="1"/>
  <c r="H43" i="22"/>
  <c r="I43" i="22" s="1"/>
  <c r="J43" i="22" s="1"/>
  <c r="K43" i="22" s="1"/>
  <c r="L43" i="22" s="1"/>
  <c r="M43" i="22" s="1"/>
  <c r="H18" i="23"/>
  <c r="I18" i="23" s="1"/>
  <c r="J18" i="23" s="1"/>
  <c r="K18" i="23" s="1"/>
  <c r="L18" i="23" s="1"/>
  <c r="M18" i="23" s="1"/>
  <c r="N18" i="23" s="1"/>
  <c r="O18" i="23" s="1"/>
  <c r="P18" i="23" s="1"/>
  <c r="Q18" i="23" s="1"/>
  <c r="R18" i="23" s="1"/>
  <c r="S18" i="23" s="1"/>
  <c r="T18" i="23" s="1"/>
  <c r="U18" i="23" s="1"/>
  <c r="V18" i="23" s="1"/>
  <c r="W18" i="23" s="1"/>
  <c r="X18" i="23" s="1"/>
  <c r="Y18" i="23" s="1"/>
  <c r="Z18" i="23" s="1"/>
  <c r="AA18" i="23" s="1"/>
  <c r="AB18" i="23" s="1"/>
  <c r="AC18" i="23" s="1"/>
  <c r="H40" i="25"/>
  <c r="I40" i="25" s="1"/>
  <c r="J40" i="25" s="1"/>
  <c r="K40" i="25" s="1"/>
  <c r="L40" i="25" s="1"/>
  <c r="M40" i="25" s="1"/>
  <c r="N40" i="25" s="1"/>
  <c r="O40" i="25" s="1"/>
  <c r="P40" i="25" s="1"/>
  <c r="Q40" i="25" s="1"/>
  <c r="R40" i="25" s="1"/>
  <c r="S40" i="25" s="1"/>
  <c r="T40" i="25" s="1"/>
  <c r="U40" i="25" s="1"/>
  <c r="H19" i="26"/>
  <c r="I19" i="26" s="1"/>
  <c r="J19" i="26" s="1"/>
  <c r="K19" i="26" s="1"/>
  <c r="L19" i="26" s="1"/>
  <c r="M19" i="26" s="1"/>
  <c r="N19" i="26" s="1"/>
  <c r="O19" i="26" s="1"/>
  <c r="P19" i="26" s="1"/>
  <c r="Q19" i="26" s="1"/>
  <c r="R19" i="26" s="1"/>
  <c r="S19" i="26" s="1"/>
  <c r="T19" i="26" s="1"/>
  <c r="U19" i="26" s="1"/>
  <c r="V19" i="26" s="1"/>
  <c r="W19" i="26" s="1"/>
  <c r="X19" i="26" s="1"/>
  <c r="Y19" i="26" s="1"/>
  <c r="Z19" i="26" s="1"/>
  <c r="AA19" i="26" s="1"/>
  <c r="AB19" i="26" s="1"/>
  <c r="AC19" i="26" s="1"/>
  <c r="AD19" i="26" s="1"/>
  <c r="H41" i="29"/>
  <c r="I41" i="29" s="1"/>
  <c r="J41" i="29" s="1"/>
  <c r="K41" i="29" s="1"/>
  <c r="L41" i="29" s="1"/>
  <c r="M41" i="29" s="1"/>
  <c r="N41" i="29" s="1"/>
  <c r="O41" i="29" s="1"/>
  <c r="P41" i="29" s="1"/>
  <c r="Q41" i="29" s="1"/>
  <c r="R41" i="29" s="1"/>
  <c r="S41" i="29" s="1"/>
  <c r="T41" i="29" s="1"/>
  <c r="U41" i="29" s="1"/>
  <c r="V41" i="29" s="1"/>
  <c r="W41" i="29" s="1"/>
  <c r="X41" i="29" s="1"/>
  <c r="H44" i="22"/>
  <c r="I44" i="22" s="1"/>
  <c r="J44" i="22" s="1"/>
  <c r="K44" i="22" s="1"/>
  <c r="L44" i="22" s="1"/>
  <c r="M44" i="22" s="1"/>
  <c r="H9" i="15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H32" i="12"/>
  <c r="I32" i="12" s="1"/>
  <c r="J32" i="12" s="1"/>
  <c r="K32" i="12" s="1"/>
  <c r="L32" i="12" s="1"/>
  <c r="M32" i="12" s="1"/>
  <c r="N32" i="12" s="1"/>
  <c r="H23" i="7"/>
  <c r="I23" i="7" s="1"/>
  <c r="J23" i="7" s="1"/>
  <c r="K23" i="7" s="1"/>
  <c r="L23" i="7" s="1"/>
  <c r="M23" i="7" s="1"/>
  <c r="N23" i="7" s="1"/>
  <c r="O23" i="7" s="1"/>
  <c r="H16" i="10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H5" i="14"/>
  <c r="I5" i="14" s="1"/>
  <c r="J5" i="14" s="1"/>
  <c r="K5" i="14" s="1"/>
  <c r="L5" i="14" s="1"/>
  <c r="M5" i="14" s="1"/>
  <c r="N5" i="14" s="1"/>
  <c r="H8" i="16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H22" i="18"/>
  <c r="I22" i="18" s="1"/>
  <c r="J22" i="18" s="1"/>
  <c r="K22" i="18" s="1"/>
  <c r="L22" i="18" s="1"/>
  <c r="M22" i="18" s="1"/>
  <c r="N22" i="18" s="1"/>
  <c r="O22" i="18" s="1"/>
  <c r="P22" i="18" s="1"/>
  <c r="H44" i="20"/>
  <c r="I44" i="20" s="1"/>
  <c r="J44" i="20" s="1"/>
  <c r="K44" i="20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H37" i="23"/>
  <c r="I37" i="23" s="1"/>
  <c r="J37" i="23" s="1"/>
  <c r="K37" i="23" s="1"/>
  <c r="L37" i="23" s="1"/>
  <c r="M37" i="23" s="1"/>
  <c r="N37" i="23" s="1"/>
  <c r="O37" i="23" s="1"/>
  <c r="P37" i="23" s="1"/>
  <c r="Q37" i="23" s="1"/>
  <c r="R37" i="23" s="1"/>
  <c r="S37" i="23" s="1"/>
  <c r="T37" i="23" s="1"/>
  <c r="H16" i="24"/>
  <c r="I16" i="24" s="1"/>
  <c r="J16" i="24" s="1"/>
  <c r="K16" i="24" s="1"/>
  <c r="L16" i="24" s="1"/>
  <c r="M16" i="24" s="1"/>
  <c r="N16" i="24" s="1"/>
  <c r="O16" i="24" s="1"/>
  <c r="P16" i="24" s="1"/>
  <c r="Q16" i="24" s="1"/>
  <c r="R16" i="24" s="1"/>
  <c r="S16" i="24" s="1"/>
  <c r="T16" i="24" s="1"/>
  <c r="U16" i="24" s="1"/>
  <c r="V16" i="24" s="1"/>
  <c r="W16" i="24" s="1"/>
  <c r="X16" i="24" s="1"/>
  <c r="Y16" i="24" s="1"/>
  <c r="Z16" i="24" s="1"/>
  <c r="AA16" i="24" s="1"/>
  <c r="AB16" i="24" s="1"/>
  <c r="AC16" i="24" s="1"/>
  <c r="AD16" i="24" s="1"/>
  <c r="AE16" i="24" s="1"/>
  <c r="AF16" i="24" s="1"/>
  <c r="AG16" i="24" s="1"/>
  <c r="AH16" i="24" s="1"/>
  <c r="H38" i="26"/>
  <c r="I38" i="26" s="1"/>
  <c r="J38" i="26" s="1"/>
  <c r="K38" i="26" s="1"/>
  <c r="L38" i="26" s="1"/>
  <c r="M38" i="26" s="1"/>
  <c r="N38" i="26" s="1"/>
  <c r="O38" i="26" s="1"/>
  <c r="P38" i="26" s="1"/>
  <c r="Q38" i="26" s="1"/>
  <c r="R38" i="26" s="1"/>
  <c r="S38" i="26" s="1"/>
  <c r="T38" i="26" s="1"/>
  <c r="U38" i="26" s="1"/>
  <c r="V38" i="26" s="1"/>
  <c r="W38" i="26" s="1"/>
  <c r="X38" i="26" s="1"/>
  <c r="H15" i="28"/>
  <c r="I15" i="28" s="1"/>
  <c r="J15" i="28" s="1"/>
  <c r="K15" i="28" s="1"/>
  <c r="L15" i="28" s="1"/>
  <c r="M15" i="28" s="1"/>
  <c r="N15" i="28" s="1"/>
  <c r="O15" i="28" s="1"/>
  <c r="P15" i="28" s="1"/>
  <c r="Q15" i="28" s="1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AE15" i="28" s="1"/>
  <c r="AF15" i="28" s="1"/>
  <c r="AG15" i="28" s="1"/>
  <c r="AH15" i="28" s="1"/>
  <c r="H38" i="12"/>
  <c r="I38" i="12" s="1"/>
  <c r="J38" i="12" s="1"/>
  <c r="H34" i="15"/>
  <c r="I34" i="15" s="1"/>
  <c r="J34" i="15" s="1"/>
  <c r="K34" i="15" s="1"/>
  <c r="L34" i="15" s="1"/>
  <c r="M34" i="15" s="1"/>
  <c r="N34" i="15" s="1"/>
  <c r="O34" i="15" s="1"/>
  <c r="P34" i="15" s="1"/>
  <c r="Q34" i="15" s="1"/>
  <c r="R34" i="15" s="1"/>
  <c r="S34" i="15" s="1"/>
  <c r="T34" i="15" s="1"/>
  <c r="H21" i="15"/>
  <c r="I21" i="15" s="1"/>
  <c r="J21" i="15" s="1"/>
  <c r="K21" i="15" s="1"/>
  <c r="L21" i="15" s="1"/>
  <c r="M21" i="15" s="1"/>
  <c r="N21" i="15" s="1"/>
  <c r="O21" i="15" s="1"/>
  <c r="P21" i="15" s="1"/>
  <c r="Q21" i="15" s="1"/>
  <c r="R21" i="15" s="1"/>
  <c r="S21" i="15" s="1"/>
  <c r="T21" i="15" s="1"/>
  <c r="U21" i="15" s="1"/>
  <c r="V21" i="15" s="1"/>
  <c r="W21" i="15" s="1"/>
  <c r="X21" i="15" s="1"/>
  <c r="Y21" i="15" s="1"/>
  <c r="Z21" i="15" s="1"/>
  <c r="AA21" i="15" s="1"/>
  <c r="AB21" i="15" s="1"/>
  <c r="AC21" i="15" s="1"/>
  <c r="H34" i="27"/>
  <c r="I34" i="27" s="1"/>
  <c r="J34" i="27" s="1"/>
  <c r="K34" i="27" s="1"/>
  <c r="L34" i="27" s="1"/>
  <c r="M34" i="27" s="1"/>
  <c r="N34" i="27" s="1"/>
  <c r="O34" i="27" s="1"/>
  <c r="P34" i="27" s="1"/>
  <c r="Q34" i="27" s="1"/>
  <c r="R34" i="27" s="1"/>
  <c r="S34" i="27" s="1"/>
  <c r="T34" i="27" s="1"/>
  <c r="U34" i="27" s="1"/>
  <c r="V34" i="27" s="1"/>
  <c r="W34" i="27" s="1"/>
  <c r="X34" i="27" s="1"/>
  <c r="Y34" i="27" s="1"/>
  <c r="H36" i="27"/>
  <c r="I36" i="27" s="1"/>
  <c r="J36" i="27" s="1"/>
  <c r="K36" i="27" s="1"/>
  <c r="L36" i="27" s="1"/>
  <c r="M36" i="27" s="1"/>
  <c r="N36" i="27" s="1"/>
  <c r="O36" i="27" s="1"/>
  <c r="P36" i="27" s="1"/>
  <c r="Q36" i="27" s="1"/>
  <c r="R36" i="27" s="1"/>
  <c r="S36" i="27" s="1"/>
  <c r="T36" i="27" s="1"/>
  <c r="U36" i="27" s="1"/>
  <c r="V36" i="27" s="1"/>
  <c r="W36" i="27" s="1"/>
  <c r="X36" i="27" s="1"/>
  <c r="Y36" i="27" s="1"/>
  <c r="H18" i="22"/>
  <c r="I18" i="22" s="1"/>
  <c r="J18" i="22" s="1"/>
  <c r="K18" i="22" s="1"/>
  <c r="L18" i="22" s="1"/>
  <c r="M18" i="22" s="1"/>
  <c r="N18" i="22" s="1"/>
  <c r="O18" i="22" s="1"/>
  <c r="P18" i="22" s="1"/>
  <c r="Q18" i="22" s="1"/>
  <c r="R18" i="22" s="1"/>
  <c r="S18" i="22" s="1"/>
  <c r="T18" i="22" s="1"/>
  <c r="U18" i="22" s="1"/>
  <c r="V18" i="22" s="1"/>
  <c r="W18" i="22" s="1"/>
  <c r="H39" i="28"/>
  <c r="I39" i="28" s="1"/>
  <c r="J39" i="28" s="1"/>
  <c r="K39" i="28" s="1"/>
  <c r="L39" i="28" s="1"/>
  <c r="M39" i="28" s="1"/>
  <c r="N39" i="28" s="1"/>
  <c r="O39" i="28" s="1"/>
  <c r="P39" i="28" s="1"/>
  <c r="Q39" i="28" s="1"/>
  <c r="R39" i="28" s="1"/>
  <c r="S39" i="28" s="1"/>
  <c r="T39" i="28" s="1"/>
  <c r="U39" i="28" s="1"/>
  <c r="V39" i="28" s="1"/>
  <c r="W39" i="28" s="1"/>
  <c r="X39" i="28" s="1"/>
  <c r="Y39" i="28" s="1"/>
  <c r="H28" i="12"/>
  <c r="I28" i="12" s="1"/>
  <c r="J28" i="12" s="1"/>
  <c r="K28" i="12" s="1"/>
  <c r="L28" i="12" s="1"/>
  <c r="M28" i="12" s="1"/>
  <c r="H6" i="27"/>
  <c r="I6" i="27" s="1"/>
  <c r="J6" i="27" s="1"/>
  <c r="K6" i="27" s="1"/>
  <c r="L6" i="27" s="1"/>
  <c r="M6" i="27" s="1"/>
  <c r="N6" i="27" s="1"/>
  <c r="O6" i="27" s="1"/>
  <c r="P6" i="27" s="1"/>
  <c r="Q6" i="27" s="1"/>
  <c r="R6" i="27" s="1"/>
  <c r="S6" i="27" s="1"/>
  <c r="T6" i="27" s="1"/>
  <c r="U6" i="27" s="1"/>
  <c r="V6" i="27" s="1"/>
  <c r="W6" i="27" s="1"/>
  <c r="H25" i="16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H39" i="21"/>
  <c r="I39" i="21" s="1"/>
  <c r="J39" i="21" s="1"/>
  <c r="K39" i="21" s="1"/>
  <c r="L39" i="21" s="1"/>
  <c r="M39" i="21" s="1"/>
  <c r="N39" i="21" s="1"/>
  <c r="H12" i="25"/>
  <c r="I12" i="25" s="1"/>
  <c r="J12" i="25" s="1"/>
  <c r="K12" i="25" s="1"/>
  <c r="L12" i="25" s="1"/>
  <c r="M12" i="25" s="1"/>
  <c r="N12" i="25" s="1"/>
  <c r="O12" i="25" s="1"/>
  <c r="P12" i="25" s="1"/>
  <c r="Q12" i="25" s="1"/>
  <c r="R12" i="25" s="1"/>
  <c r="S12" i="25" s="1"/>
  <c r="T12" i="25" s="1"/>
  <c r="U12" i="25" s="1"/>
  <c r="V12" i="25" s="1"/>
  <c r="W12" i="25" s="1"/>
  <c r="X12" i="25" s="1"/>
  <c r="Y12" i="25" s="1"/>
  <c r="Z12" i="25" s="1"/>
  <c r="AA12" i="25" s="1"/>
  <c r="AB12" i="25" s="1"/>
  <c r="AC12" i="25" s="1"/>
  <c r="AD12" i="25" s="1"/>
  <c r="AE12" i="25" s="1"/>
  <c r="AF12" i="25" s="1"/>
  <c r="AG12" i="25" s="1"/>
  <c r="H13" i="29"/>
  <c r="I13" i="29" s="1"/>
  <c r="J13" i="29" s="1"/>
  <c r="K13" i="29" s="1"/>
  <c r="L13" i="29" s="1"/>
  <c r="M13" i="29" s="1"/>
  <c r="N13" i="29" s="1"/>
  <c r="O13" i="29" s="1"/>
  <c r="P13" i="29" s="1"/>
  <c r="Q13" i="29" s="1"/>
  <c r="R13" i="29" s="1"/>
  <c r="S13" i="29" s="1"/>
  <c r="T13" i="29" s="1"/>
  <c r="U13" i="29" s="1"/>
  <c r="V13" i="29" s="1"/>
  <c r="W13" i="29" s="1"/>
  <c r="X13" i="29" s="1"/>
  <c r="Y13" i="29" s="1"/>
  <c r="Z13" i="29" s="1"/>
  <c r="AA13" i="29" s="1"/>
  <c r="AB13" i="29" s="1"/>
  <c r="AC13" i="29" s="1"/>
  <c r="H45" i="15"/>
  <c r="I45" i="15" s="1"/>
  <c r="J45" i="15" s="1"/>
  <c r="K45" i="15" s="1"/>
  <c r="L45" i="15" s="1"/>
  <c r="H46" i="13"/>
  <c r="H19" i="17"/>
  <c r="I19" i="17" s="1"/>
  <c r="J19" i="17" s="1"/>
  <c r="K19" i="17" s="1"/>
  <c r="L19" i="17" s="1"/>
  <c r="M19" i="17" s="1"/>
  <c r="N19" i="17" s="1"/>
  <c r="O19" i="17" s="1"/>
  <c r="P19" i="17" s="1"/>
  <c r="Q19" i="17" s="1"/>
  <c r="R19" i="17" s="1"/>
  <c r="S19" i="17" s="1"/>
  <c r="H16" i="20"/>
  <c r="I16" i="20" s="1"/>
  <c r="J16" i="20" s="1"/>
  <c r="K16" i="20" s="1"/>
  <c r="L16" i="20" s="1"/>
  <c r="M16" i="20" s="1"/>
  <c r="N16" i="20" s="1"/>
  <c r="O16" i="20" s="1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H9" i="23"/>
  <c r="I9" i="23" s="1"/>
  <c r="J9" i="23" s="1"/>
  <c r="K9" i="23" s="1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H6" i="26"/>
  <c r="I6" i="26" s="1"/>
  <c r="J6" i="26" s="1"/>
  <c r="K6" i="26" s="1"/>
  <c r="L6" i="26" s="1"/>
  <c r="M6" i="26" s="1"/>
  <c r="N6" i="26" s="1"/>
  <c r="O6" i="26" s="1"/>
  <c r="P6" i="26" s="1"/>
  <c r="Q6" i="26" s="1"/>
  <c r="R6" i="26" s="1"/>
  <c r="S6" i="26" s="1"/>
  <c r="T6" i="26" s="1"/>
  <c r="U6" i="26" s="1"/>
  <c r="V6" i="26" s="1"/>
  <c r="W6" i="26" s="1"/>
  <c r="H6" i="15"/>
  <c r="I6" i="15" s="1"/>
  <c r="J6" i="15" s="1"/>
  <c r="K6" i="15" s="1"/>
  <c r="L6" i="15" s="1"/>
  <c r="M6" i="15" s="1"/>
  <c r="N6" i="15" s="1"/>
  <c r="O6" i="15" s="1"/>
  <c r="H21" i="5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H42" i="29"/>
  <c r="I42" i="29" s="1"/>
  <c r="J42" i="29" s="1"/>
  <c r="K42" i="29" s="1"/>
  <c r="L42" i="29" s="1"/>
  <c r="M42" i="29" s="1"/>
  <c r="N42" i="29" s="1"/>
  <c r="O42" i="29" s="1"/>
  <c r="P42" i="29" s="1"/>
  <c r="Q42" i="29" s="1"/>
  <c r="R42" i="29" s="1"/>
  <c r="S42" i="29" s="1"/>
  <c r="T42" i="29" s="1"/>
  <c r="U42" i="29" s="1"/>
  <c r="V42" i="29" s="1"/>
  <c r="W42" i="29" s="1"/>
  <c r="X42" i="29" s="1"/>
  <c r="H14" i="5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H26" i="9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H38" i="29"/>
  <c r="I38" i="29" s="1"/>
  <c r="J38" i="29" s="1"/>
  <c r="K38" i="29" s="1"/>
  <c r="L38" i="29" s="1"/>
  <c r="M38" i="29" s="1"/>
  <c r="N38" i="29" s="1"/>
  <c r="O38" i="29" s="1"/>
  <c r="P38" i="29" s="1"/>
  <c r="Q38" i="29" s="1"/>
  <c r="R38" i="29" s="1"/>
  <c r="S38" i="29" s="1"/>
  <c r="T38" i="29" s="1"/>
  <c r="U38" i="29" s="1"/>
  <c r="V38" i="29" s="1"/>
  <c r="W38" i="29" s="1"/>
  <c r="X38" i="29" s="1"/>
  <c r="Y38" i="29" s="1"/>
  <c r="H10" i="5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H9" i="28"/>
  <c r="I9" i="28" s="1"/>
  <c r="J9" i="28" s="1"/>
  <c r="K9" i="28" s="1"/>
  <c r="L9" i="28" s="1"/>
  <c r="M9" i="28" s="1"/>
  <c r="N9" i="28" s="1"/>
  <c r="O9" i="28" s="1"/>
  <c r="P9" i="28" s="1"/>
  <c r="Q9" i="28" s="1"/>
  <c r="R9" i="28" s="1"/>
  <c r="S9" i="28" s="1"/>
  <c r="T9" i="28" s="1"/>
  <c r="U9" i="28" s="1"/>
  <c r="V9" i="28" s="1"/>
  <c r="W9" i="28" s="1"/>
  <c r="X9" i="28" s="1"/>
  <c r="Y9" i="28" s="1"/>
  <c r="Z9" i="28" s="1"/>
  <c r="AA9" i="28" s="1"/>
  <c r="AB9" i="28" s="1"/>
  <c r="H44" i="15"/>
  <c r="I44" i="15" s="1"/>
  <c r="J44" i="15" s="1"/>
  <c r="K44" i="15" s="1"/>
  <c r="L44" i="15" s="1"/>
  <c r="M44" i="15" s="1"/>
  <c r="H42" i="9"/>
  <c r="I42" i="9" s="1"/>
  <c r="J42" i="9" s="1"/>
  <c r="K42" i="9" s="1"/>
  <c r="L42" i="9" s="1"/>
  <c r="H46" i="29"/>
  <c r="I46" i="29" s="1"/>
  <c r="J46" i="29" s="1"/>
  <c r="K46" i="29" s="1"/>
  <c r="L46" i="29" s="1"/>
  <c r="M46" i="29" s="1"/>
  <c r="N46" i="29" s="1"/>
  <c r="O46" i="29" s="1"/>
  <c r="P46" i="29" s="1"/>
  <c r="Q46" i="29" s="1"/>
  <c r="R46" i="29" s="1"/>
  <c r="S46" i="29" s="1"/>
  <c r="T46" i="29" s="1"/>
  <c r="U46" i="29" s="1"/>
  <c r="V46" i="29" s="1"/>
  <c r="W46" i="29" s="1"/>
  <c r="X46" i="29" s="1"/>
  <c r="H18" i="5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H12" i="11"/>
  <c r="I12" i="11" s="1"/>
  <c r="J12" i="11" s="1"/>
  <c r="K12" i="11" s="1"/>
  <c r="H24" i="17"/>
  <c r="I24" i="17" s="1"/>
  <c r="J24" i="17" s="1"/>
  <c r="K24" i="17" s="1"/>
  <c r="L24" i="17" s="1"/>
  <c r="M24" i="17" s="1"/>
  <c r="H42" i="19"/>
  <c r="I42" i="19" s="1"/>
  <c r="H39" i="22"/>
  <c r="I39" i="22" s="1"/>
  <c r="J39" i="22" s="1"/>
  <c r="K39" i="22" s="1"/>
  <c r="L39" i="22" s="1"/>
  <c r="M39" i="22" s="1"/>
  <c r="N39" i="22" s="1"/>
  <c r="O39" i="22" s="1"/>
  <c r="H36" i="25"/>
  <c r="I36" i="25" s="1"/>
  <c r="J36" i="25" s="1"/>
  <c r="K36" i="25" s="1"/>
  <c r="L36" i="25" s="1"/>
  <c r="M36" i="25" s="1"/>
  <c r="N36" i="25" s="1"/>
  <c r="O36" i="25" s="1"/>
  <c r="P36" i="25" s="1"/>
  <c r="Q36" i="25" s="1"/>
  <c r="R36" i="25" s="1"/>
  <c r="S36" i="25" s="1"/>
  <c r="T36" i="25" s="1"/>
  <c r="U36" i="25" s="1"/>
  <c r="V36" i="25" s="1"/>
  <c r="W36" i="25" s="1"/>
  <c r="H37" i="29"/>
  <c r="I37" i="29" s="1"/>
  <c r="J37" i="29" s="1"/>
  <c r="K37" i="29" s="1"/>
  <c r="L37" i="29" s="1"/>
  <c r="M37" i="29" s="1"/>
  <c r="N37" i="29" s="1"/>
  <c r="O37" i="29" s="1"/>
  <c r="P37" i="29" s="1"/>
  <c r="Q37" i="29" s="1"/>
  <c r="R37" i="29" s="1"/>
  <c r="S37" i="29" s="1"/>
  <c r="T37" i="29" s="1"/>
  <c r="U37" i="29" s="1"/>
  <c r="V37" i="29" s="1"/>
  <c r="W37" i="29" s="1"/>
  <c r="X37" i="29" s="1"/>
  <c r="Y37" i="29" s="1"/>
  <c r="H28" i="22"/>
  <c r="I28" i="22" s="1"/>
  <c r="J28" i="22" s="1"/>
  <c r="K28" i="22" s="1"/>
  <c r="L28" i="22" s="1"/>
  <c r="M28" i="22" s="1"/>
  <c r="N28" i="22" s="1"/>
  <c r="O28" i="22" s="1"/>
  <c r="P28" i="22" s="1"/>
  <c r="Q28" i="22" s="1"/>
  <c r="R28" i="22" s="1"/>
  <c r="H12" i="10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AC12" i="10" s="1"/>
  <c r="AD12" i="10" s="1"/>
  <c r="AE12" i="10" s="1"/>
  <c r="AF12" i="10" s="1"/>
  <c r="AG12" i="10" s="1"/>
  <c r="AH12" i="10" s="1"/>
  <c r="H4" i="17"/>
  <c r="I4" i="17" s="1"/>
  <c r="H18" i="18"/>
  <c r="I18" i="18" s="1"/>
  <c r="J18" i="18" s="1"/>
  <c r="K18" i="18" s="1"/>
  <c r="L18" i="18" s="1"/>
  <c r="M18" i="18" s="1"/>
  <c r="N18" i="18" s="1"/>
  <c r="O18" i="18" s="1"/>
  <c r="P18" i="18" s="1"/>
  <c r="Q18" i="18" s="1"/>
  <c r="R18" i="18" s="1"/>
  <c r="S18" i="18" s="1"/>
  <c r="H14" i="21"/>
  <c r="I14" i="21" s="1"/>
  <c r="J14" i="21" s="1"/>
  <c r="K14" i="21" s="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W14" i="21" s="1"/>
  <c r="X14" i="21" s="1"/>
  <c r="Y14" i="21" s="1"/>
  <c r="Z14" i="21" s="1"/>
  <c r="H12" i="24"/>
  <c r="I12" i="24" s="1"/>
  <c r="J12" i="24" s="1"/>
  <c r="K12" i="24" s="1"/>
  <c r="L12" i="24" s="1"/>
  <c r="M12" i="24" s="1"/>
  <c r="N12" i="24" s="1"/>
  <c r="O12" i="24" s="1"/>
  <c r="P12" i="24" s="1"/>
  <c r="Q12" i="24" s="1"/>
  <c r="R12" i="24" s="1"/>
  <c r="S12" i="24" s="1"/>
  <c r="T12" i="24" s="1"/>
  <c r="U12" i="24" s="1"/>
  <c r="V12" i="24" s="1"/>
  <c r="W12" i="24" s="1"/>
  <c r="X12" i="24" s="1"/>
  <c r="Y12" i="24" s="1"/>
  <c r="Z12" i="24" s="1"/>
  <c r="AA12" i="24" s="1"/>
  <c r="AB12" i="24" s="1"/>
  <c r="AC12" i="24" s="1"/>
  <c r="AD12" i="24" s="1"/>
  <c r="AE12" i="24" s="1"/>
  <c r="AF12" i="24" s="1"/>
  <c r="AG12" i="24" s="1"/>
  <c r="AH12" i="24" s="1"/>
  <c r="H11" i="28"/>
  <c r="I11" i="28" s="1"/>
  <c r="J11" i="28" s="1"/>
  <c r="K11" i="28" s="1"/>
  <c r="L11" i="28" s="1"/>
  <c r="M11" i="28" s="1"/>
  <c r="N11" i="28" s="1"/>
  <c r="O11" i="28" s="1"/>
  <c r="P11" i="28" s="1"/>
  <c r="Q11" i="28" s="1"/>
  <c r="R11" i="28" s="1"/>
  <c r="S11" i="28" s="1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AE11" i="28" s="1"/>
  <c r="AF11" i="28" s="1"/>
  <c r="H30" i="15"/>
  <c r="I30" i="15" s="1"/>
  <c r="J30" i="15" s="1"/>
  <c r="K30" i="15" s="1"/>
  <c r="L30" i="15" s="1"/>
  <c r="M30" i="15" s="1"/>
  <c r="N30" i="15" s="1"/>
  <c r="O30" i="15" s="1"/>
  <c r="P30" i="15" s="1"/>
  <c r="Q30" i="15" s="1"/>
  <c r="R30" i="15" s="1"/>
  <c r="S30" i="15" s="1"/>
  <c r="T30" i="15" s="1"/>
  <c r="H13" i="15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13" i="15" s="1"/>
  <c r="AA13" i="15" s="1"/>
  <c r="AB13" i="15" s="1"/>
  <c r="AC13" i="15" s="1"/>
  <c r="AD13" i="15" s="1"/>
  <c r="AE13" i="15" s="1"/>
  <c r="AF13" i="15" s="1"/>
  <c r="AG13" i="15" s="1"/>
  <c r="AH13" i="15" s="1"/>
  <c r="AI13" i="15" s="1"/>
  <c r="AJ13" i="15" s="1"/>
  <c r="AK13" i="15" s="1"/>
  <c r="AL13" i="15" s="1"/>
  <c r="H26" i="27"/>
  <c r="I26" i="27" s="1"/>
  <c r="J26" i="27" s="1"/>
  <c r="K26" i="27" s="1"/>
  <c r="L26" i="27" s="1"/>
  <c r="M26" i="27" s="1"/>
  <c r="N26" i="27" s="1"/>
  <c r="O26" i="27" s="1"/>
  <c r="P26" i="27" s="1"/>
  <c r="Q26" i="27" s="1"/>
  <c r="R26" i="27" s="1"/>
  <c r="S26" i="27" s="1"/>
  <c r="T26" i="27" s="1"/>
  <c r="U26" i="27" s="1"/>
  <c r="V26" i="27" s="1"/>
  <c r="W26" i="27" s="1"/>
  <c r="X26" i="27" s="1"/>
  <c r="Y26" i="27" s="1"/>
  <c r="Z26" i="27" s="1"/>
  <c r="H28" i="16"/>
  <c r="I28" i="16" s="1"/>
  <c r="J28" i="16" s="1"/>
  <c r="K28" i="16" s="1"/>
  <c r="L28" i="16" s="1"/>
  <c r="M28" i="16" s="1"/>
  <c r="N28" i="16" s="1"/>
  <c r="O28" i="16" s="1"/>
  <c r="P28" i="16" s="1"/>
  <c r="Q28" i="16" s="1"/>
  <c r="R28" i="16" s="1"/>
  <c r="S28" i="16" s="1"/>
  <c r="H26" i="29"/>
  <c r="I26" i="29" s="1"/>
  <c r="J26" i="29" s="1"/>
  <c r="K26" i="29" s="1"/>
  <c r="L26" i="29" s="1"/>
  <c r="M26" i="29" s="1"/>
  <c r="N26" i="29" s="1"/>
  <c r="O26" i="29" s="1"/>
  <c r="P26" i="29" s="1"/>
  <c r="Q26" i="29" s="1"/>
  <c r="R26" i="29" s="1"/>
  <c r="S26" i="29" s="1"/>
  <c r="T26" i="29" s="1"/>
  <c r="U26" i="29" s="1"/>
  <c r="V26" i="29" s="1"/>
  <c r="W26" i="29" s="1"/>
  <c r="X26" i="29" s="1"/>
  <c r="Y26" i="29" s="1"/>
  <c r="H43" i="4"/>
  <c r="H39" i="8"/>
  <c r="I39" i="8" s="1"/>
  <c r="J39" i="8" s="1"/>
  <c r="K39" i="8" s="1"/>
  <c r="L39" i="8" s="1"/>
  <c r="M39" i="8" s="1"/>
  <c r="N39" i="8" s="1"/>
  <c r="H37" i="10"/>
  <c r="I37" i="10" s="1"/>
  <c r="J37" i="10" s="1"/>
  <c r="K37" i="10" s="1"/>
  <c r="L37" i="10" s="1"/>
  <c r="M37" i="10" s="1"/>
  <c r="N37" i="10" s="1"/>
  <c r="O37" i="10" s="1"/>
  <c r="H35" i="13"/>
  <c r="I35" i="13" s="1"/>
  <c r="J35" i="13" s="1"/>
  <c r="K35" i="13" s="1"/>
  <c r="L35" i="13" s="1"/>
  <c r="M35" i="13" s="1"/>
  <c r="N35" i="13" s="1"/>
  <c r="H22" i="29"/>
  <c r="I22" i="29" s="1"/>
  <c r="J22" i="29" s="1"/>
  <c r="K22" i="29" s="1"/>
  <c r="L22" i="29" s="1"/>
  <c r="M22" i="29" s="1"/>
  <c r="N22" i="29" s="1"/>
  <c r="O22" i="29" s="1"/>
  <c r="P22" i="29" s="1"/>
  <c r="Q22" i="29" s="1"/>
  <c r="R22" i="29" s="1"/>
  <c r="S22" i="29" s="1"/>
  <c r="T22" i="29" s="1"/>
  <c r="U22" i="29" s="1"/>
  <c r="V22" i="29" s="1"/>
  <c r="W22" i="29" s="1"/>
  <c r="X22" i="29" s="1"/>
  <c r="Y22" i="29" s="1"/>
  <c r="Z22" i="29" s="1"/>
  <c r="H35" i="4"/>
  <c r="I35" i="4" s="1"/>
  <c r="J35" i="4" s="1"/>
  <c r="K35" i="4" s="1"/>
  <c r="L35" i="4" s="1"/>
  <c r="H35" i="8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H33" i="10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H34" i="29"/>
  <c r="I34" i="29" s="1"/>
  <c r="J34" i="29" s="1"/>
  <c r="K34" i="29" s="1"/>
  <c r="L34" i="29" s="1"/>
  <c r="M34" i="29" s="1"/>
  <c r="N34" i="29" s="1"/>
  <c r="O34" i="29" s="1"/>
  <c r="P34" i="29" s="1"/>
  <c r="Q34" i="29" s="1"/>
  <c r="R34" i="29" s="1"/>
  <c r="S34" i="29" s="1"/>
  <c r="T34" i="29" s="1"/>
  <c r="U34" i="29" s="1"/>
  <c r="V34" i="29" s="1"/>
  <c r="W34" i="29" s="1"/>
  <c r="X34" i="29" s="1"/>
  <c r="Y34" i="29" s="1"/>
  <c r="H8" i="15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H6" i="5"/>
  <c r="I6" i="5" s="1"/>
  <c r="J6" i="5" s="1"/>
  <c r="K6" i="5" s="1"/>
  <c r="L6" i="5" s="1"/>
  <c r="H10" i="9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H43" i="13"/>
  <c r="I43" i="13" s="1"/>
  <c r="H30" i="29"/>
  <c r="I30" i="29" s="1"/>
  <c r="J30" i="29" s="1"/>
  <c r="K30" i="29" s="1"/>
  <c r="L30" i="29" s="1"/>
  <c r="M30" i="29" s="1"/>
  <c r="N30" i="29" s="1"/>
  <c r="O30" i="29" s="1"/>
  <c r="P30" i="29" s="1"/>
  <c r="Q30" i="29" s="1"/>
  <c r="R30" i="29" s="1"/>
  <c r="S30" i="29" s="1"/>
  <c r="T30" i="29" s="1"/>
  <c r="U30" i="29" s="1"/>
  <c r="V30" i="29" s="1"/>
  <c r="W30" i="29" s="1"/>
  <c r="X30" i="29" s="1"/>
  <c r="Y30" i="29" s="1"/>
  <c r="H12" i="15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AB12" i="15" s="1"/>
  <c r="AC12" i="15" s="1"/>
  <c r="AD12" i="15" s="1"/>
  <c r="AE12" i="15" s="1"/>
  <c r="AF12" i="15" s="1"/>
  <c r="AG12" i="15" s="1"/>
  <c r="AH12" i="15" s="1"/>
  <c r="AI12" i="15" s="1"/>
  <c r="AJ12" i="15" s="1"/>
  <c r="H43" i="8"/>
  <c r="I43" i="8" s="1"/>
  <c r="J43" i="8" s="1"/>
  <c r="K43" i="8" s="1"/>
  <c r="L43" i="8" s="1"/>
  <c r="H41" i="10"/>
  <c r="I41" i="10" s="1"/>
  <c r="J41" i="10" s="1"/>
  <c r="K41" i="10" s="1"/>
  <c r="L41" i="10" s="1"/>
  <c r="H39" i="13"/>
  <c r="I39" i="13" s="1"/>
  <c r="J39" i="13" s="1"/>
  <c r="K39" i="13" s="1"/>
  <c r="H33" i="16"/>
  <c r="I33" i="16" s="1"/>
  <c r="J33" i="16" s="1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H8" i="17"/>
  <c r="I8" i="17" s="1"/>
  <c r="J8" i="17" s="1"/>
  <c r="K8" i="17" s="1"/>
  <c r="L8" i="17" s="1"/>
  <c r="M8" i="17" s="1"/>
  <c r="N8" i="17" s="1"/>
  <c r="O8" i="17" s="1"/>
  <c r="H26" i="19"/>
  <c r="I26" i="19" s="1"/>
  <c r="J26" i="19" s="1"/>
  <c r="K26" i="19" s="1"/>
  <c r="L26" i="19" s="1"/>
  <c r="M26" i="19" s="1"/>
  <c r="H5" i="20"/>
  <c r="I5" i="20" s="1"/>
  <c r="J5" i="20" s="1"/>
  <c r="K5" i="20" s="1"/>
  <c r="H23" i="22"/>
  <c r="I23" i="22" s="1"/>
  <c r="J23" i="22" s="1"/>
  <c r="K23" i="22" s="1"/>
  <c r="L23" i="22" s="1"/>
  <c r="M23" i="22" s="1"/>
  <c r="N23" i="22" s="1"/>
  <c r="O23" i="22" s="1"/>
  <c r="P23" i="22" s="1"/>
  <c r="Q23" i="22" s="1"/>
  <c r="H41" i="24"/>
  <c r="I41" i="24" s="1"/>
  <c r="J41" i="24" s="1"/>
  <c r="K41" i="24" s="1"/>
  <c r="L41" i="24" s="1"/>
  <c r="M41" i="24" s="1"/>
  <c r="N41" i="24" s="1"/>
  <c r="O41" i="24" s="1"/>
  <c r="P41" i="24" s="1"/>
  <c r="Q41" i="24" s="1"/>
  <c r="R41" i="24" s="1"/>
  <c r="S41" i="24" s="1"/>
  <c r="H20" i="25"/>
  <c r="I20" i="25" s="1"/>
  <c r="J20" i="25" s="1"/>
  <c r="K20" i="25" s="1"/>
  <c r="L20" i="25" s="1"/>
  <c r="M20" i="25" s="1"/>
  <c r="N20" i="25" s="1"/>
  <c r="O20" i="25" s="1"/>
  <c r="P20" i="25" s="1"/>
  <c r="Q20" i="25" s="1"/>
  <c r="R20" i="25" s="1"/>
  <c r="S20" i="25" s="1"/>
  <c r="T20" i="25" s="1"/>
  <c r="U20" i="25" s="1"/>
  <c r="V20" i="25" s="1"/>
  <c r="W20" i="25" s="1"/>
  <c r="X20" i="25" s="1"/>
  <c r="Y20" i="25" s="1"/>
  <c r="Z20" i="25" s="1"/>
  <c r="AA20" i="25" s="1"/>
  <c r="AB20" i="25" s="1"/>
  <c r="H44" i="28"/>
  <c r="I44" i="28" s="1"/>
  <c r="J44" i="28" s="1"/>
  <c r="K44" i="28" s="1"/>
  <c r="L44" i="28" s="1"/>
  <c r="M44" i="28" s="1"/>
  <c r="N44" i="28" s="1"/>
  <c r="O44" i="28" s="1"/>
  <c r="P44" i="28" s="1"/>
  <c r="Q44" i="28" s="1"/>
  <c r="R44" i="28" s="1"/>
  <c r="S44" i="28" s="1"/>
  <c r="T44" i="28" s="1"/>
  <c r="U44" i="28" s="1"/>
  <c r="V44" i="28" s="1"/>
  <c r="W44" i="28" s="1"/>
  <c r="X44" i="28" s="1"/>
  <c r="H21" i="29"/>
  <c r="I21" i="29" s="1"/>
  <c r="J21" i="29" s="1"/>
  <c r="K21" i="29" s="1"/>
  <c r="L21" i="29" s="1"/>
  <c r="M21" i="29" s="1"/>
  <c r="N21" i="29" s="1"/>
  <c r="O21" i="29" s="1"/>
  <c r="P21" i="29" s="1"/>
  <c r="Q21" i="29" s="1"/>
  <c r="R21" i="29" s="1"/>
  <c r="S21" i="29" s="1"/>
  <c r="T21" i="29" s="1"/>
  <c r="U21" i="29" s="1"/>
  <c r="V21" i="29" s="1"/>
  <c r="W21" i="29" s="1"/>
  <c r="X21" i="29" s="1"/>
  <c r="Y21" i="29" s="1"/>
  <c r="Z21" i="29" s="1"/>
  <c r="AA21" i="29" s="1"/>
  <c r="H7" i="23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H36" i="15"/>
  <c r="I36" i="15" s="1"/>
  <c r="J36" i="15" s="1"/>
  <c r="K36" i="15" s="1"/>
  <c r="L36" i="15" s="1"/>
  <c r="M36" i="15" s="1"/>
  <c r="N36" i="15" s="1"/>
  <c r="O36" i="15" s="1"/>
  <c r="P36" i="15" s="1"/>
  <c r="Q36" i="15" s="1"/>
  <c r="R36" i="15" s="1"/>
  <c r="S36" i="15" s="1"/>
  <c r="T36" i="15" s="1"/>
  <c r="H33" i="5"/>
  <c r="I33" i="5" s="1"/>
  <c r="J33" i="5" s="1"/>
  <c r="K33" i="5" s="1"/>
  <c r="L33" i="5" s="1"/>
  <c r="M33" i="5" s="1"/>
  <c r="N33" i="5" s="1"/>
  <c r="O33" i="5" s="1"/>
  <c r="P33" i="5" s="1"/>
  <c r="Q33" i="5" s="1"/>
  <c r="R33" i="5" s="1"/>
  <c r="H41" i="9"/>
  <c r="I41" i="9" s="1"/>
  <c r="J41" i="9" s="1"/>
  <c r="K41" i="9" s="1"/>
  <c r="L41" i="9" s="1"/>
  <c r="H11" i="11"/>
  <c r="I11" i="11" s="1"/>
  <c r="J11" i="11" s="1"/>
  <c r="K11" i="11" s="1"/>
  <c r="H45" i="14"/>
  <c r="I45" i="14" s="1"/>
  <c r="J45" i="14" s="1"/>
  <c r="K45" i="14" s="1"/>
  <c r="L45" i="14" s="1"/>
  <c r="M45" i="14" s="1"/>
  <c r="H31" i="17"/>
  <c r="I31" i="17" s="1"/>
  <c r="J31" i="17" s="1"/>
  <c r="K31" i="17" s="1"/>
  <c r="L31" i="17" s="1"/>
  <c r="M31" i="17" s="1"/>
  <c r="N31" i="17" s="1"/>
  <c r="O31" i="17" s="1"/>
  <c r="P31" i="17" s="1"/>
  <c r="H45" i="19"/>
  <c r="H24" i="20"/>
  <c r="I24" i="20" s="1"/>
  <c r="J24" i="20" s="1"/>
  <c r="K24" i="20" s="1"/>
  <c r="L24" i="20" s="1"/>
  <c r="M24" i="20" s="1"/>
  <c r="N24" i="20" s="1"/>
  <c r="H42" i="22"/>
  <c r="I42" i="22" s="1"/>
  <c r="J42" i="22" s="1"/>
  <c r="K42" i="22" s="1"/>
  <c r="L42" i="22" s="1"/>
  <c r="M42" i="22" s="1"/>
  <c r="N42" i="22" s="1"/>
  <c r="H17" i="23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AB17" i="23" s="1"/>
  <c r="AC17" i="23" s="1"/>
  <c r="AD17" i="23" s="1"/>
  <c r="AE17" i="23" s="1"/>
  <c r="AF17" i="23" s="1"/>
  <c r="H39" i="25"/>
  <c r="I39" i="25" s="1"/>
  <c r="J39" i="25" s="1"/>
  <c r="K39" i="25" s="1"/>
  <c r="L39" i="25" s="1"/>
  <c r="M39" i="25" s="1"/>
  <c r="N39" i="25" s="1"/>
  <c r="O39" i="25" s="1"/>
  <c r="P39" i="25" s="1"/>
  <c r="Q39" i="25" s="1"/>
  <c r="R39" i="25" s="1"/>
  <c r="S39" i="25" s="1"/>
  <c r="T39" i="25" s="1"/>
  <c r="U39" i="25" s="1"/>
  <c r="H14" i="26"/>
  <c r="I14" i="26" s="1"/>
  <c r="J14" i="26" s="1"/>
  <c r="K14" i="26" s="1"/>
  <c r="L14" i="26" s="1"/>
  <c r="M14" i="26" s="1"/>
  <c r="N14" i="26" s="1"/>
  <c r="O14" i="26" s="1"/>
  <c r="P14" i="26" s="1"/>
  <c r="Q14" i="26" s="1"/>
  <c r="R14" i="26" s="1"/>
  <c r="S14" i="26" s="1"/>
  <c r="T14" i="26" s="1"/>
  <c r="U14" i="26" s="1"/>
  <c r="V14" i="26" s="1"/>
  <c r="W14" i="26" s="1"/>
  <c r="X14" i="26" s="1"/>
  <c r="Y14" i="26" s="1"/>
  <c r="Z14" i="26" s="1"/>
  <c r="AA14" i="26" s="1"/>
  <c r="AB14" i="26" s="1"/>
  <c r="AC14" i="26" s="1"/>
  <c r="AD14" i="26" s="1"/>
  <c r="AE14" i="26" s="1"/>
  <c r="AF14" i="26" s="1"/>
  <c r="AG14" i="26" s="1"/>
  <c r="AH14" i="26" s="1"/>
  <c r="AI14" i="26" s="1"/>
  <c r="AJ14" i="26" s="1"/>
  <c r="H36" i="29"/>
  <c r="I36" i="29" s="1"/>
  <c r="J36" i="29" s="1"/>
  <c r="K36" i="29" s="1"/>
  <c r="L36" i="29" s="1"/>
  <c r="M36" i="29" s="1"/>
  <c r="N36" i="29" s="1"/>
  <c r="O36" i="29" s="1"/>
  <c r="P36" i="29" s="1"/>
  <c r="Q36" i="29" s="1"/>
  <c r="R36" i="29" s="1"/>
  <c r="S36" i="29" s="1"/>
  <c r="T36" i="29" s="1"/>
  <c r="U36" i="29" s="1"/>
  <c r="V36" i="29" s="1"/>
  <c r="W36" i="29" s="1"/>
  <c r="X36" i="29" s="1"/>
  <c r="Y36" i="29" s="1"/>
  <c r="H27" i="15"/>
  <c r="I27" i="15" s="1"/>
  <c r="J27" i="15" s="1"/>
  <c r="K27" i="15" s="1"/>
  <c r="L27" i="15" s="1"/>
  <c r="M27" i="15" s="1"/>
  <c r="N27" i="15" s="1"/>
  <c r="O27" i="15" s="1"/>
  <c r="P27" i="15" s="1"/>
  <c r="Q27" i="15" s="1"/>
  <c r="R27" i="15" s="1"/>
  <c r="S27" i="15" s="1"/>
  <c r="T27" i="15" s="1"/>
  <c r="U27" i="15" s="1"/>
  <c r="H14" i="15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AB14" i="15" s="1"/>
  <c r="AC14" i="15" s="1"/>
  <c r="AD14" i="15" s="1"/>
  <c r="AE14" i="15" s="1"/>
  <c r="AF14" i="15" s="1"/>
  <c r="AG14" i="15" s="1"/>
  <c r="AH14" i="15" s="1"/>
  <c r="AI14" i="15" s="1"/>
  <c r="AJ14" i="15" s="1"/>
  <c r="H41" i="27"/>
  <c r="I41" i="27" s="1"/>
  <c r="J41" i="27" s="1"/>
  <c r="K41" i="27" s="1"/>
  <c r="L41" i="27" s="1"/>
  <c r="M41" i="27" s="1"/>
  <c r="N41" i="27" s="1"/>
  <c r="O41" i="27" s="1"/>
  <c r="P41" i="27" s="1"/>
  <c r="Q41" i="27" s="1"/>
  <c r="R41" i="27" s="1"/>
  <c r="S41" i="27" s="1"/>
  <c r="T41" i="27" s="1"/>
  <c r="U41" i="27" s="1"/>
  <c r="V41" i="27" s="1"/>
  <c r="W41" i="27" s="1"/>
  <c r="H20" i="27"/>
  <c r="I20" i="27" s="1"/>
  <c r="J20" i="27" s="1"/>
  <c r="K20" i="27" s="1"/>
  <c r="L20" i="27" s="1"/>
  <c r="M20" i="27" s="1"/>
  <c r="N20" i="27" s="1"/>
  <c r="O20" i="27" s="1"/>
  <c r="P20" i="27" s="1"/>
  <c r="Q20" i="27" s="1"/>
  <c r="R20" i="27" s="1"/>
  <c r="S20" i="27" s="1"/>
  <c r="T20" i="27" s="1"/>
  <c r="U20" i="27" s="1"/>
  <c r="V20" i="27" s="1"/>
  <c r="W20" i="27" s="1"/>
  <c r="X20" i="27" s="1"/>
  <c r="Y20" i="27" s="1"/>
  <c r="Z20" i="27" s="1"/>
  <c r="AA20" i="27" s="1"/>
  <c r="AB20" i="27" s="1"/>
  <c r="AC20" i="27" s="1"/>
  <c r="H35" i="27"/>
  <c r="I35" i="27" s="1"/>
  <c r="J35" i="27" s="1"/>
  <c r="K35" i="27" s="1"/>
  <c r="L35" i="27" s="1"/>
  <c r="M35" i="27" s="1"/>
  <c r="N35" i="27" s="1"/>
  <c r="O35" i="27" s="1"/>
  <c r="P35" i="27" s="1"/>
  <c r="Q35" i="27" s="1"/>
  <c r="R35" i="27" s="1"/>
  <c r="S35" i="27" s="1"/>
  <c r="T35" i="27" s="1"/>
  <c r="U35" i="27" s="1"/>
  <c r="V35" i="27" s="1"/>
  <c r="W35" i="27" s="1"/>
  <c r="X35" i="27" s="1"/>
  <c r="Y35" i="27" s="1"/>
  <c r="H33" i="25"/>
  <c r="I33" i="25" s="1"/>
  <c r="J33" i="25" s="1"/>
  <c r="K33" i="25" s="1"/>
  <c r="L33" i="25" s="1"/>
  <c r="M33" i="25" s="1"/>
  <c r="N33" i="25" s="1"/>
  <c r="O33" i="25" s="1"/>
  <c r="P33" i="25" s="1"/>
  <c r="Q33" i="25" s="1"/>
  <c r="R33" i="25" s="1"/>
  <c r="S33" i="25" s="1"/>
  <c r="T33" i="25" s="1"/>
  <c r="U33" i="25" s="1"/>
  <c r="V33" i="25" s="1"/>
  <c r="W33" i="25" s="1"/>
  <c r="X33" i="25" s="1"/>
  <c r="H32" i="26"/>
  <c r="I32" i="26" s="1"/>
  <c r="J32" i="26" s="1"/>
  <c r="K32" i="26" s="1"/>
  <c r="L32" i="26" s="1"/>
  <c r="M32" i="26" s="1"/>
  <c r="N32" i="26" s="1"/>
  <c r="O32" i="26" s="1"/>
  <c r="P32" i="26" s="1"/>
  <c r="Q32" i="26" s="1"/>
  <c r="R32" i="26" s="1"/>
  <c r="S32" i="26" s="1"/>
  <c r="T32" i="26" s="1"/>
  <c r="U32" i="26" s="1"/>
  <c r="V32" i="26" s="1"/>
  <c r="W32" i="26" s="1"/>
  <c r="X32" i="26" s="1"/>
  <c r="Y32" i="26" s="1"/>
  <c r="Z32" i="26" s="1"/>
  <c r="AA32" i="26" s="1"/>
  <c r="H46" i="21"/>
  <c r="I46" i="21" s="1"/>
  <c r="J46" i="21" s="1"/>
  <c r="K46" i="21" s="1"/>
  <c r="H23" i="11"/>
  <c r="I23" i="11" s="1"/>
  <c r="J23" i="11" s="1"/>
  <c r="K23" i="11" s="1"/>
  <c r="H19" i="7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H42" i="4"/>
  <c r="H21" i="7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H4" i="20"/>
  <c r="I4" i="20" s="1"/>
  <c r="J4" i="20" s="1"/>
  <c r="H42" i="11"/>
  <c r="I42" i="11" s="1"/>
  <c r="J42" i="11" s="1"/>
  <c r="K42" i="11" s="1"/>
  <c r="H46" i="14"/>
  <c r="I46" i="14" s="1"/>
  <c r="J46" i="14" s="1"/>
  <c r="K46" i="14" s="1"/>
  <c r="L46" i="14" s="1"/>
  <c r="M46" i="14" s="1"/>
  <c r="H32" i="11"/>
  <c r="I32" i="11" s="1"/>
  <c r="J32" i="11" s="1"/>
  <c r="K32" i="11" s="1"/>
  <c r="H17" i="6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H39" i="14"/>
  <c r="I39" i="14" s="1"/>
  <c r="J39" i="14" s="1"/>
  <c r="K39" i="14" s="1"/>
  <c r="L39" i="14" s="1"/>
  <c r="M39" i="14" s="1"/>
  <c r="N39" i="14" s="1"/>
  <c r="O39" i="14" s="1"/>
  <c r="P39" i="14" s="1"/>
  <c r="Q39" i="14" s="1"/>
  <c r="R39" i="14" s="1"/>
  <c r="H19" i="9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H28" i="4"/>
  <c r="I28" i="4" s="1"/>
  <c r="J28" i="4" s="1"/>
  <c r="K28" i="4" s="1"/>
  <c r="L28" i="4" s="1"/>
  <c r="M28" i="4" s="1"/>
  <c r="H35" i="16"/>
  <c r="I35" i="16" s="1"/>
  <c r="J35" i="16" s="1"/>
  <c r="K35" i="16" s="1"/>
  <c r="L35" i="16" s="1"/>
  <c r="M35" i="16" s="1"/>
  <c r="N35" i="16" s="1"/>
  <c r="O35" i="16" s="1"/>
  <c r="P35" i="16" s="1"/>
  <c r="Q35" i="16" s="1"/>
  <c r="R35" i="16" s="1"/>
  <c r="H33" i="8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H19" i="12"/>
  <c r="I19" i="12" s="1"/>
  <c r="J19" i="12" s="1"/>
  <c r="K19" i="12" s="1"/>
  <c r="L19" i="12" s="1"/>
  <c r="M19" i="12" s="1"/>
  <c r="N19" i="12" s="1"/>
  <c r="O19" i="12" s="1"/>
  <c r="P19" i="12" s="1"/>
  <c r="H28" i="21"/>
  <c r="I28" i="21" s="1"/>
  <c r="J28" i="21" s="1"/>
  <c r="K28" i="21" s="1"/>
  <c r="L28" i="21" s="1"/>
  <c r="M28" i="21" s="1"/>
  <c r="N28" i="21" s="1"/>
  <c r="O28" i="21" s="1"/>
  <c r="P28" i="21" s="1"/>
  <c r="Q28" i="21" s="1"/>
  <c r="H7" i="19"/>
  <c r="I7" i="19" s="1"/>
  <c r="J7" i="19" s="1"/>
  <c r="K7" i="19" s="1"/>
  <c r="L7" i="19" s="1"/>
  <c r="H28" i="18"/>
  <c r="I28" i="18" s="1"/>
  <c r="J28" i="18" s="1"/>
  <c r="K28" i="18" s="1"/>
  <c r="L28" i="18" s="1"/>
  <c r="M28" i="18" s="1"/>
  <c r="N28" i="18" s="1"/>
  <c r="H11" i="14"/>
  <c r="I11" i="14" s="1"/>
  <c r="J11" i="14" s="1"/>
  <c r="K11" i="14" s="1"/>
  <c r="L11" i="14" s="1"/>
  <c r="M11" i="14" s="1"/>
  <c r="N11" i="14" s="1"/>
  <c r="O11" i="14" s="1"/>
  <c r="P11" i="14" s="1"/>
  <c r="Q11" i="14" s="1"/>
  <c r="R11" i="14" s="1"/>
  <c r="S11" i="14" s="1"/>
  <c r="T11" i="14" s="1"/>
  <c r="U11" i="14" s="1"/>
  <c r="V11" i="14" s="1"/>
  <c r="W11" i="14" s="1"/>
  <c r="X11" i="14" s="1"/>
  <c r="Y11" i="14" s="1"/>
  <c r="Z11" i="14" s="1"/>
  <c r="AA11" i="14" s="1"/>
  <c r="AB11" i="14" s="1"/>
  <c r="AC11" i="14" s="1"/>
  <c r="AD11" i="14" s="1"/>
  <c r="AE11" i="14" s="1"/>
  <c r="AF11" i="14" s="1"/>
  <c r="AG11" i="14" s="1"/>
  <c r="AH11" i="14" s="1"/>
  <c r="AI11" i="14" s="1"/>
  <c r="H12" i="8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H29" i="21"/>
  <c r="I29" i="21" s="1"/>
  <c r="J29" i="21" s="1"/>
  <c r="K29" i="21" s="1"/>
  <c r="L29" i="21" s="1"/>
  <c r="M29" i="21" s="1"/>
  <c r="N29" i="21" s="1"/>
  <c r="O29" i="21" s="1"/>
  <c r="P29" i="21" s="1"/>
  <c r="Q29" i="21" s="1"/>
  <c r="H29" i="13"/>
  <c r="I29" i="13" s="1"/>
  <c r="J29" i="13" s="1"/>
  <c r="K29" i="13" s="1"/>
  <c r="L29" i="13" s="1"/>
  <c r="M29" i="13" s="1"/>
  <c r="N29" i="13" s="1"/>
  <c r="H17" i="4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H31" i="29"/>
  <c r="I31" i="29" s="1"/>
  <c r="J31" i="29" s="1"/>
  <c r="K31" i="29" s="1"/>
  <c r="L31" i="29" s="1"/>
  <c r="M31" i="29" s="1"/>
  <c r="N31" i="29" s="1"/>
  <c r="O31" i="29" s="1"/>
  <c r="P31" i="29" s="1"/>
  <c r="Q31" i="29" s="1"/>
  <c r="R31" i="29" s="1"/>
  <c r="S31" i="29" s="1"/>
  <c r="T31" i="29" s="1"/>
  <c r="U31" i="29" s="1"/>
  <c r="V31" i="29" s="1"/>
  <c r="W31" i="29" s="1"/>
  <c r="X31" i="29" s="1"/>
  <c r="Y31" i="29" s="1"/>
  <c r="H9" i="26"/>
  <c r="I9" i="26" s="1"/>
  <c r="J9" i="26" s="1"/>
  <c r="K9" i="26" s="1"/>
  <c r="L9" i="26" s="1"/>
  <c r="M9" i="26" s="1"/>
  <c r="N9" i="26" s="1"/>
  <c r="O9" i="26" s="1"/>
  <c r="P9" i="26" s="1"/>
  <c r="Q9" i="26" s="1"/>
  <c r="R9" i="26" s="1"/>
  <c r="S9" i="26" s="1"/>
  <c r="T9" i="26" s="1"/>
  <c r="U9" i="26" s="1"/>
  <c r="V9" i="26" s="1"/>
  <c r="W9" i="26" s="1"/>
  <c r="X9" i="26" s="1"/>
  <c r="Y9" i="26" s="1"/>
  <c r="Z9" i="26" s="1"/>
  <c r="AA9" i="26" s="1"/>
  <c r="AB9" i="26" s="1"/>
  <c r="H30" i="25"/>
  <c r="I30" i="25" s="1"/>
  <c r="J30" i="25" s="1"/>
  <c r="K30" i="25" s="1"/>
  <c r="L30" i="25" s="1"/>
  <c r="M30" i="25" s="1"/>
  <c r="N30" i="25" s="1"/>
  <c r="O30" i="25" s="1"/>
  <c r="P30" i="25" s="1"/>
  <c r="Q30" i="25" s="1"/>
  <c r="R30" i="25" s="1"/>
  <c r="S30" i="25" s="1"/>
  <c r="T30" i="25" s="1"/>
  <c r="U30" i="25" s="1"/>
  <c r="V30" i="25" s="1"/>
  <c r="W30" i="25" s="1"/>
  <c r="X30" i="25" s="1"/>
  <c r="H8" i="23"/>
  <c r="I8" i="23" s="1"/>
  <c r="J8" i="23" s="1"/>
  <c r="K8" i="23" s="1"/>
  <c r="L8" i="23" s="1"/>
  <c r="M8" i="23" s="1"/>
  <c r="N8" i="23" s="1"/>
  <c r="O8" i="23" s="1"/>
  <c r="P8" i="23" s="1"/>
  <c r="Q8" i="23" s="1"/>
  <c r="R8" i="23" s="1"/>
  <c r="S8" i="23" s="1"/>
  <c r="T8" i="23" s="1"/>
  <c r="U8" i="23" s="1"/>
  <c r="V8" i="23" s="1"/>
  <c r="H29" i="22"/>
  <c r="I29" i="22" s="1"/>
  <c r="J29" i="22" s="1"/>
  <c r="K29" i="22" s="1"/>
  <c r="L29" i="22" s="1"/>
  <c r="M29" i="22" s="1"/>
  <c r="N29" i="22" s="1"/>
  <c r="O29" i="22" s="1"/>
  <c r="P29" i="22" s="1"/>
  <c r="Q29" i="22" s="1"/>
  <c r="R29" i="22" s="1"/>
  <c r="H27" i="20"/>
  <c r="I27" i="20" s="1"/>
  <c r="J27" i="20" s="1"/>
  <c r="K27" i="20" s="1"/>
  <c r="L27" i="20" s="1"/>
  <c r="M27" i="20" s="1"/>
  <c r="N27" i="20" s="1"/>
  <c r="O27" i="20" s="1"/>
  <c r="P27" i="20" s="1"/>
  <c r="H37" i="13"/>
  <c r="I37" i="13" s="1"/>
  <c r="J37" i="13" s="1"/>
  <c r="K37" i="13" s="1"/>
  <c r="L37" i="13" s="1"/>
  <c r="H8" i="5"/>
  <c r="I8" i="5" s="1"/>
  <c r="J8" i="5" s="1"/>
  <c r="K8" i="5" s="1"/>
  <c r="L8" i="5" s="1"/>
  <c r="M8" i="5" s="1"/>
  <c r="N8" i="5" s="1"/>
  <c r="O8" i="5" s="1"/>
  <c r="P8" i="5" s="1"/>
  <c r="H41" i="6"/>
  <c r="I41" i="6" s="1"/>
  <c r="H16" i="8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H37" i="8"/>
  <c r="I37" i="8" s="1"/>
  <c r="J37" i="8" s="1"/>
  <c r="K37" i="8" s="1"/>
  <c r="L37" i="8" s="1"/>
  <c r="M37" i="8" s="1"/>
  <c r="N37" i="8" s="1"/>
  <c r="O37" i="8" s="1"/>
  <c r="H45" i="25"/>
  <c r="I45" i="25" s="1"/>
  <c r="J45" i="25" s="1"/>
  <c r="K45" i="25" s="1"/>
  <c r="L45" i="25" s="1"/>
  <c r="M45" i="25" s="1"/>
  <c r="N45" i="25" s="1"/>
  <c r="O45" i="25" s="1"/>
  <c r="P45" i="25" s="1"/>
  <c r="Q45" i="25" s="1"/>
  <c r="R45" i="25" s="1"/>
  <c r="H45" i="28"/>
  <c r="I45" i="28" s="1"/>
  <c r="J45" i="28" s="1"/>
  <c r="K45" i="28" s="1"/>
  <c r="L45" i="28" s="1"/>
  <c r="M45" i="28" s="1"/>
  <c r="N45" i="28" s="1"/>
  <c r="O45" i="28" s="1"/>
  <c r="P45" i="28" s="1"/>
  <c r="Q45" i="28" s="1"/>
  <c r="R45" i="28" s="1"/>
  <c r="S45" i="28" s="1"/>
  <c r="T45" i="28" s="1"/>
  <c r="U45" i="28" s="1"/>
  <c r="V45" i="28" s="1"/>
  <c r="W45" i="28" s="1"/>
  <c r="X45" i="28" s="1"/>
  <c r="H16" i="22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AA16" i="22" s="1"/>
  <c r="H44" i="16"/>
  <c r="I44" i="16" s="1"/>
  <c r="J44" i="16" s="1"/>
  <c r="K44" i="16" s="1"/>
  <c r="L44" i="16" s="1"/>
  <c r="H30" i="8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H26" i="4"/>
  <c r="I26" i="4" s="1"/>
  <c r="J26" i="4" s="1"/>
  <c r="K26" i="4" s="1"/>
  <c r="L26" i="4" s="1"/>
  <c r="M26" i="4" s="1"/>
  <c r="H24" i="8"/>
  <c r="I24" i="8" s="1"/>
  <c r="J24" i="8" s="1"/>
  <c r="K24" i="8" s="1"/>
  <c r="L24" i="8" s="1"/>
  <c r="M24" i="8" s="1"/>
  <c r="N24" i="8" s="1"/>
  <c r="O24" i="8" s="1"/>
  <c r="P24" i="8" s="1"/>
  <c r="H25" i="13"/>
  <c r="I25" i="13" s="1"/>
  <c r="J25" i="13" s="1"/>
  <c r="K25" i="13" s="1"/>
  <c r="L25" i="13" s="1"/>
  <c r="M25" i="13" s="1"/>
  <c r="N25" i="13" s="1"/>
  <c r="H9" i="4"/>
  <c r="I9" i="4" s="1"/>
  <c r="J9" i="4" s="1"/>
  <c r="K9" i="4" s="1"/>
  <c r="L9" i="4" s="1"/>
  <c r="M9" i="4" s="1"/>
  <c r="N9" i="4" s="1"/>
  <c r="H22" i="14"/>
  <c r="I22" i="14" s="1"/>
  <c r="J22" i="14" s="1"/>
  <c r="K22" i="14" s="1"/>
  <c r="L22" i="14" s="1"/>
  <c r="M22" i="14" s="1"/>
  <c r="N22" i="14" s="1"/>
  <c r="O22" i="14" s="1"/>
  <c r="P22" i="14" s="1"/>
  <c r="Q22" i="14" s="1"/>
  <c r="R22" i="14" s="1"/>
  <c r="S22" i="14" s="1"/>
  <c r="T22" i="14" s="1"/>
  <c r="U22" i="14" s="1"/>
  <c r="V22" i="14" s="1"/>
  <c r="W22" i="14" s="1"/>
  <c r="X22" i="14" s="1"/>
  <c r="Y22" i="14" s="1"/>
  <c r="Z22" i="14" s="1"/>
  <c r="AA22" i="14" s="1"/>
  <c r="H5" i="6"/>
  <c r="I5" i="6" s="1"/>
  <c r="H12" i="3"/>
  <c r="I12" i="3" s="1"/>
  <c r="J12" i="3" s="1"/>
  <c r="K12" i="3" s="1"/>
  <c r="H38" i="16"/>
  <c r="I38" i="16" s="1"/>
  <c r="J38" i="16" s="1"/>
  <c r="K38" i="16" s="1"/>
  <c r="L38" i="16" s="1"/>
  <c r="M38" i="16" s="1"/>
  <c r="N38" i="16" s="1"/>
  <c r="O38" i="16" s="1"/>
  <c r="P38" i="16" s="1"/>
  <c r="H26" i="10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H31" i="5"/>
  <c r="I31" i="5" s="1"/>
  <c r="J31" i="5" s="1"/>
  <c r="K31" i="5" s="1"/>
  <c r="L31" i="5" s="1"/>
  <c r="M31" i="5" s="1"/>
  <c r="N31" i="5" s="1"/>
  <c r="O31" i="5" s="1"/>
  <c r="P31" i="5" s="1"/>
  <c r="Q31" i="5" s="1"/>
  <c r="H34" i="17"/>
  <c r="I34" i="17" s="1"/>
  <c r="J34" i="17" s="1"/>
  <c r="K34" i="17" s="1"/>
  <c r="L34" i="17" s="1"/>
  <c r="M34" i="17" s="1"/>
  <c r="N34" i="17" s="1"/>
  <c r="O34" i="17" s="1"/>
  <c r="H20" i="9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H7" i="12"/>
  <c r="I7" i="12" s="1"/>
  <c r="J7" i="12" s="1"/>
  <c r="K7" i="12" s="1"/>
  <c r="L7" i="12" s="1"/>
  <c r="H38" i="15"/>
  <c r="I38" i="15" s="1"/>
  <c r="J38" i="15" s="1"/>
  <c r="K38" i="15" s="1"/>
  <c r="L38" i="15" s="1"/>
  <c r="M38" i="15" s="1"/>
  <c r="N38" i="15" s="1"/>
  <c r="O38" i="15" s="1"/>
  <c r="P38" i="15" s="1"/>
  <c r="Q38" i="15" s="1"/>
  <c r="H38" i="20"/>
  <c r="I38" i="20" s="1"/>
  <c r="J38" i="20" s="1"/>
  <c r="K38" i="20" s="1"/>
  <c r="L38" i="20" s="1"/>
  <c r="M38" i="20" s="1"/>
  <c r="N38" i="20" s="1"/>
  <c r="H16" i="18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H42" i="16"/>
  <c r="I42" i="16" s="1"/>
  <c r="J42" i="16" s="1"/>
  <c r="K42" i="16" s="1"/>
  <c r="L42" i="16" s="1"/>
  <c r="M42" i="16" s="1"/>
  <c r="H15" i="9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H24" i="4"/>
  <c r="I24" i="4" s="1"/>
  <c r="J24" i="4" s="1"/>
  <c r="H36" i="14"/>
  <c r="I36" i="14" s="1"/>
  <c r="J36" i="14" s="1"/>
  <c r="K36" i="14" s="1"/>
  <c r="L36" i="14" s="1"/>
  <c r="M36" i="14" s="1"/>
  <c r="N36" i="14" s="1"/>
  <c r="O36" i="14" s="1"/>
  <c r="P36" i="14" s="1"/>
  <c r="Q36" i="14" s="1"/>
  <c r="R36" i="14" s="1"/>
  <c r="S36" i="14" s="1"/>
  <c r="T36" i="14" s="1"/>
  <c r="U36" i="14" s="1"/>
  <c r="V36" i="14" s="1"/>
  <c r="H43" i="6"/>
  <c r="I43" i="6" s="1"/>
  <c r="H19" i="29"/>
  <c r="I19" i="29" s="1"/>
  <c r="J19" i="29" s="1"/>
  <c r="K19" i="29" s="1"/>
  <c r="L19" i="29" s="1"/>
  <c r="M19" i="29" s="1"/>
  <c r="N19" i="29" s="1"/>
  <c r="O19" i="29" s="1"/>
  <c r="P19" i="29" s="1"/>
  <c r="Q19" i="29" s="1"/>
  <c r="R19" i="29" s="1"/>
  <c r="S19" i="29" s="1"/>
  <c r="T19" i="29" s="1"/>
  <c r="U19" i="29" s="1"/>
  <c r="V19" i="29" s="1"/>
  <c r="W19" i="29" s="1"/>
  <c r="X19" i="29" s="1"/>
  <c r="Y19" i="29" s="1"/>
  <c r="Z19" i="29" s="1"/>
  <c r="AA19" i="29" s="1"/>
  <c r="H42" i="28"/>
  <c r="I42" i="28" s="1"/>
  <c r="J42" i="28" s="1"/>
  <c r="K42" i="28" s="1"/>
  <c r="L42" i="28" s="1"/>
  <c r="M42" i="28" s="1"/>
  <c r="N42" i="28" s="1"/>
  <c r="O42" i="28" s="1"/>
  <c r="P42" i="28" s="1"/>
  <c r="Q42" i="28" s="1"/>
  <c r="R42" i="28" s="1"/>
  <c r="S42" i="28" s="1"/>
  <c r="T42" i="28" s="1"/>
  <c r="U42" i="28" s="1"/>
  <c r="V42" i="28" s="1"/>
  <c r="W42" i="28" s="1"/>
  <c r="X42" i="28" s="1"/>
  <c r="H18" i="25"/>
  <c r="I18" i="25" s="1"/>
  <c r="J18" i="25" s="1"/>
  <c r="K18" i="25" s="1"/>
  <c r="L18" i="25" s="1"/>
  <c r="M18" i="25" s="1"/>
  <c r="N18" i="25" s="1"/>
  <c r="O18" i="25" s="1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AC18" i="25" s="1"/>
  <c r="H39" i="24"/>
  <c r="I39" i="24" s="1"/>
  <c r="J39" i="24" s="1"/>
  <c r="K39" i="24" s="1"/>
  <c r="L39" i="24" s="1"/>
  <c r="M39" i="24" s="1"/>
  <c r="N39" i="24" s="1"/>
  <c r="O39" i="24" s="1"/>
  <c r="P39" i="24" s="1"/>
  <c r="Q39" i="24" s="1"/>
  <c r="R39" i="24" s="1"/>
  <c r="S39" i="24" s="1"/>
  <c r="T39" i="24" s="1"/>
  <c r="H17" i="22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H7" i="20"/>
  <c r="I7" i="20" s="1"/>
  <c r="J7" i="20" s="1"/>
  <c r="K7" i="20" s="1"/>
  <c r="L7" i="20" s="1"/>
  <c r="M7" i="20" s="1"/>
  <c r="N7" i="20" s="1"/>
  <c r="O7" i="20" s="1"/>
  <c r="H40" i="14"/>
  <c r="I40" i="14" s="1"/>
  <c r="J40" i="14" s="1"/>
  <c r="K40" i="14" s="1"/>
  <c r="L40" i="14" s="1"/>
  <c r="M40" i="14" s="1"/>
  <c r="N40" i="14" s="1"/>
  <c r="O40" i="14" s="1"/>
  <c r="P40" i="14" s="1"/>
  <c r="Q40" i="14" s="1"/>
  <c r="R40" i="14" s="1"/>
  <c r="H30" i="7"/>
  <c r="I30" i="7" s="1"/>
  <c r="J30" i="7" s="1"/>
  <c r="K30" i="7" s="1"/>
  <c r="L30" i="7" s="1"/>
  <c r="M30" i="7" s="1"/>
  <c r="N30" i="7" s="1"/>
  <c r="O30" i="7" s="1"/>
  <c r="P30" i="7" s="1"/>
  <c r="Q30" i="7" s="1"/>
  <c r="H13" i="4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H34" i="10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H24" i="9"/>
  <c r="I24" i="9" s="1"/>
  <c r="J24" i="9" s="1"/>
  <c r="K24" i="9" s="1"/>
  <c r="L24" i="9" s="1"/>
  <c r="M24" i="9" s="1"/>
  <c r="N24" i="9" s="1"/>
  <c r="O24" i="9" s="1"/>
  <c r="H17" i="25"/>
  <c r="I17" i="25" s="1"/>
  <c r="J17" i="25" s="1"/>
  <c r="K17" i="25" s="1"/>
  <c r="L17" i="25" s="1"/>
  <c r="M17" i="25" s="1"/>
  <c r="N17" i="25" s="1"/>
  <c r="O17" i="25" s="1"/>
  <c r="P17" i="25" s="1"/>
  <c r="Q17" i="25" s="1"/>
  <c r="R17" i="25" s="1"/>
  <c r="S17" i="25" s="1"/>
  <c r="T17" i="25" s="1"/>
  <c r="U17" i="25" s="1"/>
  <c r="V17" i="25" s="1"/>
  <c r="W17" i="25" s="1"/>
  <c r="X17" i="25" s="1"/>
  <c r="Y17" i="25" s="1"/>
  <c r="Z17" i="25" s="1"/>
  <c r="AA17" i="25" s="1"/>
  <c r="AB17" i="25" s="1"/>
  <c r="AC17" i="25" s="1"/>
  <c r="AD17" i="25" s="1"/>
  <c r="AE17" i="25" s="1"/>
  <c r="H8" i="21"/>
  <c r="I8" i="21" s="1"/>
  <c r="J8" i="21" s="1"/>
  <c r="K8" i="21" s="1"/>
  <c r="L8" i="21" s="1"/>
  <c r="M8" i="21" s="1"/>
  <c r="N8" i="21" s="1"/>
  <c r="O8" i="21" s="1"/>
  <c r="P8" i="21" s="1"/>
  <c r="H23" i="23"/>
  <c r="I23" i="23" s="1"/>
  <c r="J23" i="23" s="1"/>
  <c r="K23" i="23" s="1"/>
  <c r="L23" i="23" s="1"/>
  <c r="M23" i="23" s="1"/>
  <c r="N23" i="23" s="1"/>
  <c r="O23" i="23" s="1"/>
  <c r="P23" i="23" s="1"/>
  <c r="Q23" i="23" s="1"/>
  <c r="R23" i="23" s="1"/>
  <c r="S23" i="23" s="1"/>
  <c r="T23" i="23" s="1"/>
  <c r="U23" i="23" s="1"/>
  <c r="H23" i="17"/>
  <c r="I23" i="17" s="1"/>
  <c r="J23" i="17" s="1"/>
  <c r="K23" i="17" s="1"/>
  <c r="L23" i="17" s="1"/>
  <c r="M23" i="17" s="1"/>
  <c r="N23" i="17" s="1"/>
  <c r="H6" i="8"/>
  <c r="I6" i="8" s="1"/>
  <c r="J6" i="8" s="1"/>
  <c r="K6" i="8" s="1"/>
  <c r="L6" i="8" s="1"/>
  <c r="M6" i="8" s="1"/>
  <c r="H14" i="4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H23" i="9"/>
  <c r="I23" i="9" s="1"/>
  <c r="J23" i="9" s="1"/>
  <c r="K23" i="9" s="1"/>
  <c r="L23" i="9" s="1"/>
  <c r="M23" i="9" s="1"/>
  <c r="N23" i="9" s="1"/>
  <c r="O23" i="9" s="1"/>
  <c r="H4" i="5"/>
  <c r="I4" i="5" s="1"/>
  <c r="J4" i="5" s="1"/>
  <c r="H32" i="14"/>
  <c r="I32" i="14" s="1"/>
  <c r="J32" i="14" s="1"/>
  <c r="K32" i="14" s="1"/>
  <c r="L32" i="14" s="1"/>
  <c r="M32" i="14" s="1"/>
  <c r="N32" i="14" s="1"/>
  <c r="O32" i="14" s="1"/>
  <c r="P32" i="14" s="1"/>
  <c r="Q32" i="14" s="1"/>
  <c r="R32" i="14" s="1"/>
  <c r="S32" i="14" s="1"/>
  <c r="T32" i="14" s="1"/>
  <c r="U32" i="14" s="1"/>
  <c r="V32" i="14" s="1"/>
  <c r="W32" i="14" s="1"/>
  <c r="X32" i="14" s="1"/>
  <c r="Y32" i="14" s="1"/>
  <c r="H4" i="6"/>
  <c r="H41" i="16"/>
  <c r="I41" i="16" s="1"/>
  <c r="J41" i="16" s="1"/>
  <c r="K41" i="16" s="1"/>
  <c r="L41" i="16" s="1"/>
  <c r="M41" i="16" s="1"/>
  <c r="H16" i="7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H31" i="4"/>
  <c r="I31" i="4" s="1"/>
  <c r="J31" i="4" s="1"/>
  <c r="K31" i="4" s="1"/>
  <c r="L31" i="4" s="1"/>
  <c r="M31" i="4" s="1"/>
  <c r="H14" i="16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H21" i="11"/>
  <c r="I21" i="11" s="1"/>
  <c r="J21" i="11" s="1"/>
  <c r="K21" i="11" s="1"/>
  <c r="H18" i="6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H29" i="18"/>
  <c r="I29" i="18" s="1"/>
  <c r="J29" i="18" s="1"/>
  <c r="K29" i="18" s="1"/>
  <c r="L29" i="18" s="1"/>
  <c r="M29" i="18" s="1"/>
  <c r="N29" i="18" s="1"/>
  <c r="H7" i="10"/>
  <c r="I7" i="10" s="1"/>
  <c r="J7" i="10" s="1"/>
  <c r="K7" i="10" s="1"/>
  <c r="L7" i="10" s="1"/>
  <c r="M7" i="10" s="1"/>
  <c r="N7" i="10" s="1"/>
  <c r="O7" i="10" s="1"/>
  <c r="P7" i="10" s="1"/>
  <c r="Q7" i="10" s="1"/>
  <c r="H15" i="18"/>
  <c r="I15" i="18" s="1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H27" i="7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H26" i="20"/>
  <c r="I26" i="20" s="1"/>
  <c r="J26" i="20" s="1"/>
  <c r="K26" i="20" s="1"/>
  <c r="L26" i="20" s="1"/>
  <c r="M26" i="20" s="1"/>
  <c r="N26" i="20" s="1"/>
  <c r="O26" i="20" s="1"/>
  <c r="P26" i="20" s="1"/>
  <c r="H4" i="19"/>
  <c r="H18" i="16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H14" i="10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AC14" i="10" s="1"/>
  <c r="AD14" i="10" s="1"/>
  <c r="AE14" i="10" s="1"/>
  <c r="AF14" i="10" s="1"/>
  <c r="AG14" i="10" s="1"/>
  <c r="AH14" i="10" s="1"/>
  <c r="H27" i="5"/>
  <c r="I27" i="5" s="1"/>
  <c r="J27" i="5" s="1"/>
  <c r="K27" i="5" s="1"/>
  <c r="L27" i="5" s="1"/>
  <c r="M27" i="5" s="1"/>
  <c r="N27" i="5" s="1"/>
  <c r="O27" i="5" s="1"/>
  <c r="P27" i="5" s="1"/>
  <c r="Q27" i="5" s="1"/>
  <c r="H7" i="16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H10" i="7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H7" i="29"/>
  <c r="I7" i="29" s="1"/>
  <c r="J7" i="29" s="1"/>
  <c r="K7" i="29" s="1"/>
  <c r="L7" i="29" s="1"/>
  <c r="M7" i="29" s="1"/>
  <c r="N7" i="29" s="1"/>
  <c r="O7" i="29" s="1"/>
  <c r="P7" i="29" s="1"/>
  <c r="Q7" i="29" s="1"/>
  <c r="R7" i="29" s="1"/>
  <c r="S7" i="29" s="1"/>
  <c r="T7" i="29" s="1"/>
  <c r="U7" i="29" s="1"/>
  <c r="V7" i="29" s="1"/>
  <c r="W7" i="29" s="1"/>
  <c r="X7" i="29" s="1"/>
  <c r="Y7" i="29" s="1"/>
  <c r="H30" i="28"/>
  <c r="I30" i="28" s="1"/>
  <c r="J30" i="28" s="1"/>
  <c r="K30" i="28" s="1"/>
  <c r="L30" i="28" s="1"/>
  <c r="M30" i="28" s="1"/>
  <c r="N30" i="28" s="1"/>
  <c r="O30" i="28" s="1"/>
  <c r="P30" i="28" s="1"/>
  <c r="Q30" i="28" s="1"/>
  <c r="R30" i="28" s="1"/>
  <c r="S30" i="28" s="1"/>
  <c r="T30" i="28" s="1"/>
  <c r="U30" i="28" s="1"/>
  <c r="V30" i="28" s="1"/>
  <c r="W30" i="28" s="1"/>
  <c r="X30" i="28" s="1"/>
  <c r="Y30" i="28" s="1"/>
  <c r="Z30" i="28" s="1"/>
  <c r="AA30" i="28" s="1"/>
  <c r="H6" i="25"/>
  <c r="I6" i="25" s="1"/>
  <c r="J6" i="25" s="1"/>
  <c r="K6" i="25" s="1"/>
  <c r="L6" i="25" s="1"/>
  <c r="M6" i="25" s="1"/>
  <c r="N6" i="25" s="1"/>
  <c r="O6" i="25" s="1"/>
  <c r="P6" i="25" s="1"/>
  <c r="Q6" i="25" s="1"/>
  <c r="R6" i="25" s="1"/>
  <c r="S6" i="25" s="1"/>
  <c r="T6" i="25" s="1"/>
  <c r="H27" i="24"/>
  <c r="I27" i="24" s="1"/>
  <c r="J27" i="24" s="1"/>
  <c r="K27" i="24" s="1"/>
  <c r="L27" i="24" s="1"/>
  <c r="M27" i="24" s="1"/>
  <c r="N27" i="24" s="1"/>
  <c r="O27" i="24" s="1"/>
  <c r="P27" i="24" s="1"/>
  <c r="Q27" i="24" s="1"/>
  <c r="R27" i="24" s="1"/>
  <c r="S27" i="24" s="1"/>
  <c r="T27" i="24" s="1"/>
  <c r="U27" i="24" s="1"/>
  <c r="V27" i="24" s="1"/>
  <c r="W27" i="24" s="1"/>
  <c r="X27" i="24" s="1"/>
  <c r="H5" i="22"/>
  <c r="I5" i="22" s="1"/>
  <c r="J5" i="22" s="1"/>
  <c r="K5" i="22" s="1"/>
  <c r="L5" i="22" s="1"/>
  <c r="M5" i="22" s="1"/>
  <c r="H25" i="21"/>
  <c r="I25" i="21" s="1"/>
  <c r="J25" i="21" s="1"/>
  <c r="K25" i="21" s="1"/>
  <c r="L25" i="21" s="1"/>
  <c r="M25" i="21" s="1"/>
  <c r="N25" i="21" s="1"/>
  <c r="O25" i="21" s="1"/>
  <c r="P25" i="21" s="1"/>
  <c r="Q25" i="21" s="1"/>
  <c r="H11" i="16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AB11" i="16" s="1"/>
  <c r="H21" i="8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H25" i="11"/>
  <c r="I25" i="11" s="1"/>
  <c r="J25" i="11" s="1"/>
  <c r="K25" i="11" s="1"/>
  <c r="H17" i="13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H28" i="26"/>
  <c r="I28" i="26" s="1"/>
  <c r="J28" i="26" s="1"/>
  <c r="K28" i="26" s="1"/>
  <c r="L28" i="26" s="1"/>
  <c r="M28" i="26" s="1"/>
  <c r="N28" i="26" s="1"/>
  <c r="O28" i="26" s="1"/>
  <c r="P28" i="26" s="1"/>
  <c r="Q28" i="26" s="1"/>
  <c r="R28" i="26" s="1"/>
  <c r="S28" i="26" s="1"/>
  <c r="T28" i="26" s="1"/>
  <c r="U28" i="26" s="1"/>
  <c r="V28" i="26" s="1"/>
  <c r="W28" i="26" s="1"/>
  <c r="X28" i="26" s="1"/>
  <c r="Y28" i="26" s="1"/>
  <c r="Z28" i="26" s="1"/>
  <c r="AA28" i="26" s="1"/>
  <c r="H20" i="22"/>
  <c r="I20" i="22" s="1"/>
  <c r="J20" i="22" s="1"/>
  <c r="K20" i="22" s="1"/>
  <c r="L20" i="22" s="1"/>
  <c r="M20" i="22" s="1"/>
  <c r="N20" i="22" s="1"/>
  <c r="O20" i="22" s="1"/>
  <c r="P20" i="22" s="1"/>
  <c r="Q20" i="22" s="1"/>
  <c r="R20" i="22" s="1"/>
  <c r="S20" i="22" s="1"/>
  <c r="T20" i="22" s="1"/>
  <c r="U20" i="22" s="1"/>
  <c r="V20" i="22" s="1"/>
  <c r="H30" i="24"/>
  <c r="I30" i="24" s="1"/>
  <c r="J30" i="24" s="1"/>
  <c r="K30" i="24" s="1"/>
  <c r="L30" i="24" s="1"/>
  <c r="M30" i="24" s="1"/>
  <c r="N30" i="24" s="1"/>
  <c r="O30" i="24" s="1"/>
  <c r="P30" i="24" s="1"/>
  <c r="Q30" i="24" s="1"/>
  <c r="R30" i="24" s="1"/>
  <c r="S30" i="24" s="1"/>
  <c r="T30" i="24" s="1"/>
  <c r="U30" i="24" s="1"/>
  <c r="V30" i="24" s="1"/>
  <c r="W30" i="24" s="1"/>
  <c r="H38" i="22"/>
  <c r="I38" i="22" s="1"/>
  <c r="J38" i="22" s="1"/>
  <c r="K38" i="22" s="1"/>
  <c r="L38" i="22" s="1"/>
  <c r="M38" i="22" s="1"/>
  <c r="N38" i="22" s="1"/>
  <c r="O38" i="22" s="1"/>
  <c r="P38" i="22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H40" i="6"/>
  <c r="I40" i="6" s="1"/>
  <c r="J40" i="6" s="1"/>
  <c r="K40" i="6" s="1"/>
  <c r="H6" i="10"/>
  <c r="I6" i="10" s="1"/>
  <c r="J6" i="10" s="1"/>
  <c r="K6" i="10" s="1"/>
  <c r="L6" i="10" s="1"/>
  <c r="M6" i="10" s="1"/>
  <c r="H15" i="5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H42" i="17"/>
  <c r="I42" i="17" s="1"/>
  <c r="J42" i="17" s="1"/>
  <c r="K42" i="17" s="1"/>
  <c r="H34" i="7"/>
  <c r="I34" i="7" s="1"/>
  <c r="J34" i="7" s="1"/>
  <c r="K34" i="7" s="1"/>
  <c r="L34" i="7" s="1"/>
  <c r="M34" i="7" s="1"/>
  <c r="N34" i="7" s="1"/>
  <c r="O34" i="7" s="1"/>
  <c r="P34" i="7" s="1"/>
  <c r="H34" i="23"/>
  <c r="I34" i="23" s="1"/>
  <c r="J34" i="23" s="1"/>
  <c r="K34" i="23" s="1"/>
  <c r="L34" i="23" s="1"/>
  <c r="M34" i="23" s="1"/>
  <c r="N34" i="23" s="1"/>
  <c r="O34" i="23" s="1"/>
  <c r="P34" i="23" s="1"/>
  <c r="Q34" i="23" s="1"/>
  <c r="R34" i="23" s="1"/>
  <c r="S34" i="23" s="1"/>
  <c r="T34" i="23" s="1"/>
  <c r="U34" i="23" s="1"/>
  <c r="V34" i="23" s="1"/>
  <c r="H34" i="9"/>
  <c r="I34" i="9" s="1"/>
  <c r="J34" i="9" s="1"/>
  <c r="K34" i="9" s="1"/>
  <c r="L34" i="9" s="1"/>
  <c r="M34" i="9" s="1"/>
  <c r="N34" i="9" s="1"/>
  <c r="O34" i="9" s="1"/>
  <c r="P34" i="9" s="1"/>
  <c r="Q34" i="9" s="1"/>
  <c r="H11" i="4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H37" i="17"/>
  <c r="I37" i="17" s="1"/>
  <c r="J37" i="17" s="1"/>
  <c r="K37" i="17" s="1"/>
  <c r="L37" i="17" s="1"/>
  <c r="M37" i="17" s="1"/>
  <c r="H36" i="13"/>
  <c r="I36" i="13" s="1"/>
  <c r="J36" i="13" s="1"/>
  <c r="K36" i="13" s="1"/>
  <c r="L36" i="13" s="1"/>
  <c r="M36" i="13" s="1"/>
  <c r="N36" i="13" s="1"/>
  <c r="H25" i="7"/>
  <c r="I25" i="7" s="1"/>
  <c r="J25" i="7" s="1"/>
  <c r="K25" i="7" s="1"/>
  <c r="L25" i="7" s="1"/>
  <c r="M25" i="7" s="1"/>
  <c r="N25" i="7" s="1"/>
  <c r="O25" i="7" s="1"/>
  <c r="P25" i="7" s="1"/>
  <c r="H24" i="19"/>
  <c r="I24" i="19" s="1"/>
  <c r="J24" i="19" s="1"/>
  <c r="K24" i="19" s="1"/>
  <c r="H10" i="11"/>
  <c r="I10" i="11" s="1"/>
  <c r="J10" i="11" s="1"/>
  <c r="K10" i="11" s="1"/>
  <c r="H44" i="5"/>
  <c r="I44" i="5" s="1"/>
  <c r="J44" i="5" s="1"/>
  <c r="H15" i="11"/>
  <c r="I15" i="11" s="1"/>
  <c r="J15" i="11" s="1"/>
  <c r="K15" i="11" s="1"/>
  <c r="H14" i="20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H35" i="19"/>
  <c r="I35" i="19" s="1"/>
  <c r="J35" i="19" s="1"/>
  <c r="K35" i="19" s="1"/>
  <c r="L35" i="19" s="1"/>
  <c r="H29" i="17"/>
  <c r="I29" i="17" s="1"/>
  <c r="J29" i="17" s="1"/>
  <c r="K29" i="17" s="1"/>
  <c r="L29" i="17" s="1"/>
  <c r="M29" i="17" s="1"/>
  <c r="N29" i="17" s="1"/>
  <c r="O29" i="17" s="1"/>
  <c r="P29" i="17" s="1"/>
  <c r="H13" i="11"/>
  <c r="I13" i="11" s="1"/>
  <c r="J13" i="11" s="1"/>
  <c r="K13" i="11" s="1"/>
  <c r="H38" i="6"/>
  <c r="I38" i="6" s="1"/>
  <c r="J38" i="6" s="1"/>
  <c r="K38" i="6" s="1"/>
  <c r="L38" i="6" s="1"/>
  <c r="H41" i="18"/>
  <c r="I41" i="18" s="1"/>
  <c r="J41" i="18" s="1"/>
  <c r="H28" i="9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H7" i="4"/>
  <c r="I7" i="4" s="1"/>
  <c r="J7" i="4" s="1"/>
  <c r="K7" i="4" s="1"/>
  <c r="L7" i="4" s="1"/>
  <c r="H18" i="28"/>
  <c r="I18" i="28" s="1"/>
  <c r="J18" i="28" s="1"/>
  <c r="K18" i="28" s="1"/>
  <c r="L18" i="28" s="1"/>
  <c r="M18" i="28" s="1"/>
  <c r="N18" i="28" s="1"/>
  <c r="O18" i="28" s="1"/>
  <c r="P18" i="28" s="1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AE18" i="28" s="1"/>
  <c r="H37" i="26"/>
  <c r="I37" i="26" s="1"/>
  <c r="J37" i="26" s="1"/>
  <c r="K37" i="26" s="1"/>
  <c r="L37" i="26" s="1"/>
  <c r="M37" i="26" s="1"/>
  <c r="N37" i="26" s="1"/>
  <c r="O37" i="26" s="1"/>
  <c r="P37" i="26" s="1"/>
  <c r="Q37" i="26" s="1"/>
  <c r="R37" i="26" s="1"/>
  <c r="S37" i="26" s="1"/>
  <c r="T37" i="26" s="1"/>
  <c r="U37" i="26" s="1"/>
  <c r="V37" i="26" s="1"/>
  <c r="W37" i="26" s="1"/>
  <c r="X37" i="26" s="1"/>
  <c r="H15" i="24"/>
  <c r="I15" i="24" s="1"/>
  <c r="J15" i="24" s="1"/>
  <c r="K15" i="24" s="1"/>
  <c r="L15" i="24" s="1"/>
  <c r="M15" i="24" s="1"/>
  <c r="N15" i="24" s="1"/>
  <c r="O15" i="24" s="1"/>
  <c r="P15" i="24" s="1"/>
  <c r="Q15" i="24" s="1"/>
  <c r="R15" i="24" s="1"/>
  <c r="S15" i="24" s="1"/>
  <c r="T15" i="24" s="1"/>
  <c r="U15" i="24" s="1"/>
  <c r="V15" i="24" s="1"/>
  <c r="W15" i="24" s="1"/>
  <c r="X15" i="24" s="1"/>
  <c r="Y15" i="24" s="1"/>
  <c r="Z15" i="24" s="1"/>
  <c r="AA15" i="24" s="1"/>
  <c r="AB15" i="24" s="1"/>
  <c r="AC15" i="24" s="1"/>
  <c r="AD15" i="24" s="1"/>
  <c r="AE15" i="24" s="1"/>
  <c r="AF15" i="24" s="1"/>
  <c r="AG15" i="24" s="1"/>
  <c r="AH15" i="24" s="1"/>
  <c r="H36" i="23"/>
  <c r="I36" i="23" s="1"/>
  <c r="J36" i="23" s="1"/>
  <c r="K36" i="23" s="1"/>
  <c r="L36" i="23" s="1"/>
  <c r="M36" i="23" s="1"/>
  <c r="N36" i="23" s="1"/>
  <c r="O36" i="23" s="1"/>
  <c r="P36" i="23" s="1"/>
  <c r="Q36" i="23" s="1"/>
  <c r="R36" i="23" s="1"/>
  <c r="S36" i="23" s="1"/>
  <c r="T36" i="23" s="1"/>
  <c r="U36" i="23" s="1"/>
  <c r="V36" i="23" s="1"/>
  <c r="H13" i="2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H6" i="17"/>
  <c r="I6" i="17" s="1"/>
  <c r="J6" i="17" s="1"/>
  <c r="K6" i="17" s="1"/>
  <c r="H16" i="9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H42" i="8"/>
  <c r="I42" i="8" s="1"/>
  <c r="J42" i="8" s="1"/>
  <c r="K42" i="8" s="1"/>
  <c r="L42" i="8" s="1"/>
  <c r="H36" i="19"/>
  <c r="I36" i="19" s="1"/>
  <c r="J36" i="19" s="1"/>
  <c r="K36" i="19" s="1"/>
  <c r="L36" i="19" s="1"/>
  <c r="H14" i="3"/>
  <c r="I14" i="3" s="1"/>
  <c r="J14" i="3" s="1"/>
  <c r="K14" i="3" s="1"/>
  <c r="H26" i="14"/>
  <c r="I26" i="14" s="1"/>
  <c r="J26" i="14" s="1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H20" i="17"/>
  <c r="I20" i="17" s="1"/>
  <c r="J20" i="17" s="1"/>
  <c r="K20" i="17" s="1"/>
  <c r="L20" i="17" s="1"/>
  <c r="M20" i="17" s="1"/>
  <c r="N20" i="17" s="1"/>
  <c r="O20" i="17" s="1"/>
  <c r="P20" i="17" s="1"/>
  <c r="Q20" i="17" s="1"/>
  <c r="R20" i="17" s="1"/>
  <c r="S20" i="17" s="1"/>
  <c r="T20" i="17" s="1"/>
  <c r="U20" i="17" s="1"/>
  <c r="H38" i="19"/>
  <c r="I38" i="19" s="1"/>
  <c r="J38" i="19" s="1"/>
  <c r="K38" i="19" s="1"/>
  <c r="H17" i="20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H35" i="22"/>
  <c r="I35" i="22" s="1"/>
  <c r="J35" i="22" s="1"/>
  <c r="K35" i="22" s="1"/>
  <c r="L35" i="22" s="1"/>
  <c r="M35" i="22" s="1"/>
  <c r="N35" i="22" s="1"/>
  <c r="O35" i="22" s="1"/>
  <c r="P35" i="22" s="1"/>
  <c r="Q35" i="22" s="1"/>
  <c r="R35" i="22" s="1"/>
  <c r="H10" i="23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H32" i="25"/>
  <c r="I32" i="25" s="1"/>
  <c r="J32" i="25" s="1"/>
  <c r="K32" i="25" s="1"/>
  <c r="L32" i="25" s="1"/>
  <c r="M32" i="25" s="1"/>
  <c r="N32" i="25" s="1"/>
  <c r="O32" i="25" s="1"/>
  <c r="P32" i="25" s="1"/>
  <c r="Q32" i="25" s="1"/>
  <c r="R32" i="25" s="1"/>
  <c r="S32" i="25" s="1"/>
  <c r="T32" i="25" s="1"/>
  <c r="U32" i="25" s="1"/>
  <c r="V32" i="25" s="1"/>
  <c r="W32" i="25" s="1"/>
  <c r="X32" i="25" s="1"/>
  <c r="Y32" i="25" s="1"/>
  <c r="H11" i="26"/>
  <c r="I11" i="26" s="1"/>
  <c r="J11" i="26" s="1"/>
  <c r="K11" i="26" s="1"/>
  <c r="L11" i="26" s="1"/>
  <c r="M11" i="26" s="1"/>
  <c r="N11" i="26" s="1"/>
  <c r="O11" i="26" s="1"/>
  <c r="P11" i="26" s="1"/>
  <c r="Q11" i="26" s="1"/>
  <c r="R11" i="26" s="1"/>
  <c r="S11" i="26" s="1"/>
  <c r="T11" i="26" s="1"/>
  <c r="U11" i="26" s="1"/>
  <c r="V11" i="26" s="1"/>
  <c r="W11" i="26" s="1"/>
  <c r="X11" i="26" s="1"/>
  <c r="Y11" i="26" s="1"/>
  <c r="Z11" i="26" s="1"/>
  <c r="AA11" i="26" s="1"/>
  <c r="AB11" i="26" s="1"/>
  <c r="AC11" i="26" s="1"/>
  <c r="AD11" i="26" s="1"/>
  <c r="AE11" i="26" s="1"/>
  <c r="AF11" i="26" s="1"/>
  <c r="AG11" i="26" s="1"/>
  <c r="H33" i="29"/>
  <c r="I33" i="29" s="1"/>
  <c r="J33" i="29" s="1"/>
  <c r="K33" i="29" s="1"/>
  <c r="L33" i="29" s="1"/>
  <c r="M33" i="29" s="1"/>
  <c r="N33" i="29" s="1"/>
  <c r="O33" i="29" s="1"/>
  <c r="P33" i="29" s="1"/>
  <c r="Q33" i="29" s="1"/>
  <c r="R33" i="29" s="1"/>
  <c r="S33" i="29" s="1"/>
  <c r="T33" i="29" s="1"/>
  <c r="U33" i="29" s="1"/>
  <c r="V33" i="29" s="1"/>
  <c r="W33" i="29" s="1"/>
  <c r="X33" i="29" s="1"/>
  <c r="Y33" i="29" s="1"/>
  <c r="Z33" i="29" s="1"/>
  <c r="H38" i="24"/>
  <c r="I38" i="24" s="1"/>
  <c r="J38" i="24" s="1"/>
  <c r="K38" i="24" s="1"/>
  <c r="L38" i="24" s="1"/>
  <c r="M38" i="24" s="1"/>
  <c r="N38" i="24" s="1"/>
  <c r="O38" i="24" s="1"/>
  <c r="P38" i="24" s="1"/>
  <c r="Q38" i="24" s="1"/>
  <c r="R38" i="24" s="1"/>
  <c r="S38" i="24" s="1"/>
  <c r="T38" i="24" s="1"/>
  <c r="U38" i="24" s="1"/>
  <c r="H41" i="15"/>
  <c r="I41" i="15" s="1"/>
  <c r="J41" i="15" s="1"/>
  <c r="K41" i="15" s="1"/>
  <c r="L41" i="15" s="1"/>
  <c r="M41" i="15" s="1"/>
  <c r="N41" i="15" s="1"/>
  <c r="H29" i="5"/>
  <c r="I29" i="5" s="1"/>
  <c r="J29" i="5" s="1"/>
  <c r="K29" i="5" s="1"/>
  <c r="L29" i="5" s="1"/>
  <c r="M29" i="5" s="1"/>
  <c r="N29" i="5" s="1"/>
  <c r="O29" i="5" s="1"/>
  <c r="P29" i="5" s="1"/>
  <c r="Q29" i="5" s="1"/>
  <c r="H37" i="9"/>
  <c r="I37" i="9" s="1"/>
  <c r="J37" i="9" s="1"/>
  <c r="K37" i="9" s="1"/>
  <c r="L37" i="9" s="1"/>
  <c r="M37" i="9" s="1"/>
  <c r="N37" i="9" s="1"/>
  <c r="H7" i="11"/>
  <c r="I7" i="11" s="1"/>
  <c r="J7" i="11" s="1"/>
  <c r="K7" i="11" s="1"/>
  <c r="H41" i="14"/>
  <c r="I41" i="14" s="1"/>
  <c r="J41" i="14" s="1"/>
  <c r="K41" i="14" s="1"/>
  <c r="L41" i="14" s="1"/>
  <c r="M41" i="14" s="1"/>
  <c r="N41" i="14" s="1"/>
  <c r="O41" i="14" s="1"/>
  <c r="P41" i="14" s="1"/>
  <c r="H27" i="17"/>
  <c r="I27" i="17" s="1"/>
  <c r="J27" i="17" s="1"/>
  <c r="K27" i="17" s="1"/>
  <c r="L27" i="17" s="1"/>
  <c r="M27" i="17" s="1"/>
  <c r="N27" i="17" s="1"/>
  <c r="O27" i="17" s="1"/>
  <c r="P27" i="17" s="1"/>
  <c r="H41" i="19"/>
  <c r="I41" i="19" s="1"/>
  <c r="H20" i="20"/>
  <c r="I20" i="20" s="1"/>
  <c r="J20" i="20" s="1"/>
  <c r="K20" i="20" s="1"/>
  <c r="L20" i="20" s="1"/>
  <c r="M20" i="20" s="1"/>
  <c r="N20" i="20" s="1"/>
  <c r="O20" i="20" s="1"/>
  <c r="P20" i="20" s="1"/>
  <c r="Q20" i="20" s="1"/>
  <c r="R20" i="20" s="1"/>
  <c r="S20" i="20" s="1"/>
  <c r="T20" i="20" s="1"/>
  <c r="H34" i="22"/>
  <c r="I34" i="22" s="1"/>
  <c r="J34" i="22" s="1"/>
  <c r="K34" i="22" s="1"/>
  <c r="L34" i="22" s="1"/>
  <c r="M34" i="22" s="1"/>
  <c r="N34" i="22" s="1"/>
  <c r="O34" i="22" s="1"/>
  <c r="P34" i="22" s="1"/>
  <c r="Q34" i="22" s="1"/>
  <c r="H13" i="23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AB13" i="23" s="1"/>
  <c r="AC13" i="23" s="1"/>
  <c r="AD13" i="23" s="1"/>
  <c r="AE13" i="23" s="1"/>
  <c r="AF13" i="23" s="1"/>
  <c r="AG13" i="23" s="1"/>
  <c r="AH13" i="23" s="1"/>
  <c r="AI13" i="23" s="1"/>
  <c r="AJ13" i="23" s="1"/>
  <c r="H35" i="25"/>
  <c r="I35" i="25" s="1"/>
  <c r="J35" i="25" s="1"/>
  <c r="K35" i="25" s="1"/>
  <c r="L35" i="25" s="1"/>
  <c r="M35" i="25" s="1"/>
  <c r="N35" i="25" s="1"/>
  <c r="O35" i="25" s="1"/>
  <c r="P35" i="25" s="1"/>
  <c r="Q35" i="25" s="1"/>
  <c r="R35" i="25" s="1"/>
  <c r="S35" i="25" s="1"/>
  <c r="T35" i="25" s="1"/>
  <c r="U35" i="25" s="1"/>
  <c r="V35" i="25" s="1"/>
  <c r="W35" i="25" s="1"/>
  <c r="H10" i="26"/>
  <c r="I10" i="26" s="1"/>
  <c r="J10" i="26" s="1"/>
  <c r="K10" i="26" s="1"/>
  <c r="L10" i="26" s="1"/>
  <c r="M10" i="26" s="1"/>
  <c r="N10" i="26" s="1"/>
  <c r="O10" i="26" s="1"/>
  <c r="P10" i="26" s="1"/>
  <c r="Q10" i="26" s="1"/>
  <c r="R10" i="26" s="1"/>
  <c r="S10" i="26" s="1"/>
  <c r="T10" i="26" s="1"/>
  <c r="U10" i="26" s="1"/>
  <c r="V10" i="26" s="1"/>
  <c r="W10" i="26" s="1"/>
  <c r="X10" i="26" s="1"/>
  <c r="Y10" i="26" s="1"/>
  <c r="Z10" i="26" s="1"/>
  <c r="AA10" i="26" s="1"/>
  <c r="AB10" i="26" s="1"/>
  <c r="AC10" i="26" s="1"/>
  <c r="AD10" i="26" s="1"/>
  <c r="H32" i="29"/>
  <c r="I32" i="29" s="1"/>
  <c r="J32" i="29" s="1"/>
  <c r="K32" i="29" s="1"/>
  <c r="L32" i="29" s="1"/>
  <c r="M32" i="29" s="1"/>
  <c r="N32" i="29" s="1"/>
  <c r="O32" i="29" s="1"/>
  <c r="P32" i="29" s="1"/>
  <c r="Q32" i="29" s="1"/>
  <c r="R32" i="29" s="1"/>
  <c r="S32" i="29" s="1"/>
  <c r="T32" i="29" s="1"/>
  <c r="U32" i="29" s="1"/>
  <c r="V32" i="29" s="1"/>
  <c r="W32" i="29" s="1"/>
  <c r="X32" i="29" s="1"/>
  <c r="Y32" i="29" s="1"/>
  <c r="Z32" i="29" s="1"/>
  <c r="H19" i="15"/>
  <c r="I19" i="15" s="1"/>
  <c r="J19" i="15" s="1"/>
  <c r="K19" i="15" s="1"/>
  <c r="L19" i="15" s="1"/>
  <c r="M19" i="15" s="1"/>
  <c r="N19" i="15" s="1"/>
  <c r="O19" i="15" s="1"/>
  <c r="P19" i="15" s="1"/>
  <c r="Q19" i="15" s="1"/>
  <c r="R19" i="15" s="1"/>
  <c r="S19" i="15" s="1"/>
  <c r="T19" i="15" s="1"/>
  <c r="U19" i="15" s="1"/>
  <c r="V19" i="15" s="1"/>
  <c r="W19" i="15" s="1"/>
  <c r="X19" i="15" s="1"/>
  <c r="Y19" i="15" s="1"/>
  <c r="Z19" i="15" s="1"/>
  <c r="H10" i="15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H37" i="27"/>
  <c r="I37" i="27" s="1"/>
  <c r="J37" i="27" s="1"/>
  <c r="K37" i="27" s="1"/>
  <c r="L37" i="27" s="1"/>
  <c r="M37" i="27" s="1"/>
  <c r="N37" i="27" s="1"/>
  <c r="O37" i="27" s="1"/>
  <c r="P37" i="27" s="1"/>
  <c r="Q37" i="27" s="1"/>
  <c r="R37" i="27" s="1"/>
  <c r="S37" i="27" s="1"/>
  <c r="T37" i="27" s="1"/>
  <c r="U37" i="27" s="1"/>
  <c r="V37" i="27" s="1"/>
  <c r="W37" i="27" s="1"/>
  <c r="X37" i="27" s="1"/>
  <c r="H10" i="27"/>
  <c r="I10" i="27" s="1"/>
  <c r="J10" i="27" s="1"/>
  <c r="K10" i="27" s="1"/>
  <c r="L10" i="27" s="1"/>
  <c r="M10" i="27" s="1"/>
  <c r="N10" i="27" s="1"/>
  <c r="O10" i="27" s="1"/>
  <c r="P10" i="27" s="1"/>
  <c r="Q10" i="27" s="1"/>
  <c r="R10" i="27" s="1"/>
  <c r="S10" i="27" s="1"/>
  <c r="T10" i="27" s="1"/>
  <c r="U10" i="27" s="1"/>
  <c r="V10" i="27" s="1"/>
  <c r="W10" i="27" s="1"/>
  <c r="X10" i="27" s="1"/>
  <c r="Y10" i="27" s="1"/>
  <c r="Z10" i="27" s="1"/>
  <c r="AA10" i="27" s="1"/>
  <c r="AB10" i="27" s="1"/>
  <c r="AC10" i="27" s="1"/>
  <c r="H31" i="27"/>
  <c r="I31" i="27" s="1"/>
  <c r="J31" i="27" s="1"/>
  <c r="K31" i="27" s="1"/>
  <c r="L31" i="27" s="1"/>
  <c r="M31" i="27" s="1"/>
  <c r="N31" i="27" s="1"/>
  <c r="O31" i="27" s="1"/>
  <c r="P31" i="27" s="1"/>
  <c r="Q31" i="27" s="1"/>
  <c r="R31" i="27" s="1"/>
  <c r="S31" i="27" s="1"/>
  <c r="T31" i="27" s="1"/>
  <c r="U31" i="27" s="1"/>
  <c r="V31" i="27" s="1"/>
  <c r="W31" i="27" s="1"/>
  <c r="X31" i="27" s="1"/>
  <c r="Y31" i="27" s="1"/>
  <c r="Z31" i="27" s="1"/>
  <c r="H4" i="13"/>
  <c r="H45" i="16"/>
  <c r="I45" i="16" s="1"/>
  <c r="J45" i="16" s="1"/>
  <c r="K45" i="16" s="1"/>
  <c r="H16" i="17"/>
  <c r="I16" i="17" s="1"/>
  <c r="J16" i="17" s="1"/>
  <c r="K16" i="17" s="1"/>
  <c r="L16" i="17" s="1"/>
  <c r="M16" i="17" s="1"/>
  <c r="N16" i="17" s="1"/>
  <c r="O16" i="17" s="1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H34" i="19"/>
  <c r="I34" i="19" s="1"/>
  <c r="J34" i="19" s="1"/>
  <c r="K34" i="19" s="1"/>
  <c r="L34" i="19" s="1"/>
  <c r="H13" i="20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H31" i="22"/>
  <c r="I31" i="22" s="1"/>
  <c r="J31" i="22" s="1"/>
  <c r="K31" i="22" s="1"/>
  <c r="L31" i="22" s="1"/>
  <c r="M31" i="22" s="1"/>
  <c r="N31" i="22" s="1"/>
  <c r="O31" i="22" s="1"/>
  <c r="P31" i="22" s="1"/>
  <c r="Q31" i="22" s="1"/>
  <c r="R31" i="22" s="1"/>
  <c r="H6" i="23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H28" i="25"/>
  <c r="I28" i="25" s="1"/>
  <c r="J28" i="25" s="1"/>
  <c r="K28" i="25" s="1"/>
  <c r="L28" i="25" s="1"/>
  <c r="M28" i="25" s="1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H7" i="26"/>
  <c r="I7" i="26" s="1"/>
  <c r="J7" i="26" s="1"/>
  <c r="K7" i="26" s="1"/>
  <c r="L7" i="26" s="1"/>
  <c r="M7" i="26" s="1"/>
  <c r="N7" i="26" s="1"/>
  <c r="O7" i="26" s="1"/>
  <c r="P7" i="26" s="1"/>
  <c r="Q7" i="26" s="1"/>
  <c r="R7" i="26" s="1"/>
  <c r="S7" i="26" s="1"/>
  <c r="T7" i="26" s="1"/>
  <c r="U7" i="26" s="1"/>
  <c r="V7" i="26" s="1"/>
  <c r="W7" i="26" s="1"/>
  <c r="X7" i="26" s="1"/>
  <c r="Y7" i="26" s="1"/>
  <c r="H29" i="29"/>
  <c r="I29" i="29" s="1"/>
  <c r="J29" i="29" s="1"/>
  <c r="K29" i="29" s="1"/>
  <c r="L29" i="29" s="1"/>
  <c r="M29" i="29" s="1"/>
  <c r="N29" i="29" s="1"/>
  <c r="O29" i="29" s="1"/>
  <c r="P29" i="29" s="1"/>
  <c r="Q29" i="29" s="1"/>
  <c r="R29" i="29" s="1"/>
  <c r="S29" i="29" s="1"/>
  <c r="T29" i="29" s="1"/>
  <c r="U29" i="29" s="1"/>
  <c r="V29" i="29" s="1"/>
  <c r="W29" i="29" s="1"/>
  <c r="X29" i="29" s="1"/>
  <c r="Y29" i="29" s="1"/>
  <c r="H39" i="23"/>
  <c r="I39" i="23" s="1"/>
  <c r="J39" i="23" s="1"/>
  <c r="K39" i="23" s="1"/>
  <c r="L39" i="23" s="1"/>
  <c r="M39" i="23" s="1"/>
  <c r="N39" i="23" s="1"/>
  <c r="O39" i="23" s="1"/>
  <c r="P39" i="23" s="1"/>
  <c r="Q39" i="23" s="1"/>
  <c r="R39" i="23" s="1"/>
  <c r="S39" i="23" s="1"/>
  <c r="H25" i="15"/>
  <c r="I25" i="15" s="1"/>
  <c r="J25" i="15" s="1"/>
  <c r="K25" i="15" s="1"/>
  <c r="L25" i="15" s="1"/>
  <c r="M25" i="15" s="1"/>
  <c r="N25" i="15" s="1"/>
  <c r="O25" i="15" s="1"/>
  <c r="P25" i="15" s="1"/>
  <c r="Q25" i="15" s="1"/>
  <c r="R25" i="15" s="1"/>
  <c r="S25" i="15" s="1"/>
  <c r="T25" i="15" s="1"/>
  <c r="H41" i="5"/>
  <c r="I41" i="5" s="1"/>
  <c r="J41" i="5" s="1"/>
  <c r="K41" i="5" s="1"/>
  <c r="H46" i="8"/>
  <c r="I46" i="8" s="1"/>
  <c r="J46" i="8" s="1"/>
  <c r="K46" i="8" s="1"/>
  <c r="H27" i="11"/>
  <c r="I27" i="11" s="1"/>
  <c r="J27" i="11" s="1"/>
  <c r="K27" i="11" s="1"/>
  <c r="H13" i="14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Y13" i="14" s="1"/>
  <c r="Z13" i="14" s="1"/>
  <c r="AA13" i="14" s="1"/>
  <c r="AB13" i="14" s="1"/>
  <c r="AC13" i="14" s="1"/>
  <c r="AD13" i="14" s="1"/>
  <c r="AE13" i="14" s="1"/>
  <c r="AF13" i="14" s="1"/>
  <c r="AG13" i="14" s="1"/>
  <c r="AH13" i="14" s="1"/>
  <c r="AI13" i="14" s="1"/>
  <c r="AJ13" i="14" s="1"/>
  <c r="AK13" i="14" s="1"/>
  <c r="AL13" i="14" s="1"/>
  <c r="H39" i="17"/>
  <c r="I39" i="17" s="1"/>
  <c r="J39" i="17" s="1"/>
  <c r="K39" i="17" s="1"/>
  <c r="L39" i="17" s="1"/>
  <c r="H10" i="18"/>
  <c r="I10" i="18" s="1"/>
  <c r="J10" i="18" s="1"/>
  <c r="K10" i="18" s="1"/>
  <c r="L10" i="18" s="1"/>
  <c r="M10" i="18" s="1"/>
  <c r="N10" i="18" s="1"/>
  <c r="O10" i="18" s="1"/>
  <c r="P10" i="18" s="1"/>
  <c r="Q10" i="18" s="1"/>
  <c r="H32" i="20"/>
  <c r="I32" i="20" s="1"/>
  <c r="J32" i="20" s="1"/>
  <c r="K32" i="20" s="1"/>
  <c r="L32" i="20" s="1"/>
  <c r="M32" i="20" s="1"/>
  <c r="N32" i="20" s="1"/>
  <c r="O32" i="20" s="1"/>
  <c r="P32" i="20" s="1"/>
  <c r="Q32" i="20" s="1"/>
  <c r="H6" i="21"/>
  <c r="I6" i="21" s="1"/>
  <c r="J6" i="21" s="1"/>
  <c r="K6" i="21" s="1"/>
  <c r="L6" i="21" s="1"/>
  <c r="M6" i="21" s="1"/>
  <c r="H25" i="23"/>
  <c r="I25" i="23" s="1"/>
  <c r="J25" i="23" s="1"/>
  <c r="K25" i="23" s="1"/>
  <c r="L25" i="23" s="1"/>
  <c r="M25" i="23" s="1"/>
  <c r="N25" i="23" s="1"/>
  <c r="O25" i="23" s="1"/>
  <c r="P25" i="23" s="1"/>
  <c r="Q25" i="23" s="1"/>
  <c r="R25" i="23" s="1"/>
  <c r="S25" i="23" s="1"/>
  <c r="T25" i="23" s="1"/>
  <c r="U25" i="23" s="1"/>
  <c r="V25" i="23" s="1"/>
  <c r="H4" i="25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H26" i="26"/>
  <c r="I26" i="26" s="1"/>
  <c r="J26" i="26" s="1"/>
  <c r="K26" i="26" s="1"/>
  <c r="L26" i="26" s="1"/>
  <c r="M26" i="26" s="1"/>
  <c r="N26" i="26" s="1"/>
  <c r="O26" i="26" s="1"/>
  <c r="P26" i="26" s="1"/>
  <c r="Q26" i="26" s="1"/>
  <c r="R26" i="26" s="1"/>
  <c r="S26" i="26" s="1"/>
  <c r="T26" i="26" s="1"/>
  <c r="U26" i="26" s="1"/>
  <c r="V26" i="26" s="1"/>
  <c r="W26" i="26" s="1"/>
  <c r="X26" i="26" s="1"/>
  <c r="Y26" i="26" s="1"/>
  <c r="Z26" i="26" s="1"/>
  <c r="AA26" i="26" s="1"/>
  <c r="H44" i="29"/>
  <c r="I44" i="29" s="1"/>
  <c r="J44" i="29" s="1"/>
  <c r="K44" i="29" s="1"/>
  <c r="L44" i="29" s="1"/>
  <c r="M44" i="29" s="1"/>
  <c r="N44" i="29" s="1"/>
  <c r="O44" i="29" s="1"/>
  <c r="P44" i="29" s="1"/>
  <c r="Q44" i="29" s="1"/>
  <c r="R44" i="29" s="1"/>
  <c r="S44" i="29" s="1"/>
  <c r="T44" i="29" s="1"/>
  <c r="U44" i="29" s="1"/>
  <c r="V44" i="29" s="1"/>
  <c r="W44" i="29" s="1"/>
  <c r="X44" i="29" s="1"/>
  <c r="H6" i="12"/>
  <c r="I6" i="12" s="1"/>
  <c r="H22" i="15"/>
  <c r="I22" i="15" s="1"/>
  <c r="J22" i="15" s="1"/>
  <c r="K22" i="15" s="1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H46" i="27"/>
  <c r="I46" i="27" s="1"/>
  <c r="J46" i="27" s="1"/>
  <c r="K46" i="27" s="1"/>
  <c r="L46" i="27" s="1"/>
  <c r="M46" i="27" s="1"/>
  <c r="N46" i="27" s="1"/>
  <c r="O46" i="27" s="1"/>
  <c r="P46" i="27" s="1"/>
  <c r="Q46" i="27" s="1"/>
  <c r="R46" i="27" s="1"/>
  <c r="S46" i="27" s="1"/>
  <c r="T46" i="27" s="1"/>
  <c r="U46" i="27" s="1"/>
  <c r="H42" i="27"/>
  <c r="I42" i="27" s="1"/>
  <c r="J42" i="27" s="1"/>
  <c r="K42" i="27" s="1"/>
  <c r="L42" i="27" s="1"/>
  <c r="M42" i="27" s="1"/>
  <c r="N42" i="27" s="1"/>
  <c r="O42" i="27" s="1"/>
  <c r="P42" i="27" s="1"/>
  <c r="Q42" i="27" s="1"/>
  <c r="R42" i="27" s="1"/>
  <c r="S42" i="27" s="1"/>
  <c r="T42" i="27" s="1"/>
  <c r="U42" i="27" s="1"/>
  <c r="V42" i="27" s="1"/>
  <c r="W42" i="27" s="1"/>
  <c r="H37" i="16"/>
  <c r="I37" i="16" s="1"/>
  <c r="J37" i="16" s="1"/>
  <c r="K37" i="16" s="1"/>
  <c r="L37" i="16" s="1"/>
  <c r="M37" i="16" s="1"/>
  <c r="N37" i="16" s="1"/>
  <c r="O37" i="16" s="1"/>
  <c r="P37" i="16" s="1"/>
  <c r="H12" i="17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T12" i="17" s="1"/>
  <c r="U12" i="17" s="1"/>
  <c r="V12" i="17" s="1"/>
  <c r="W12" i="17" s="1"/>
  <c r="X12" i="17" s="1"/>
  <c r="Y12" i="17" s="1"/>
  <c r="Z12" i="17" s="1"/>
  <c r="H30" i="19"/>
  <c r="I30" i="19" s="1"/>
  <c r="J30" i="19" s="1"/>
  <c r="K30" i="19" s="1"/>
  <c r="L30" i="19" s="1"/>
  <c r="M30" i="19" s="1"/>
  <c r="H9" i="20"/>
  <c r="I9" i="20" s="1"/>
  <c r="J9" i="20" s="1"/>
  <c r="K9" i="20" s="1"/>
  <c r="L9" i="20" s="1"/>
  <c r="M9" i="20" s="1"/>
  <c r="N9" i="20" s="1"/>
  <c r="O9" i="20" s="1"/>
  <c r="P9" i="20" s="1"/>
  <c r="Q9" i="20" s="1"/>
  <c r="H27" i="22"/>
  <c r="I27" i="22" s="1"/>
  <c r="J27" i="22" s="1"/>
  <c r="K27" i="22" s="1"/>
  <c r="L27" i="22" s="1"/>
  <c r="M27" i="22" s="1"/>
  <c r="N27" i="22" s="1"/>
  <c r="O27" i="22" s="1"/>
  <c r="P27" i="22" s="1"/>
  <c r="Q27" i="22" s="1"/>
  <c r="R27" i="22" s="1"/>
  <c r="H45" i="24"/>
  <c r="I45" i="24" s="1"/>
  <c r="J45" i="24" s="1"/>
  <c r="K45" i="24" s="1"/>
  <c r="L45" i="24" s="1"/>
  <c r="M45" i="24" s="1"/>
  <c r="N45" i="24" s="1"/>
  <c r="O45" i="24" s="1"/>
  <c r="P45" i="24" s="1"/>
  <c r="Q45" i="24" s="1"/>
  <c r="H24" i="25"/>
  <c r="I24" i="25" s="1"/>
  <c r="J24" i="25" s="1"/>
  <c r="K24" i="25" s="1"/>
  <c r="L24" i="25" s="1"/>
  <c r="M24" i="25" s="1"/>
  <c r="N24" i="25" s="1"/>
  <c r="O24" i="25" s="1"/>
  <c r="P24" i="25" s="1"/>
  <c r="Q24" i="25" s="1"/>
  <c r="R24" i="25" s="1"/>
  <c r="S24" i="25" s="1"/>
  <c r="T24" i="25" s="1"/>
  <c r="U24" i="25" s="1"/>
  <c r="V24" i="25" s="1"/>
  <c r="H6" i="28"/>
  <c r="I6" i="28" s="1"/>
  <c r="J6" i="28" s="1"/>
  <c r="K6" i="28" s="1"/>
  <c r="L6" i="28" s="1"/>
  <c r="M6" i="28" s="1"/>
  <c r="N6" i="28" s="1"/>
  <c r="O6" i="28" s="1"/>
  <c r="P6" i="28" s="1"/>
  <c r="Q6" i="28" s="1"/>
  <c r="R6" i="28" s="1"/>
  <c r="S6" i="28" s="1"/>
  <c r="T6" i="28" s="1"/>
  <c r="U6" i="28" s="1"/>
  <c r="V6" i="28" s="1"/>
  <c r="W6" i="28" s="1"/>
  <c r="X6" i="28" s="1"/>
  <c r="Y6" i="28" s="1"/>
  <c r="H25" i="29"/>
  <c r="I25" i="29" s="1"/>
  <c r="J25" i="29" s="1"/>
  <c r="K25" i="29" s="1"/>
  <c r="L25" i="29" s="1"/>
  <c r="M25" i="29" s="1"/>
  <c r="N25" i="29" s="1"/>
  <c r="O25" i="29" s="1"/>
  <c r="P25" i="29" s="1"/>
  <c r="Q25" i="29" s="1"/>
  <c r="R25" i="29" s="1"/>
  <c r="S25" i="29" s="1"/>
  <c r="T25" i="29" s="1"/>
  <c r="U25" i="29" s="1"/>
  <c r="V25" i="29" s="1"/>
  <c r="W25" i="29" s="1"/>
  <c r="X25" i="29" s="1"/>
  <c r="Y25" i="29" s="1"/>
  <c r="H27" i="23"/>
  <c r="I27" i="23" s="1"/>
  <c r="J27" i="23" s="1"/>
  <c r="K27" i="23" s="1"/>
  <c r="L27" i="23" s="1"/>
  <c r="M27" i="23" s="1"/>
  <c r="N27" i="23" s="1"/>
  <c r="O27" i="23" s="1"/>
  <c r="P27" i="23" s="1"/>
  <c r="Q27" i="23" s="1"/>
  <c r="R27" i="23" s="1"/>
  <c r="S27" i="23" s="1"/>
  <c r="T27" i="23" s="1"/>
  <c r="U27" i="23" s="1"/>
  <c r="V27" i="23" s="1"/>
  <c r="W27" i="23" s="1"/>
  <c r="X27" i="23" s="1"/>
  <c r="H33" i="15"/>
  <c r="I33" i="15" s="1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H37" i="5"/>
  <c r="I37" i="5" s="1"/>
  <c r="J37" i="5" s="1"/>
  <c r="K37" i="5" s="1"/>
  <c r="L37" i="5" s="1"/>
  <c r="M37" i="5" s="1"/>
  <c r="N37" i="5" s="1"/>
  <c r="H18" i="8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H19" i="11"/>
  <c r="I19" i="11" s="1"/>
  <c r="J19" i="11" s="1"/>
  <c r="K19" i="11" s="1"/>
  <c r="H9" i="14"/>
  <c r="I9" i="14" s="1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H35" i="17"/>
  <c r="I35" i="17" s="1"/>
  <c r="J35" i="17" s="1"/>
  <c r="K35" i="17" s="1"/>
  <c r="L35" i="17" s="1"/>
  <c r="M35" i="17" s="1"/>
  <c r="N35" i="17" s="1"/>
  <c r="O35" i="17" s="1"/>
  <c r="H6" i="18"/>
  <c r="I6" i="18" s="1"/>
  <c r="J6" i="18" s="1"/>
  <c r="H28" i="20"/>
  <c r="I28" i="20" s="1"/>
  <c r="J28" i="20" s="1"/>
  <c r="K28" i="20" s="1"/>
  <c r="L28" i="20" s="1"/>
  <c r="M28" i="20" s="1"/>
  <c r="N28" i="20" s="1"/>
  <c r="O28" i="20" s="1"/>
  <c r="P28" i="20" s="1"/>
  <c r="H46" i="22"/>
  <c r="I46" i="22" s="1"/>
  <c r="J46" i="22" s="1"/>
  <c r="K46" i="22" s="1"/>
  <c r="L46" i="22" s="1"/>
  <c r="H21" i="23"/>
  <c r="I21" i="23" s="1"/>
  <c r="J21" i="23" s="1"/>
  <c r="K21" i="23" s="1"/>
  <c r="L21" i="23" s="1"/>
  <c r="M21" i="23" s="1"/>
  <c r="N21" i="23" s="1"/>
  <c r="O21" i="23" s="1"/>
  <c r="P21" i="23" s="1"/>
  <c r="Q21" i="23" s="1"/>
  <c r="R21" i="23" s="1"/>
  <c r="S21" i="23" s="1"/>
  <c r="T21" i="23" s="1"/>
  <c r="U21" i="23" s="1"/>
  <c r="V21" i="23" s="1"/>
  <c r="W21" i="23" s="1"/>
  <c r="X21" i="23" s="1"/>
  <c r="Y21" i="23" s="1"/>
  <c r="Z21" i="23" s="1"/>
  <c r="AA21" i="23" s="1"/>
  <c r="AB21" i="23" s="1"/>
  <c r="AC21" i="23" s="1"/>
  <c r="H43" i="25"/>
  <c r="I43" i="25" s="1"/>
  <c r="J43" i="25" s="1"/>
  <c r="K43" i="25" s="1"/>
  <c r="L43" i="25" s="1"/>
  <c r="M43" i="25" s="1"/>
  <c r="N43" i="25" s="1"/>
  <c r="O43" i="25" s="1"/>
  <c r="P43" i="25" s="1"/>
  <c r="Q43" i="25" s="1"/>
  <c r="R43" i="25" s="1"/>
  <c r="S43" i="25" s="1"/>
  <c r="H22" i="26"/>
  <c r="I22" i="26" s="1"/>
  <c r="J22" i="26" s="1"/>
  <c r="K22" i="26" s="1"/>
  <c r="L22" i="26" s="1"/>
  <c r="M22" i="26" s="1"/>
  <c r="N22" i="26" s="1"/>
  <c r="O22" i="26" s="1"/>
  <c r="P22" i="26" s="1"/>
  <c r="Q22" i="26" s="1"/>
  <c r="R22" i="26" s="1"/>
  <c r="S22" i="26" s="1"/>
  <c r="T22" i="26" s="1"/>
  <c r="U22" i="26" s="1"/>
  <c r="V22" i="26" s="1"/>
  <c r="W22" i="26" s="1"/>
  <c r="X22" i="26" s="1"/>
  <c r="Y22" i="26" s="1"/>
  <c r="Z22" i="26" s="1"/>
  <c r="AA22" i="26" s="1"/>
  <c r="AB22" i="26" s="1"/>
  <c r="H40" i="29"/>
  <c r="I40" i="29" s="1"/>
  <c r="J40" i="29" s="1"/>
  <c r="K40" i="29" s="1"/>
  <c r="L40" i="29" s="1"/>
  <c r="M40" i="29" s="1"/>
  <c r="N40" i="29" s="1"/>
  <c r="O40" i="29" s="1"/>
  <c r="P40" i="29" s="1"/>
  <c r="Q40" i="29" s="1"/>
  <c r="R40" i="29" s="1"/>
  <c r="S40" i="29" s="1"/>
  <c r="T40" i="29" s="1"/>
  <c r="U40" i="29" s="1"/>
  <c r="V40" i="29" s="1"/>
  <c r="W40" i="29" s="1"/>
  <c r="X40" i="29" s="1"/>
  <c r="H39" i="15"/>
  <c r="I39" i="15" s="1"/>
  <c r="J39" i="15" s="1"/>
  <c r="K39" i="15" s="1"/>
  <c r="L39" i="15" s="1"/>
  <c r="M39" i="15" s="1"/>
  <c r="N39" i="15" s="1"/>
  <c r="O39" i="15" s="1"/>
  <c r="P39" i="15" s="1"/>
  <c r="H18" i="15"/>
  <c r="I18" i="15" s="1"/>
  <c r="J18" i="15" s="1"/>
  <c r="K18" i="15" s="1"/>
  <c r="L18" i="15" s="1"/>
  <c r="M18" i="15" s="1"/>
  <c r="N18" i="15" s="1"/>
  <c r="O18" i="15" s="1"/>
  <c r="P18" i="15" s="1"/>
  <c r="Q18" i="15" s="1"/>
  <c r="R18" i="15" s="1"/>
  <c r="S18" i="15" s="1"/>
  <c r="T18" i="15" s="1"/>
  <c r="U18" i="15" s="1"/>
  <c r="V18" i="15" s="1"/>
  <c r="W18" i="15" s="1"/>
  <c r="X18" i="15" s="1"/>
  <c r="Y18" i="15" s="1"/>
  <c r="Z18" i="15" s="1"/>
  <c r="AA18" i="15" s="1"/>
  <c r="AB18" i="15" s="1"/>
  <c r="AC18" i="15" s="1"/>
  <c r="H45" i="27"/>
  <c r="I45" i="27" s="1"/>
  <c r="J45" i="27" s="1"/>
  <c r="K45" i="27" s="1"/>
  <c r="L45" i="27" s="1"/>
  <c r="M45" i="27" s="1"/>
  <c r="N45" i="27" s="1"/>
  <c r="O45" i="27" s="1"/>
  <c r="P45" i="27" s="1"/>
  <c r="Q45" i="27" s="1"/>
  <c r="R45" i="27" s="1"/>
  <c r="S45" i="27" s="1"/>
  <c r="T45" i="27" s="1"/>
  <c r="U45" i="27" s="1"/>
  <c r="H30" i="27"/>
  <c r="I30" i="27" s="1"/>
  <c r="J30" i="27" s="1"/>
  <c r="K30" i="27" s="1"/>
  <c r="L30" i="27" s="1"/>
  <c r="M30" i="27" s="1"/>
  <c r="N30" i="27" s="1"/>
  <c r="O30" i="27" s="1"/>
  <c r="P30" i="27" s="1"/>
  <c r="Q30" i="27" s="1"/>
  <c r="R30" i="27" s="1"/>
  <c r="S30" i="27" s="1"/>
  <c r="T30" i="27" s="1"/>
  <c r="U30" i="27" s="1"/>
  <c r="V30" i="27" s="1"/>
  <c r="W30" i="27" s="1"/>
  <c r="X30" i="27" s="1"/>
  <c r="Y30" i="27" s="1"/>
  <c r="Z30" i="27" s="1"/>
  <c r="H43" i="27"/>
  <c r="I43" i="27" s="1"/>
  <c r="J43" i="27" s="1"/>
  <c r="K43" i="27" s="1"/>
  <c r="L43" i="27" s="1"/>
  <c r="M43" i="27" s="1"/>
  <c r="N43" i="27" s="1"/>
  <c r="O43" i="27" s="1"/>
  <c r="P43" i="27" s="1"/>
  <c r="Q43" i="27" s="1"/>
  <c r="R43" i="27" s="1"/>
  <c r="S43" i="27" s="1"/>
  <c r="T43" i="27" s="1"/>
  <c r="U43" i="27" s="1"/>
  <c r="V43" i="27" s="1"/>
  <c r="L19" i="11" l="1"/>
  <c r="M19" i="11" s="1"/>
  <c r="N19" i="11" s="1"/>
  <c r="L25" i="11"/>
  <c r="M25" i="11" s="1"/>
  <c r="N25" i="11" s="1"/>
  <c r="X16" i="7"/>
  <c r="Y16" i="7" s="1"/>
  <c r="Z16" i="7" s="1"/>
  <c r="AA16" i="7" s="1"/>
  <c r="AB16" i="7" s="1"/>
  <c r="AC16" i="7" s="1"/>
  <c r="AD16" i="7" s="1"/>
  <c r="AE16" i="7" s="1"/>
  <c r="AF16" i="7" s="1"/>
  <c r="L11" i="11"/>
  <c r="M11" i="11" s="1"/>
  <c r="N11" i="11" s="1"/>
  <c r="X17" i="7"/>
  <c r="Y17" i="7" s="1"/>
  <c r="Z17" i="7" s="1"/>
  <c r="AA17" i="7" s="1"/>
  <c r="AB17" i="7" s="1"/>
  <c r="AC17" i="7" s="1"/>
  <c r="X14" i="7"/>
  <c r="Y14" i="7" s="1"/>
  <c r="Z14" i="7" s="1"/>
  <c r="AA14" i="7" s="1"/>
  <c r="AB14" i="7" s="1"/>
  <c r="AC14" i="7" s="1"/>
  <c r="AD14" i="7" s="1"/>
  <c r="AE14" i="7" s="1"/>
  <c r="AF14" i="7" s="1"/>
  <c r="L34" i="11"/>
  <c r="M34" i="11" s="1"/>
  <c r="N34" i="11" s="1"/>
  <c r="X15" i="7"/>
  <c r="Y15" i="7" s="1"/>
  <c r="Z15" i="7" s="1"/>
  <c r="AA15" i="7" s="1"/>
  <c r="AB15" i="7" s="1"/>
  <c r="AC15" i="7" s="1"/>
  <c r="AD15" i="7" s="1"/>
  <c r="AE15" i="7" s="1"/>
  <c r="AF15" i="7" s="1"/>
  <c r="L16" i="11"/>
  <c r="M16" i="11" s="1"/>
  <c r="N16" i="11" s="1"/>
  <c r="L8" i="11"/>
  <c r="M8" i="11" s="1"/>
  <c r="N8" i="11" s="1"/>
  <c r="L22" i="11"/>
  <c r="M22" i="11" s="1"/>
  <c r="N22" i="11" s="1"/>
  <c r="L18" i="11"/>
  <c r="M18" i="11" s="1"/>
  <c r="N18" i="11" s="1"/>
  <c r="L28" i="11"/>
  <c r="M28" i="11" s="1"/>
  <c r="N28" i="11" s="1"/>
  <c r="I8" i="22"/>
  <c r="J8" i="22" s="1"/>
  <c r="K8" i="22" s="1"/>
  <c r="L8" i="22" s="1"/>
  <c r="M8" i="22" s="1"/>
  <c r="N8" i="22" s="1"/>
  <c r="O8" i="22" s="1"/>
  <c r="P8" i="22" s="1"/>
  <c r="Q8" i="22" s="1"/>
  <c r="R8" i="22" s="1"/>
  <c r="I45" i="8"/>
  <c r="J45" i="8" s="1"/>
  <c r="K45" i="8" s="1"/>
  <c r="I31" i="24"/>
  <c r="J31" i="24" s="1"/>
  <c r="K31" i="24" s="1"/>
  <c r="L31" i="24" s="1"/>
  <c r="M31" i="24" s="1"/>
  <c r="N31" i="24" s="1"/>
  <c r="O31" i="24" s="1"/>
  <c r="P31" i="24" s="1"/>
  <c r="Q31" i="24" s="1"/>
  <c r="R31" i="24" s="1"/>
  <c r="S31" i="24" s="1"/>
  <c r="T31" i="24" s="1"/>
  <c r="U31" i="24" s="1"/>
  <c r="V31" i="24" s="1"/>
  <c r="W31" i="24" s="1"/>
  <c r="X31" i="24" s="1"/>
  <c r="I26" i="7"/>
  <c r="J26" i="7" s="1"/>
  <c r="K26" i="7" s="1"/>
  <c r="L26" i="7" s="1"/>
  <c r="M26" i="7" s="1"/>
  <c r="N26" i="7" s="1"/>
  <c r="O26" i="7" s="1"/>
  <c r="P26" i="7" s="1"/>
  <c r="Q26" i="7" s="1"/>
  <c r="I26" i="16"/>
  <c r="J26" i="16" s="1"/>
  <c r="K26" i="16" s="1"/>
  <c r="L26" i="16" s="1"/>
  <c r="M26" i="16" s="1"/>
  <c r="N26" i="16" s="1"/>
  <c r="O26" i="16" s="1"/>
  <c r="P26" i="16" s="1"/>
  <c r="Q26" i="16" s="1"/>
  <c r="R26" i="16" s="1"/>
  <c r="S26" i="16" s="1"/>
  <c r="I20" i="15"/>
  <c r="J20" i="15" s="1"/>
  <c r="K20" i="15" s="1"/>
  <c r="L20" i="15" s="1"/>
  <c r="M20" i="15" s="1"/>
  <c r="N20" i="15" s="1"/>
  <c r="O20" i="15" s="1"/>
  <c r="P20" i="15" s="1"/>
  <c r="Q20" i="15" s="1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AB20" i="15" s="1"/>
  <c r="I24" i="7"/>
  <c r="J24" i="7" s="1"/>
  <c r="K24" i="7" s="1"/>
  <c r="L24" i="7" s="1"/>
  <c r="M24" i="7" s="1"/>
  <c r="N24" i="7" s="1"/>
  <c r="I35" i="23"/>
  <c r="J35" i="23" s="1"/>
  <c r="K35" i="23" s="1"/>
  <c r="L35" i="23" s="1"/>
  <c r="M35" i="23" s="1"/>
  <c r="N35" i="23" s="1"/>
  <c r="O35" i="23" s="1"/>
  <c r="P35" i="23" s="1"/>
  <c r="Q35" i="23" s="1"/>
  <c r="R35" i="23" s="1"/>
  <c r="S35" i="23" s="1"/>
  <c r="T35" i="23" s="1"/>
  <c r="U35" i="23" s="1"/>
  <c r="V35" i="23" s="1"/>
  <c r="I12" i="5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I16" i="3"/>
  <c r="J16" i="3" s="1"/>
  <c r="K16" i="3" s="1"/>
  <c r="I9" i="7"/>
  <c r="J9" i="7" s="1"/>
  <c r="K9" i="7" s="1"/>
  <c r="L9" i="7" s="1"/>
  <c r="M9" i="7" s="1"/>
  <c r="N9" i="7" s="1"/>
  <c r="O9" i="7" s="1"/>
  <c r="P9" i="7" s="1"/>
  <c r="Q9" i="7" s="1"/>
  <c r="R9" i="7" s="1"/>
  <c r="S9" i="7" s="1"/>
  <c r="I32" i="21"/>
  <c r="J32" i="21" s="1"/>
  <c r="K32" i="21" s="1"/>
  <c r="L32" i="21" s="1"/>
  <c r="M32" i="21" s="1"/>
  <c r="N32" i="21" s="1"/>
  <c r="O32" i="21" s="1"/>
  <c r="P32" i="21" s="1"/>
  <c r="Q32" i="21" s="1"/>
  <c r="R32" i="21" s="1"/>
  <c r="I33" i="7"/>
  <c r="J33" i="7" s="1"/>
  <c r="K33" i="7" s="1"/>
  <c r="L33" i="7" s="1"/>
  <c r="M33" i="7" s="1"/>
  <c r="N33" i="7" s="1"/>
  <c r="O33" i="7" s="1"/>
  <c r="P33" i="7" s="1"/>
  <c r="Q33" i="7" s="1"/>
  <c r="R33" i="7" s="1"/>
  <c r="I46" i="25"/>
  <c r="J46" i="25" s="1"/>
  <c r="K46" i="25" s="1"/>
  <c r="L46" i="25" s="1"/>
  <c r="M46" i="25" s="1"/>
  <c r="N46" i="25" s="1"/>
  <c r="O46" i="25" s="1"/>
  <c r="P46" i="25" s="1"/>
  <c r="Q46" i="25" s="1"/>
  <c r="R46" i="25" s="1"/>
  <c r="I32" i="8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I34" i="24"/>
  <c r="J34" i="24" s="1"/>
  <c r="K34" i="24" s="1"/>
  <c r="L34" i="24" s="1"/>
  <c r="M34" i="24" s="1"/>
  <c r="N34" i="24" s="1"/>
  <c r="O34" i="24" s="1"/>
  <c r="P34" i="24" s="1"/>
  <c r="Q34" i="24" s="1"/>
  <c r="R34" i="24" s="1"/>
  <c r="S34" i="24" s="1"/>
  <c r="T34" i="24" s="1"/>
  <c r="U34" i="24" s="1"/>
  <c r="V34" i="24" s="1"/>
  <c r="W34" i="24" s="1"/>
  <c r="I29" i="14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I35" i="18"/>
  <c r="J35" i="18" s="1"/>
  <c r="K35" i="18" s="1"/>
  <c r="L35" i="18" s="1"/>
  <c r="M35" i="18" s="1"/>
  <c r="I42" i="5"/>
  <c r="J42" i="5" s="1"/>
  <c r="K42" i="5" s="1"/>
  <c r="I22" i="6"/>
  <c r="J22" i="6" s="1"/>
  <c r="K22" i="6" s="1"/>
  <c r="L22" i="6" s="1"/>
  <c r="M22" i="6" s="1"/>
  <c r="N22" i="6" s="1"/>
  <c r="O22" i="6" s="1"/>
  <c r="P22" i="6" s="1"/>
  <c r="Q22" i="6" s="1"/>
  <c r="I43" i="24"/>
  <c r="J43" i="24" s="1"/>
  <c r="K43" i="24" s="1"/>
  <c r="L43" i="24" s="1"/>
  <c r="M43" i="24" s="1"/>
  <c r="N43" i="24" s="1"/>
  <c r="O43" i="24" s="1"/>
  <c r="P43" i="24" s="1"/>
  <c r="Q43" i="24" s="1"/>
  <c r="R43" i="24" s="1"/>
  <c r="I9" i="6"/>
  <c r="J9" i="6" s="1"/>
  <c r="K9" i="6" s="1"/>
  <c r="L9" i="6" s="1"/>
  <c r="M9" i="6" s="1"/>
  <c r="N9" i="6" s="1"/>
  <c r="O9" i="6" s="1"/>
  <c r="P9" i="6" s="1"/>
  <c r="I12" i="23"/>
  <c r="J12" i="23" s="1"/>
  <c r="K12" i="23" s="1"/>
  <c r="L12" i="23" s="1"/>
  <c r="M12" i="23" s="1"/>
  <c r="N12" i="23" s="1"/>
  <c r="O12" i="23" s="1"/>
  <c r="P12" i="23" s="1"/>
  <c r="Q12" i="23" s="1"/>
  <c r="R12" i="23" s="1"/>
  <c r="S12" i="23" s="1"/>
  <c r="T12" i="23" s="1"/>
  <c r="U12" i="23" s="1"/>
  <c r="V12" i="23" s="1"/>
  <c r="W12" i="23" s="1"/>
  <c r="X12" i="23" s="1"/>
  <c r="Y12" i="23" s="1"/>
  <c r="Z12" i="23" s="1"/>
  <c r="AA12" i="23" s="1"/>
  <c r="AB12" i="23" s="1"/>
  <c r="AC12" i="23" s="1"/>
  <c r="AD12" i="23" s="1"/>
  <c r="AE12" i="23" s="1"/>
  <c r="AF12" i="23" s="1"/>
  <c r="AG12" i="23" s="1"/>
  <c r="AH12" i="23" s="1"/>
  <c r="I13" i="10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AC13" i="10" s="1"/>
  <c r="AD13" i="10" s="1"/>
  <c r="AE13" i="10" s="1"/>
  <c r="AF13" i="10" s="1"/>
  <c r="AG13" i="10" s="1"/>
  <c r="AH13" i="10" s="1"/>
  <c r="AI13" i="10" s="1"/>
  <c r="AJ13" i="10" s="1"/>
  <c r="AK13" i="10" s="1"/>
  <c r="I4" i="29"/>
  <c r="J4" i="29" s="1"/>
  <c r="K4" i="29" s="1"/>
  <c r="L4" i="29" s="1"/>
  <c r="M4" i="29" s="1"/>
  <c r="N4" i="29" s="1"/>
  <c r="O4" i="29" s="1"/>
  <c r="P4" i="29" s="1"/>
  <c r="Q4" i="29" s="1"/>
  <c r="R4" i="29" s="1"/>
  <c r="S4" i="29" s="1"/>
  <c r="T4" i="29" s="1"/>
  <c r="U4" i="29" s="1"/>
  <c r="V4" i="29" s="1"/>
  <c r="W4" i="29" s="1"/>
  <c r="X4" i="29" s="1"/>
  <c r="I45" i="9"/>
  <c r="J45" i="9" s="1"/>
  <c r="I22" i="22"/>
  <c r="J22" i="22" s="1"/>
  <c r="K22" i="22" s="1"/>
  <c r="L22" i="22" s="1"/>
  <c r="M22" i="22" s="1"/>
  <c r="N22" i="22" s="1"/>
  <c r="O22" i="22" s="1"/>
  <c r="P22" i="22" s="1"/>
  <c r="Q22" i="22" s="1"/>
  <c r="R22" i="22" s="1"/>
  <c r="S22" i="22" s="1"/>
  <c r="T22" i="22" s="1"/>
  <c r="I17" i="10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I10" i="29"/>
  <c r="J10" i="29" s="1"/>
  <c r="K10" i="29" s="1"/>
  <c r="L10" i="29" s="1"/>
  <c r="M10" i="29" s="1"/>
  <c r="N10" i="29" s="1"/>
  <c r="O10" i="29" s="1"/>
  <c r="P10" i="29" s="1"/>
  <c r="Q10" i="29" s="1"/>
  <c r="R10" i="29" s="1"/>
  <c r="S10" i="29" s="1"/>
  <c r="T10" i="29" s="1"/>
  <c r="U10" i="29" s="1"/>
  <c r="V10" i="29" s="1"/>
  <c r="W10" i="29" s="1"/>
  <c r="X10" i="29" s="1"/>
  <c r="Y10" i="29" s="1"/>
  <c r="Z10" i="29" s="1"/>
  <c r="AA10" i="29" s="1"/>
  <c r="I24" i="16"/>
  <c r="J24" i="16" s="1"/>
  <c r="K24" i="16" s="1"/>
  <c r="L24" i="16" s="1"/>
  <c r="M24" i="16" s="1"/>
  <c r="N24" i="16" s="1"/>
  <c r="O24" i="16" s="1"/>
  <c r="P24" i="16" s="1"/>
  <c r="I23" i="29"/>
  <c r="J23" i="29" s="1"/>
  <c r="K23" i="29" s="1"/>
  <c r="L23" i="29" s="1"/>
  <c r="M23" i="29" s="1"/>
  <c r="N23" i="29" s="1"/>
  <c r="O23" i="29" s="1"/>
  <c r="P23" i="29" s="1"/>
  <c r="Q23" i="29" s="1"/>
  <c r="R23" i="29" s="1"/>
  <c r="S23" i="29" s="1"/>
  <c r="T23" i="29" s="1"/>
  <c r="U23" i="29" s="1"/>
  <c r="V23" i="29" s="1"/>
  <c r="W23" i="29" s="1"/>
  <c r="X23" i="29" s="1"/>
  <c r="Y23" i="29" s="1"/>
  <c r="I46" i="16"/>
  <c r="J46" i="16" s="1"/>
  <c r="K46" i="16" s="1"/>
  <c r="I16" i="4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I19" i="14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I20" i="19"/>
  <c r="J20" i="19" s="1"/>
  <c r="K20" i="19" s="1"/>
  <c r="L20" i="19" s="1"/>
  <c r="M20" i="19" s="1"/>
  <c r="N20" i="19" s="1"/>
  <c r="O20" i="19" s="1"/>
  <c r="P20" i="19" s="1"/>
  <c r="Q20" i="19" s="1"/>
  <c r="I25" i="26"/>
  <c r="J25" i="26" s="1"/>
  <c r="K25" i="26" s="1"/>
  <c r="L25" i="26" s="1"/>
  <c r="M25" i="26" s="1"/>
  <c r="N25" i="26" s="1"/>
  <c r="O25" i="26" s="1"/>
  <c r="P25" i="26" s="1"/>
  <c r="Q25" i="26" s="1"/>
  <c r="R25" i="26" s="1"/>
  <c r="S25" i="26" s="1"/>
  <c r="T25" i="26" s="1"/>
  <c r="U25" i="26" s="1"/>
  <c r="V25" i="26" s="1"/>
  <c r="W25" i="26" s="1"/>
  <c r="X25" i="26" s="1"/>
  <c r="Y25" i="26" s="1"/>
  <c r="Z25" i="26" s="1"/>
  <c r="I19" i="20"/>
  <c r="J19" i="20" s="1"/>
  <c r="K19" i="20" s="1"/>
  <c r="L19" i="20" s="1"/>
  <c r="M19" i="20" s="1"/>
  <c r="N19" i="20" s="1"/>
  <c r="O19" i="20" s="1"/>
  <c r="P19" i="20" s="1"/>
  <c r="Q19" i="20" s="1"/>
  <c r="R19" i="20" s="1"/>
  <c r="S19" i="20" s="1"/>
  <c r="I41" i="25"/>
  <c r="J41" i="25" s="1"/>
  <c r="K41" i="25" s="1"/>
  <c r="L41" i="25" s="1"/>
  <c r="M41" i="25" s="1"/>
  <c r="N41" i="25" s="1"/>
  <c r="O41" i="25" s="1"/>
  <c r="P41" i="25" s="1"/>
  <c r="Q41" i="25" s="1"/>
  <c r="R41" i="25" s="1"/>
  <c r="S41" i="25" s="1"/>
  <c r="T41" i="25" s="1"/>
  <c r="I11" i="17"/>
  <c r="J11" i="17" s="1"/>
  <c r="K11" i="17" s="1"/>
  <c r="L11" i="17" s="1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W11" i="17" s="1"/>
  <c r="I17" i="16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Y17" i="16" s="1"/>
  <c r="Z17" i="16" s="1"/>
  <c r="AA17" i="16" s="1"/>
  <c r="AB17" i="16" s="1"/>
  <c r="AC17" i="16" s="1"/>
  <c r="AD17" i="16" s="1"/>
  <c r="I6" i="29"/>
  <c r="J6" i="29" s="1"/>
  <c r="K6" i="29" s="1"/>
  <c r="L6" i="29" s="1"/>
  <c r="M6" i="29" s="1"/>
  <c r="N6" i="29" s="1"/>
  <c r="O6" i="29" s="1"/>
  <c r="P6" i="29" s="1"/>
  <c r="Q6" i="29" s="1"/>
  <c r="R6" i="29" s="1"/>
  <c r="S6" i="29" s="1"/>
  <c r="T6" i="29" s="1"/>
  <c r="U6" i="29" s="1"/>
  <c r="V6" i="29" s="1"/>
  <c r="W6" i="29" s="1"/>
  <c r="X6" i="29" s="1"/>
  <c r="I29" i="25"/>
  <c r="J29" i="25" s="1"/>
  <c r="K29" i="25" s="1"/>
  <c r="L29" i="25" s="1"/>
  <c r="M29" i="25" s="1"/>
  <c r="N29" i="25" s="1"/>
  <c r="O29" i="25" s="1"/>
  <c r="P29" i="25" s="1"/>
  <c r="Q29" i="25" s="1"/>
  <c r="R29" i="25" s="1"/>
  <c r="S29" i="25" s="1"/>
  <c r="T29" i="25" s="1"/>
  <c r="U29" i="25" s="1"/>
  <c r="V29" i="25" s="1"/>
  <c r="W29" i="25" s="1"/>
  <c r="X29" i="25" s="1"/>
  <c r="I12" i="2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I8" i="26"/>
  <c r="J8" i="26" s="1"/>
  <c r="K8" i="26" s="1"/>
  <c r="L8" i="26" s="1"/>
  <c r="M8" i="26" s="1"/>
  <c r="N8" i="26" s="1"/>
  <c r="O8" i="26" s="1"/>
  <c r="P8" i="26" s="1"/>
  <c r="Q8" i="26" s="1"/>
  <c r="R8" i="26" s="1"/>
  <c r="S8" i="26" s="1"/>
  <c r="T8" i="26" s="1"/>
  <c r="U8" i="26" s="1"/>
  <c r="V8" i="26" s="1"/>
  <c r="W8" i="26" s="1"/>
  <c r="X8" i="26" s="1"/>
  <c r="Y8" i="26" s="1"/>
  <c r="Z8" i="26" s="1"/>
  <c r="I32" i="18"/>
  <c r="J32" i="18" s="1"/>
  <c r="K32" i="18" s="1"/>
  <c r="L32" i="18" s="1"/>
  <c r="M32" i="18" s="1"/>
  <c r="N32" i="18" s="1"/>
  <c r="O32" i="18" s="1"/>
  <c r="I24" i="23"/>
  <c r="J24" i="23" s="1"/>
  <c r="K24" i="23" s="1"/>
  <c r="L24" i="23" s="1"/>
  <c r="M24" i="23" s="1"/>
  <c r="N24" i="23" s="1"/>
  <c r="O24" i="23" s="1"/>
  <c r="P24" i="23" s="1"/>
  <c r="Q24" i="23" s="1"/>
  <c r="R24" i="23" s="1"/>
  <c r="S24" i="23" s="1"/>
  <c r="T24" i="23" s="1"/>
  <c r="U24" i="23" s="1"/>
  <c r="I17" i="17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I8" i="29"/>
  <c r="J8" i="29" s="1"/>
  <c r="K8" i="29" s="1"/>
  <c r="L8" i="29" s="1"/>
  <c r="M8" i="29" s="1"/>
  <c r="N8" i="29" s="1"/>
  <c r="O8" i="29" s="1"/>
  <c r="P8" i="29" s="1"/>
  <c r="Q8" i="29" s="1"/>
  <c r="R8" i="29" s="1"/>
  <c r="S8" i="29" s="1"/>
  <c r="T8" i="29" s="1"/>
  <c r="U8" i="29" s="1"/>
  <c r="V8" i="29" s="1"/>
  <c r="W8" i="29" s="1"/>
  <c r="X8" i="29" s="1"/>
  <c r="Y8" i="29" s="1"/>
  <c r="I25" i="24"/>
  <c r="J25" i="24" s="1"/>
  <c r="K25" i="24" s="1"/>
  <c r="L25" i="24" s="1"/>
  <c r="M25" i="24" s="1"/>
  <c r="N25" i="24" s="1"/>
  <c r="O25" i="24" s="1"/>
  <c r="P25" i="24" s="1"/>
  <c r="Q25" i="24" s="1"/>
  <c r="R25" i="24" s="1"/>
  <c r="S25" i="24" s="1"/>
  <c r="T25" i="24" s="1"/>
  <c r="U25" i="24" s="1"/>
  <c r="V25" i="24" s="1"/>
  <c r="W25" i="24" s="1"/>
  <c r="I9" i="10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L7" i="11"/>
  <c r="M7" i="11" s="1"/>
  <c r="N7" i="11" s="1"/>
  <c r="N10" i="11"/>
  <c r="L10" i="11"/>
  <c r="M10" i="11" s="1"/>
  <c r="L21" i="11"/>
  <c r="M21" i="11" s="1"/>
  <c r="N21" i="11" s="1"/>
  <c r="N12" i="1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AE12" i="11" s="1"/>
  <c r="L12" i="11"/>
  <c r="M12" i="11" s="1"/>
  <c r="L35" i="11"/>
  <c r="M35" i="11" s="1"/>
  <c r="N35" i="11" s="1"/>
  <c r="N36" i="11"/>
  <c r="L36" i="11"/>
  <c r="M36" i="11" s="1"/>
  <c r="V14" i="6"/>
  <c r="W14" i="6" s="1"/>
  <c r="X14" i="6" s="1"/>
  <c r="Y14" i="6" s="1"/>
  <c r="Z14" i="6" s="1"/>
  <c r="AA14" i="6" s="1"/>
  <c r="W12" i="6"/>
  <c r="X12" i="6" s="1"/>
  <c r="Y12" i="6" s="1"/>
  <c r="Z12" i="6" s="1"/>
  <c r="AA12" i="6" s="1"/>
  <c r="V12" i="6"/>
  <c r="V13" i="6"/>
  <c r="W13" i="6" s="1"/>
  <c r="X13" i="6" s="1"/>
  <c r="Y13" i="6" s="1"/>
  <c r="Z13" i="6" s="1"/>
  <c r="AA13" i="6" s="1"/>
  <c r="AB13" i="6" s="1"/>
  <c r="AC13" i="6" s="1"/>
  <c r="N30" i="11"/>
  <c r="L30" i="11"/>
  <c r="M30" i="11" s="1"/>
  <c r="L26" i="11"/>
  <c r="M26" i="11" s="1"/>
  <c r="N26" i="11" s="1"/>
  <c r="I31" i="16"/>
  <c r="J31" i="16" s="1"/>
  <c r="K31" i="16" s="1"/>
  <c r="L31" i="16" s="1"/>
  <c r="M31" i="16" s="1"/>
  <c r="N31" i="16" s="1"/>
  <c r="O31" i="16" s="1"/>
  <c r="P31" i="16" s="1"/>
  <c r="Q31" i="16" s="1"/>
  <c r="R31" i="16" s="1"/>
  <c r="S31" i="16" s="1"/>
  <c r="T31" i="16" s="1"/>
  <c r="I10" i="25"/>
  <c r="J10" i="25" s="1"/>
  <c r="K10" i="25" s="1"/>
  <c r="L10" i="25" s="1"/>
  <c r="M10" i="25" s="1"/>
  <c r="N10" i="25" s="1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I27" i="16"/>
  <c r="J27" i="16" s="1"/>
  <c r="K27" i="16" s="1"/>
  <c r="L27" i="16" s="1"/>
  <c r="M27" i="16" s="1"/>
  <c r="N27" i="16" s="1"/>
  <c r="O27" i="16" s="1"/>
  <c r="P27" i="16" s="1"/>
  <c r="Q27" i="16" s="1"/>
  <c r="R27" i="16" s="1"/>
  <c r="S27" i="16" s="1"/>
  <c r="T27" i="16" s="1"/>
  <c r="I8" i="18"/>
  <c r="J8" i="18" s="1"/>
  <c r="K8" i="18" s="1"/>
  <c r="L8" i="18" s="1"/>
  <c r="M8" i="18" s="1"/>
  <c r="I27" i="10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I30" i="14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Y30" i="14" s="1"/>
  <c r="I42" i="10"/>
  <c r="J42" i="10" s="1"/>
  <c r="K42" i="10" s="1"/>
  <c r="L42" i="10" s="1"/>
  <c r="I27" i="14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V27" i="14" s="1"/>
  <c r="W27" i="14" s="1"/>
  <c r="X27" i="14" s="1"/>
  <c r="I37" i="21"/>
  <c r="J37" i="21" s="1"/>
  <c r="K37" i="21" s="1"/>
  <c r="L37" i="21" s="1"/>
  <c r="M37" i="21" s="1"/>
  <c r="N37" i="21" s="1"/>
  <c r="O37" i="21" s="1"/>
  <c r="I43" i="20"/>
  <c r="J43" i="20" s="1"/>
  <c r="K43" i="20" s="1"/>
  <c r="I6" i="7"/>
  <c r="J6" i="7" s="1"/>
  <c r="K6" i="7" s="1"/>
  <c r="L6" i="7" s="1"/>
  <c r="I44" i="26"/>
  <c r="J44" i="26" s="1"/>
  <c r="K44" i="26" s="1"/>
  <c r="L44" i="26" s="1"/>
  <c r="M44" i="26" s="1"/>
  <c r="N44" i="26" s="1"/>
  <c r="O44" i="26" s="1"/>
  <c r="P44" i="26" s="1"/>
  <c r="Q44" i="26" s="1"/>
  <c r="R44" i="26" s="1"/>
  <c r="S44" i="26" s="1"/>
  <c r="T44" i="26" s="1"/>
  <c r="U44" i="26" s="1"/>
  <c r="V44" i="26" s="1"/>
  <c r="I11" i="10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I45" i="10"/>
  <c r="J45" i="10" s="1"/>
  <c r="K45" i="10" s="1"/>
  <c r="I36" i="12"/>
  <c r="J36" i="12" s="1"/>
  <c r="K36" i="12" s="1"/>
  <c r="L36" i="12" s="1"/>
  <c r="I17" i="5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I27" i="8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I46" i="5"/>
  <c r="J46" i="5" s="1"/>
  <c r="I39" i="9"/>
  <c r="J39" i="9" s="1"/>
  <c r="K39" i="9" s="1"/>
  <c r="L39" i="9" s="1"/>
  <c r="M39" i="9" s="1"/>
  <c r="I8" i="14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I36" i="8"/>
  <c r="J36" i="8" s="1"/>
  <c r="K36" i="8" s="1"/>
  <c r="L36" i="8" s="1"/>
  <c r="M36" i="8" s="1"/>
  <c r="N36" i="8" s="1"/>
  <c r="O36" i="8" s="1"/>
  <c r="P36" i="8" s="1"/>
  <c r="Q36" i="8" s="1"/>
  <c r="R36" i="8" s="1"/>
  <c r="I6" i="11"/>
  <c r="J6" i="11" s="1"/>
  <c r="K6" i="11" s="1"/>
  <c r="L6" i="11" s="1"/>
  <c r="I39" i="7"/>
  <c r="J39" i="7" s="1"/>
  <c r="K39" i="7" s="1"/>
  <c r="L39" i="7" s="1"/>
  <c r="M39" i="7" s="1"/>
  <c r="I29" i="7"/>
  <c r="J29" i="7" s="1"/>
  <c r="K29" i="7" s="1"/>
  <c r="L29" i="7" s="1"/>
  <c r="M29" i="7" s="1"/>
  <c r="N29" i="7" s="1"/>
  <c r="O29" i="7" s="1"/>
  <c r="P29" i="7" s="1"/>
  <c r="Q29" i="7" s="1"/>
  <c r="I5" i="11"/>
  <c r="J5" i="11" s="1"/>
  <c r="I34" i="13"/>
  <c r="J34" i="13" s="1"/>
  <c r="K34" i="13" s="1"/>
  <c r="L34" i="13" s="1"/>
  <c r="M34" i="13" s="1"/>
  <c r="N34" i="13" s="1"/>
  <c r="I14" i="29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I45" i="18"/>
  <c r="I17" i="8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I27" i="9"/>
  <c r="J27" i="9" s="1"/>
  <c r="K27" i="9" s="1"/>
  <c r="L27" i="9" s="1"/>
  <c r="M27" i="9" s="1"/>
  <c r="N27" i="9" s="1"/>
  <c r="O27" i="9" s="1"/>
  <c r="P27" i="9" s="1"/>
  <c r="Q27" i="9" s="1"/>
  <c r="R27" i="9" s="1"/>
  <c r="I41" i="13"/>
  <c r="J41" i="13" s="1"/>
  <c r="I33" i="22"/>
  <c r="J33" i="22" s="1"/>
  <c r="K33" i="22" s="1"/>
  <c r="L33" i="22" s="1"/>
  <c r="M33" i="22" s="1"/>
  <c r="N33" i="22" s="1"/>
  <c r="O33" i="22" s="1"/>
  <c r="P33" i="22" s="1"/>
  <c r="Q33" i="22" s="1"/>
  <c r="R33" i="22" s="1"/>
  <c r="S33" i="22" s="1"/>
  <c r="I23" i="12"/>
  <c r="J23" i="12" s="1"/>
  <c r="K23" i="12" s="1"/>
  <c r="I16" i="2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I32" i="19"/>
  <c r="J32" i="19" s="1"/>
  <c r="K32" i="19" s="1"/>
  <c r="L32" i="19" s="1"/>
  <c r="M32" i="19" s="1"/>
  <c r="N32" i="19" s="1"/>
  <c r="I33" i="6"/>
  <c r="J33" i="6" s="1"/>
  <c r="K33" i="6" s="1"/>
  <c r="L33" i="6" s="1"/>
  <c r="M33" i="6" s="1"/>
  <c r="N33" i="6" s="1"/>
  <c r="O33" i="6" s="1"/>
  <c r="I25" i="27"/>
  <c r="J25" i="27" s="1"/>
  <c r="K25" i="27" s="1"/>
  <c r="L25" i="27" s="1"/>
  <c r="M25" i="27" s="1"/>
  <c r="N25" i="27" s="1"/>
  <c r="O25" i="27" s="1"/>
  <c r="P25" i="27" s="1"/>
  <c r="Q25" i="27" s="1"/>
  <c r="R25" i="27" s="1"/>
  <c r="S25" i="27" s="1"/>
  <c r="T25" i="27" s="1"/>
  <c r="U25" i="27" s="1"/>
  <c r="V25" i="27" s="1"/>
  <c r="W25" i="27" s="1"/>
  <c r="X25" i="27" s="1"/>
  <c r="Y25" i="27" s="1"/>
  <c r="I24" i="12"/>
  <c r="J24" i="12" s="1"/>
  <c r="K24" i="12" s="1"/>
  <c r="I19" i="4"/>
  <c r="J19" i="4" s="1"/>
  <c r="K19" i="4" s="1"/>
  <c r="L19" i="4" s="1"/>
  <c r="M19" i="4" s="1"/>
  <c r="N19" i="4" s="1"/>
  <c r="O19" i="4" s="1"/>
  <c r="P19" i="4" s="1"/>
  <c r="I23" i="8"/>
  <c r="J23" i="8" s="1"/>
  <c r="K23" i="8" s="1"/>
  <c r="L23" i="8" s="1"/>
  <c r="M23" i="8" s="1"/>
  <c r="N23" i="8" s="1"/>
  <c r="O23" i="8" s="1"/>
  <c r="P23" i="8" s="1"/>
  <c r="Q23" i="8" s="1"/>
  <c r="I24" i="14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I39" i="5"/>
  <c r="J39" i="5" s="1"/>
  <c r="K39" i="5" s="1"/>
  <c r="L39" i="5" s="1"/>
  <c r="M39" i="5" s="1"/>
  <c r="I14" i="11"/>
  <c r="J14" i="11" s="1"/>
  <c r="K14" i="11" s="1"/>
  <c r="I40" i="4"/>
  <c r="I22" i="9"/>
  <c r="J22" i="9" s="1"/>
  <c r="K22" i="9" s="1"/>
  <c r="L22" i="9" s="1"/>
  <c r="M22" i="9" s="1"/>
  <c r="N22" i="9" s="1"/>
  <c r="O22" i="9" s="1"/>
  <c r="P22" i="9" s="1"/>
  <c r="Q22" i="9" s="1"/>
  <c r="R22" i="9" s="1"/>
  <c r="S22" i="9" s="1"/>
  <c r="T22" i="9" s="1"/>
  <c r="U22" i="9" s="1"/>
  <c r="I5" i="8"/>
  <c r="J5" i="8" s="1"/>
  <c r="K5" i="8" s="1"/>
  <c r="L5" i="8" s="1"/>
  <c r="I44" i="24"/>
  <c r="J44" i="24" s="1"/>
  <c r="K44" i="24" s="1"/>
  <c r="L44" i="24" s="1"/>
  <c r="M44" i="24" s="1"/>
  <c r="N44" i="24" s="1"/>
  <c r="O44" i="24" s="1"/>
  <c r="P44" i="24" s="1"/>
  <c r="Q44" i="24" s="1"/>
  <c r="R44" i="24" s="1"/>
  <c r="I23" i="13"/>
  <c r="J23" i="13" s="1"/>
  <c r="K23" i="13" s="1"/>
  <c r="L23" i="13" s="1"/>
  <c r="M23" i="13" s="1"/>
  <c r="I33" i="28"/>
  <c r="J33" i="28" s="1"/>
  <c r="K33" i="28" s="1"/>
  <c r="L33" i="28" s="1"/>
  <c r="M33" i="28" s="1"/>
  <c r="N33" i="28" s="1"/>
  <c r="O33" i="28" s="1"/>
  <c r="P33" i="28" s="1"/>
  <c r="Q33" i="28" s="1"/>
  <c r="R33" i="28" s="1"/>
  <c r="S33" i="28" s="1"/>
  <c r="T33" i="28" s="1"/>
  <c r="U33" i="28" s="1"/>
  <c r="V33" i="28" s="1"/>
  <c r="W33" i="28" s="1"/>
  <c r="X33" i="28" s="1"/>
  <c r="Y33" i="28" s="1"/>
  <c r="Z33" i="28" s="1"/>
  <c r="AA33" i="28" s="1"/>
  <c r="AB33" i="28" s="1"/>
  <c r="L13" i="11"/>
  <c r="M13" i="11" s="1"/>
  <c r="N13" i="11" s="1"/>
  <c r="L27" i="11"/>
  <c r="M27" i="11" s="1"/>
  <c r="N27" i="11" s="1"/>
  <c r="V17" i="6"/>
  <c r="W17" i="6" s="1"/>
  <c r="X17" i="6" s="1"/>
  <c r="L23" i="11"/>
  <c r="M23" i="11" s="1"/>
  <c r="N23" i="11" s="1"/>
  <c r="O23" i="11" s="1"/>
  <c r="L24" i="11"/>
  <c r="M24" i="11" s="1"/>
  <c r="N24" i="11" s="1"/>
  <c r="X11" i="7"/>
  <c r="Y11" i="7" s="1"/>
  <c r="Z11" i="7" s="1"/>
  <c r="AA11" i="7" s="1"/>
  <c r="L38" i="11"/>
  <c r="M38" i="11" s="1"/>
  <c r="N38" i="11" s="1"/>
  <c r="X13" i="7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L20" i="11"/>
  <c r="M20" i="11" s="1"/>
  <c r="N20" i="11" s="1"/>
  <c r="L17" i="11"/>
  <c r="M17" i="11" s="1"/>
  <c r="N17" i="11" s="1"/>
  <c r="L29" i="11"/>
  <c r="M29" i="11" s="1"/>
  <c r="N29" i="11" s="1"/>
  <c r="I19" i="10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I41" i="21"/>
  <c r="J41" i="21" s="1"/>
  <c r="K41" i="21" s="1"/>
  <c r="L41" i="21" s="1"/>
  <c r="M41" i="21" s="1"/>
  <c r="I34" i="28"/>
  <c r="J34" i="28" s="1"/>
  <c r="K34" i="28" s="1"/>
  <c r="L34" i="28" s="1"/>
  <c r="M34" i="28" s="1"/>
  <c r="N34" i="28" s="1"/>
  <c r="O34" i="28" s="1"/>
  <c r="P34" i="28" s="1"/>
  <c r="Q34" i="28" s="1"/>
  <c r="R34" i="28" s="1"/>
  <c r="S34" i="28" s="1"/>
  <c r="T34" i="28" s="1"/>
  <c r="U34" i="28" s="1"/>
  <c r="V34" i="28" s="1"/>
  <c r="W34" i="28" s="1"/>
  <c r="X34" i="28" s="1"/>
  <c r="Y34" i="28" s="1"/>
  <c r="Z34" i="28" s="1"/>
  <c r="AA34" i="28" s="1"/>
  <c r="I43" i="5"/>
  <c r="J43" i="5" s="1"/>
  <c r="I30" i="20"/>
  <c r="J30" i="20" s="1"/>
  <c r="K30" i="20" s="1"/>
  <c r="L30" i="20" s="1"/>
  <c r="M30" i="20" s="1"/>
  <c r="N30" i="20" s="1"/>
  <c r="O30" i="20" s="1"/>
  <c r="P30" i="20" s="1"/>
  <c r="I33" i="11"/>
  <c r="J33" i="11" s="1"/>
  <c r="K33" i="11" s="1"/>
  <c r="I12" i="14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AH12" i="14" s="1"/>
  <c r="AI12" i="14" s="1"/>
  <c r="AJ12" i="14" s="1"/>
  <c r="AK12" i="14" s="1"/>
  <c r="AL12" i="14" s="1"/>
  <c r="I11" i="20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I11" i="12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I30" i="13"/>
  <c r="J30" i="13" s="1"/>
  <c r="K30" i="13" s="1"/>
  <c r="L30" i="13" s="1"/>
  <c r="M30" i="13" s="1"/>
  <c r="N30" i="13" s="1"/>
  <c r="I13" i="26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I7" i="14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I31" i="6"/>
  <c r="J31" i="6" s="1"/>
  <c r="K31" i="6" s="1"/>
  <c r="L31" i="6" s="1"/>
  <c r="M31" i="6" s="1"/>
  <c r="N31" i="6" s="1"/>
  <c r="O31" i="6" s="1"/>
  <c r="I23" i="19"/>
  <c r="J23" i="19" s="1"/>
  <c r="K23" i="19" s="1"/>
  <c r="L23" i="19" s="1"/>
  <c r="I30" i="6"/>
  <c r="J30" i="6" s="1"/>
  <c r="K30" i="6" s="1"/>
  <c r="L30" i="6" s="1"/>
  <c r="M30" i="6" s="1"/>
  <c r="N30" i="6" s="1"/>
  <c r="I43" i="28"/>
  <c r="J43" i="28" s="1"/>
  <c r="K43" i="28" s="1"/>
  <c r="L43" i="28" s="1"/>
  <c r="M43" i="28" s="1"/>
  <c r="N43" i="28" s="1"/>
  <c r="O43" i="28" s="1"/>
  <c r="P43" i="28" s="1"/>
  <c r="Q43" i="28" s="1"/>
  <c r="R43" i="28" s="1"/>
  <c r="S43" i="28" s="1"/>
  <c r="T43" i="28" s="1"/>
  <c r="U43" i="28" s="1"/>
  <c r="V43" i="28" s="1"/>
  <c r="W43" i="28" s="1"/>
  <c r="X43" i="28" s="1"/>
  <c r="I28" i="28"/>
  <c r="J28" i="28" s="1"/>
  <c r="K28" i="28" s="1"/>
  <c r="L28" i="28" s="1"/>
  <c r="M28" i="28" s="1"/>
  <c r="N28" i="28" s="1"/>
  <c r="O28" i="28" s="1"/>
  <c r="P28" i="28" s="1"/>
  <c r="Q28" i="28" s="1"/>
  <c r="R28" i="28" s="1"/>
  <c r="S28" i="28" s="1"/>
  <c r="T28" i="28" s="1"/>
  <c r="U28" i="28" s="1"/>
  <c r="V28" i="28" s="1"/>
  <c r="W28" i="28" s="1"/>
  <c r="X28" i="28" s="1"/>
  <c r="Y28" i="28" s="1"/>
  <c r="Z28" i="28" s="1"/>
  <c r="AA28" i="28" s="1"/>
  <c r="I21" i="10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H48" i="1"/>
  <c r="E10" i="1"/>
  <c r="I20" i="21"/>
  <c r="J20" i="21" s="1"/>
  <c r="K20" i="21" s="1"/>
  <c r="L20" i="21" s="1"/>
  <c r="M20" i="21" s="1"/>
  <c r="N20" i="21" s="1"/>
  <c r="O20" i="21" s="1"/>
  <c r="P20" i="21" s="1"/>
  <c r="Q20" i="21" s="1"/>
  <c r="R20" i="21" s="1"/>
  <c r="S20" i="21" s="1"/>
  <c r="T20" i="21" s="1"/>
  <c r="U20" i="21" s="1"/>
  <c r="I20" i="18"/>
  <c r="J20" i="18" s="1"/>
  <c r="K20" i="18" s="1"/>
  <c r="L20" i="18" s="1"/>
  <c r="M20" i="18" s="1"/>
  <c r="N20" i="18" s="1"/>
  <c r="O20" i="18" s="1"/>
  <c r="P20" i="18" s="1"/>
  <c r="Q20" i="18" s="1"/>
  <c r="R20" i="18" s="1"/>
  <c r="I24" i="22"/>
  <c r="J24" i="22" s="1"/>
  <c r="K24" i="22" s="1"/>
  <c r="L24" i="22" s="1"/>
  <c r="M24" i="22" s="1"/>
  <c r="N24" i="22" s="1"/>
  <c r="O24" i="22" s="1"/>
  <c r="P24" i="22" s="1"/>
  <c r="Q24" i="22" s="1"/>
  <c r="I11" i="19"/>
  <c r="J11" i="19" s="1"/>
  <c r="K11" i="19" s="1"/>
  <c r="L11" i="19" s="1"/>
  <c r="M11" i="19" s="1"/>
  <c r="N11" i="19" s="1"/>
  <c r="O11" i="19" s="1"/>
  <c r="P11" i="19" s="1"/>
  <c r="Q11" i="19" s="1"/>
  <c r="R11" i="19" s="1"/>
  <c r="I42" i="24"/>
  <c r="J42" i="24" s="1"/>
  <c r="K42" i="24" s="1"/>
  <c r="L42" i="24" s="1"/>
  <c r="M42" i="24" s="1"/>
  <c r="N42" i="24" s="1"/>
  <c r="O42" i="24" s="1"/>
  <c r="P42" i="24" s="1"/>
  <c r="Q42" i="24" s="1"/>
  <c r="R42" i="24" s="1"/>
  <c r="S42" i="24" s="1"/>
  <c r="I44" i="21"/>
  <c r="J44" i="21" s="1"/>
  <c r="K44" i="21" s="1"/>
  <c r="L44" i="21" s="1"/>
  <c r="I19" i="27"/>
  <c r="J19" i="27" s="1"/>
  <c r="K19" i="27" s="1"/>
  <c r="L19" i="27" s="1"/>
  <c r="M19" i="27" s="1"/>
  <c r="N19" i="27" s="1"/>
  <c r="O19" i="27" s="1"/>
  <c r="P19" i="27" s="1"/>
  <c r="Q19" i="27" s="1"/>
  <c r="R19" i="27" s="1"/>
  <c r="S19" i="27" s="1"/>
  <c r="T19" i="27" s="1"/>
  <c r="U19" i="27" s="1"/>
  <c r="V19" i="27" s="1"/>
  <c r="W19" i="27" s="1"/>
  <c r="X19" i="27" s="1"/>
  <c r="Y19" i="27" s="1"/>
  <c r="Z19" i="27" s="1"/>
  <c r="AA19" i="27" s="1"/>
  <c r="AB19" i="27" s="1"/>
  <c r="AC19" i="27" s="1"/>
  <c r="I5" i="29"/>
  <c r="J5" i="29" s="1"/>
  <c r="K5" i="29" s="1"/>
  <c r="L5" i="29" s="1"/>
  <c r="M5" i="29" s="1"/>
  <c r="N5" i="29" s="1"/>
  <c r="O5" i="29" s="1"/>
  <c r="P5" i="29" s="1"/>
  <c r="Q5" i="29" s="1"/>
  <c r="R5" i="29" s="1"/>
  <c r="S5" i="29" s="1"/>
  <c r="T5" i="29" s="1"/>
  <c r="U5" i="29" s="1"/>
  <c r="V5" i="29" s="1"/>
  <c r="W5" i="29" s="1"/>
  <c r="X5" i="29" s="1"/>
  <c r="I27" i="4"/>
  <c r="J27" i="4" s="1"/>
  <c r="K27" i="4" s="1"/>
  <c r="L27" i="4" s="1"/>
  <c r="M27" i="4" s="1"/>
  <c r="I20" i="5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I37" i="4"/>
  <c r="J37" i="4" s="1"/>
  <c r="I42" i="20"/>
  <c r="J42" i="20" s="1"/>
  <c r="K42" i="20" s="1"/>
  <c r="L42" i="20" s="1"/>
  <c r="I38" i="8"/>
  <c r="J38" i="8" s="1"/>
  <c r="K38" i="8" s="1"/>
  <c r="L38" i="8" s="1"/>
  <c r="M38" i="8" s="1"/>
  <c r="N38" i="8" s="1"/>
  <c r="O38" i="8" s="1"/>
  <c r="P38" i="8" s="1"/>
  <c r="I35" i="29"/>
  <c r="J35" i="29" s="1"/>
  <c r="K35" i="29" s="1"/>
  <c r="L35" i="29" s="1"/>
  <c r="M35" i="29" s="1"/>
  <c r="N35" i="29" s="1"/>
  <c r="O35" i="29" s="1"/>
  <c r="P35" i="29" s="1"/>
  <c r="Q35" i="29" s="1"/>
  <c r="R35" i="29" s="1"/>
  <c r="S35" i="29" s="1"/>
  <c r="T35" i="29" s="1"/>
  <c r="U35" i="29" s="1"/>
  <c r="V35" i="29" s="1"/>
  <c r="W35" i="29" s="1"/>
  <c r="X35" i="29" s="1"/>
  <c r="Y35" i="29" s="1"/>
  <c r="I35" i="9"/>
  <c r="J35" i="9" s="1"/>
  <c r="K35" i="9" s="1"/>
  <c r="L35" i="9" s="1"/>
  <c r="M35" i="9" s="1"/>
  <c r="N35" i="9" s="1"/>
  <c r="O35" i="9" s="1"/>
  <c r="P35" i="9" s="1"/>
  <c r="Q35" i="9" s="1"/>
  <c r="I23" i="6"/>
  <c r="J23" i="6" s="1"/>
  <c r="K23" i="6" s="1"/>
  <c r="L23" i="6" s="1"/>
  <c r="I5" i="17"/>
  <c r="J5" i="17" s="1"/>
  <c r="I37" i="18"/>
  <c r="J37" i="18" s="1"/>
  <c r="K37" i="18" s="1"/>
  <c r="I23" i="25"/>
  <c r="J23" i="25" s="1"/>
  <c r="K23" i="25" s="1"/>
  <c r="L23" i="25" s="1"/>
  <c r="M23" i="25" s="1"/>
  <c r="N23" i="25" s="1"/>
  <c r="O23" i="25" s="1"/>
  <c r="P23" i="25" s="1"/>
  <c r="Q23" i="25" s="1"/>
  <c r="R23" i="25" s="1"/>
  <c r="S23" i="25" s="1"/>
  <c r="T23" i="25" s="1"/>
  <c r="U23" i="25" s="1"/>
  <c r="V23" i="25" s="1"/>
  <c r="I4" i="26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I31" i="8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I22" i="16"/>
  <c r="J22" i="16" s="1"/>
  <c r="K22" i="16" s="1"/>
  <c r="L22" i="16" s="1"/>
  <c r="M22" i="16" s="1"/>
  <c r="N22" i="16" s="1"/>
  <c r="O22" i="16" s="1"/>
  <c r="P22" i="16" s="1"/>
  <c r="Q22" i="16" s="1"/>
  <c r="R22" i="16" s="1"/>
  <c r="S22" i="16" s="1"/>
  <c r="T22" i="16" s="1"/>
  <c r="U22" i="16" s="1"/>
  <c r="V22" i="16" s="1"/>
  <c r="I46" i="28"/>
  <c r="J46" i="28" s="1"/>
  <c r="K46" i="28" s="1"/>
  <c r="L46" i="28" s="1"/>
  <c r="M46" i="28" s="1"/>
  <c r="N46" i="28" s="1"/>
  <c r="O46" i="28" s="1"/>
  <c r="P46" i="28" s="1"/>
  <c r="Q46" i="28" s="1"/>
  <c r="R46" i="28" s="1"/>
  <c r="S46" i="28" s="1"/>
  <c r="T46" i="28" s="1"/>
  <c r="U46" i="28" s="1"/>
  <c r="V46" i="28" s="1"/>
  <c r="W46" i="28" s="1"/>
  <c r="X46" i="28" s="1"/>
  <c r="I6" i="14"/>
  <c r="J6" i="14" s="1"/>
  <c r="K6" i="14" s="1"/>
  <c r="L6" i="14" s="1"/>
  <c r="M6" i="14" s="1"/>
  <c r="N6" i="14" s="1"/>
  <c r="O6" i="14" s="1"/>
  <c r="P6" i="14" s="1"/>
  <c r="Q6" i="14" s="1"/>
  <c r="I34" i="25"/>
  <c r="J34" i="25" s="1"/>
  <c r="K34" i="25" s="1"/>
  <c r="L34" i="25" s="1"/>
  <c r="M34" i="25" s="1"/>
  <c r="N34" i="25" s="1"/>
  <c r="O34" i="25" s="1"/>
  <c r="P34" i="25" s="1"/>
  <c r="Q34" i="25" s="1"/>
  <c r="R34" i="25" s="1"/>
  <c r="S34" i="25" s="1"/>
  <c r="T34" i="25" s="1"/>
  <c r="U34" i="25" s="1"/>
  <c r="V34" i="25" s="1"/>
  <c r="W34" i="25" s="1"/>
  <c r="I31" i="11"/>
  <c r="J31" i="11" s="1"/>
  <c r="K31" i="11" s="1"/>
  <c r="I24" i="13"/>
  <c r="J24" i="13" s="1"/>
  <c r="K24" i="13" s="1"/>
  <c r="L24" i="13" s="1"/>
  <c r="I16" i="6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I21" i="9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Z21" i="9" s="1"/>
  <c r="I37" i="28"/>
  <c r="J37" i="28" s="1"/>
  <c r="K37" i="28" s="1"/>
  <c r="L37" i="28" s="1"/>
  <c r="M37" i="28" s="1"/>
  <c r="N37" i="28" s="1"/>
  <c r="O37" i="28" s="1"/>
  <c r="P37" i="28" s="1"/>
  <c r="Q37" i="28" s="1"/>
  <c r="R37" i="28" s="1"/>
  <c r="S37" i="28" s="1"/>
  <c r="T37" i="28" s="1"/>
  <c r="U37" i="28" s="1"/>
  <c r="V37" i="28" s="1"/>
  <c r="W37" i="28" s="1"/>
  <c r="X37" i="28" s="1"/>
  <c r="Y37" i="28" s="1"/>
  <c r="Z37" i="28" s="1"/>
  <c r="N15" i="11"/>
  <c r="L15" i="11"/>
  <c r="M15" i="11" s="1"/>
  <c r="L32" i="11"/>
  <c r="M32" i="11" s="1"/>
  <c r="N32" i="11" s="1"/>
  <c r="N37" i="11"/>
  <c r="L37" i="11"/>
  <c r="M37" i="11" s="1"/>
  <c r="X12" i="7"/>
  <c r="Y12" i="7" s="1"/>
  <c r="Z12" i="7" s="1"/>
  <c r="AA12" i="7" s="1"/>
  <c r="AB12" i="7" s="1"/>
  <c r="AC12" i="7" s="1"/>
  <c r="AD12" i="7" s="1"/>
  <c r="AE12" i="7" s="1"/>
  <c r="AF12" i="7" s="1"/>
  <c r="N9" i="11"/>
  <c r="L9" i="11"/>
  <c r="M9" i="11" s="1"/>
  <c r="I4" i="27"/>
  <c r="J4" i="27" s="1"/>
  <c r="K4" i="27" s="1"/>
  <c r="L4" i="27" s="1"/>
  <c r="M4" i="27" s="1"/>
  <c r="N4" i="27" s="1"/>
  <c r="O4" i="27" s="1"/>
  <c r="P4" i="27" s="1"/>
  <c r="Q4" i="27" s="1"/>
  <c r="R4" i="27" s="1"/>
  <c r="S4" i="27" s="1"/>
  <c r="T4" i="27" s="1"/>
  <c r="U4" i="27" s="1"/>
  <c r="I10" i="10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I9" i="22"/>
  <c r="J9" i="22" s="1"/>
  <c r="K9" i="22" s="1"/>
  <c r="L9" i="22" s="1"/>
  <c r="M9" i="22" s="1"/>
  <c r="N9" i="22" s="1"/>
  <c r="O9" i="22" s="1"/>
  <c r="P9" i="22" s="1"/>
  <c r="Q9" i="22" s="1"/>
  <c r="R9" i="22" s="1"/>
  <c r="S9" i="22" s="1"/>
  <c r="I11" i="29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I30" i="10"/>
  <c r="J30" i="10" s="1"/>
  <c r="K30" i="10" s="1"/>
  <c r="L30" i="10" s="1"/>
  <c r="M30" i="10" s="1"/>
  <c r="N30" i="10" s="1"/>
  <c r="O30" i="10" s="1"/>
  <c r="P30" i="10" s="1"/>
  <c r="Q30" i="10" s="1"/>
  <c r="R30" i="10" s="1"/>
  <c r="I36" i="7"/>
  <c r="J36" i="7" s="1"/>
  <c r="K36" i="7" s="1"/>
  <c r="L36" i="7" s="1"/>
  <c r="M36" i="7" s="1"/>
  <c r="N36" i="7" s="1"/>
  <c r="O36" i="7" s="1"/>
  <c r="P36" i="7" s="1"/>
  <c r="I39" i="4"/>
  <c r="I14" i="8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I22" i="25"/>
  <c r="J22" i="25" s="1"/>
  <c r="K22" i="25" s="1"/>
  <c r="L22" i="25" s="1"/>
  <c r="M22" i="25" s="1"/>
  <c r="N22" i="25" s="1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I38" i="10"/>
  <c r="J38" i="10" s="1"/>
  <c r="K38" i="10" s="1"/>
  <c r="L38" i="10" s="1"/>
  <c r="M38" i="10" s="1"/>
  <c r="N38" i="10" s="1"/>
  <c r="O38" i="10" s="1"/>
  <c r="I14" i="24"/>
  <c r="J14" i="24" s="1"/>
  <c r="K14" i="24" s="1"/>
  <c r="L14" i="24" s="1"/>
  <c r="M14" i="24" s="1"/>
  <c r="N14" i="24" s="1"/>
  <c r="O14" i="24" s="1"/>
  <c r="P14" i="24" s="1"/>
  <c r="Q14" i="24" s="1"/>
  <c r="R14" i="24" s="1"/>
  <c r="S14" i="24" s="1"/>
  <c r="T14" i="24" s="1"/>
  <c r="U14" i="24" s="1"/>
  <c r="V14" i="24" s="1"/>
  <c r="W14" i="24" s="1"/>
  <c r="X14" i="24" s="1"/>
  <c r="Y14" i="24" s="1"/>
  <c r="Z14" i="24" s="1"/>
  <c r="AA14" i="24" s="1"/>
  <c r="AB14" i="24" s="1"/>
  <c r="AC14" i="24" s="1"/>
  <c r="AD14" i="24" s="1"/>
  <c r="AE14" i="24" s="1"/>
  <c r="AF14" i="24" s="1"/>
  <c r="AG14" i="24" s="1"/>
  <c r="AH14" i="24" s="1"/>
  <c r="I23" i="20"/>
  <c r="J23" i="20" s="1"/>
  <c r="K23" i="20" s="1"/>
  <c r="L23" i="20" s="1"/>
  <c r="M23" i="20" s="1"/>
  <c r="N23" i="20" s="1"/>
  <c r="I23" i="10"/>
  <c r="J23" i="10" s="1"/>
  <c r="K23" i="10" s="1"/>
  <c r="L23" i="10" s="1"/>
  <c r="M23" i="10" s="1"/>
  <c r="N23" i="10" s="1"/>
  <c r="O23" i="10" s="1"/>
  <c r="P23" i="10" s="1"/>
  <c r="I5" i="18"/>
  <c r="I13" i="13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I4" i="8"/>
  <c r="J4" i="8" s="1"/>
  <c r="K4" i="8" s="1"/>
  <c r="I29" i="19"/>
  <c r="J29" i="19" s="1"/>
  <c r="K29" i="19" s="1"/>
  <c r="L29" i="19" s="1"/>
  <c r="M29" i="19" s="1"/>
  <c r="I31" i="21"/>
  <c r="J31" i="21" s="1"/>
  <c r="K31" i="21" s="1"/>
  <c r="L31" i="21" s="1"/>
  <c r="M31" i="21" s="1"/>
  <c r="N31" i="21" s="1"/>
  <c r="O31" i="21" s="1"/>
  <c r="P31" i="21" s="1"/>
  <c r="Q31" i="21" s="1"/>
  <c r="I18" i="29"/>
  <c r="J18" i="29" s="1"/>
  <c r="K18" i="29" s="1"/>
  <c r="L18" i="29" s="1"/>
  <c r="M18" i="29" s="1"/>
  <c r="N18" i="29" s="1"/>
  <c r="O18" i="29" s="1"/>
  <c r="P18" i="29" s="1"/>
  <c r="Q18" i="29" s="1"/>
  <c r="R18" i="29" s="1"/>
  <c r="S18" i="29" s="1"/>
  <c r="T18" i="29" s="1"/>
  <c r="U18" i="29" s="1"/>
  <c r="V18" i="29" s="1"/>
  <c r="W18" i="29" s="1"/>
  <c r="X18" i="29" s="1"/>
  <c r="Y18" i="29" s="1"/>
  <c r="Z18" i="29" s="1"/>
  <c r="AA18" i="29" s="1"/>
  <c r="I15" i="6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I46" i="17"/>
  <c r="I24" i="5"/>
  <c r="J24" i="5" s="1"/>
  <c r="K24" i="5" s="1"/>
  <c r="L24" i="5" s="1"/>
  <c r="M24" i="5" s="1"/>
  <c r="N24" i="5" s="1"/>
  <c r="I28" i="14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I15" i="10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AG15" i="10" s="1"/>
  <c r="AH15" i="10" s="1"/>
  <c r="I8" i="13"/>
  <c r="J8" i="13" s="1"/>
  <c r="K8" i="13" s="1"/>
  <c r="L8" i="13" s="1"/>
  <c r="M8" i="13" s="1"/>
  <c r="N8" i="13" s="1"/>
  <c r="I20" i="29"/>
  <c r="J20" i="29" s="1"/>
  <c r="K20" i="29" s="1"/>
  <c r="L20" i="29" s="1"/>
  <c r="M20" i="29" s="1"/>
  <c r="N20" i="29" s="1"/>
  <c r="O20" i="29" s="1"/>
  <c r="P20" i="29" s="1"/>
  <c r="Q20" i="29" s="1"/>
  <c r="R20" i="29" s="1"/>
  <c r="S20" i="29" s="1"/>
  <c r="T20" i="29" s="1"/>
  <c r="U20" i="29" s="1"/>
  <c r="V20" i="29" s="1"/>
  <c r="W20" i="29" s="1"/>
  <c r="X20" i="29" s="1"/>
  <c r="Y20" i="29" s="1"/>
  <c r="Z20" i="29" s="1"/>
  <c r="AA20" i="29" s="1"/>
  <c r="I7" i="22"/>
  <c r="J7" i="22" s="1"/>
  <c r="K7" i="22" s="1"/>
  <c r="L7" i="22" s="1"/>
  <c r="M7" i="22" s="1"/>
  <c r="N7" i="22" s="1"/>
  <c r="O7" i="22" s="1"/>
  <c r="P7" i="22" s="1"/>
  <c r="Q7" i="22" s="1"/>
  <c r="I29" i="28"/>
  <c r="J29" i="28" s="1"/>
  <c r="K29" i="28" s="1"/>
  <c r="L29" i="28" s="1"/>
  <c r="M29" i="28" s="1"/>
  <c r="N29" i="28" s="1"/>
  <c r="O29" i="28" s="1"/>
  <c r="P29" i="28" s="1"/>
  <c r="Q29" i="28" s="1"/>
  <c r="R29" i="28" s="1"/>
  <c r="S29" i="28" s="1"/>
  <c r="T29" i="28" s="1"/>
  <c r="U29" i="28" s="1"/>
  <c r="V29" i="28" s="1"/>
  <c r="W29" i="28" s="1"/>
  <c r="X29" i="28" s="1"/>
  <c r="Y29" i="28" s="1"/>
  <c r="Z29" i="28" s="1"/>
  <c r="AA29" i="28" s="1"/>
  <c r="I32" i="4"/>
  <c r="J32" i="4" s="1"/>
  <c r="K32" i="4" s="1"/>
  <c r="L32" i="4" s="1"/>
  <c r="M32" i="4" s="1"/>
  <c r="I21" i="22"/>
  <c r="J21" i="22" s="1"/>
  <c r="K21" i="22" s="1"/>
  <c r="L21" i="22" s="1"/>
  <c r="M21" i="22" s="1"/>
  <c r="N21" i="22" s="1"/>
  <c r="O21" i="22" s="1"/>
  <c r="P21" i="22" s="1"/>
  <c r="Q21" i="22" s="1"/>
  <c r="R21" i="22" s="1"/>
  <c r="S21" i="22" s="1"/>
  <c r="T21" i="22" s="1"/>
  <c r="U21" i="22" s="1"/>
  <c r="V21" i="22" s="1"/>
  <c r="W21" i="22" s="1"/>
  <c r="I40" i="9"/>
  <c r="J40" i="9" s="1"/>
  <c r="K40" i="9" s="1"/>
  <c r="L40" i="9" s="1"/>
  <c r="M40" i="9" s="1"/>
  <c r="I22" i="7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I28" i="8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I21" i="6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I45" i="22"/>
  <c r="J45" i="22" s="1"/>
  <c r="K45" i="22" s="1"/>
  <c r="L45" i="22" s="1"/>
  <c r="I39" i="6"/>
  <c r="J39" i="6" s="1"/>
  <c r="K39" i="6" s="1"/>
  <c r="I8" i="10"/>
  <c r="J8" i="10" s="1"/>
  <c r="K8" i="10" s="1"/>
  <c r="L8" i="10" s="1"/>
  <c r="M8" i="10" s="1"/>
  <c r="N8" i="10" s="1"/>
  <c r="O8" i="10" s="1"/>
  <c r="P8" i="10" s="1"/>
  <c r="Q8" i="10" s="1"/>
  <c r="R8" i="10" s="1"/>
  <c r="I4" i="21"/>
  <c r="J4" i="21" s="1"/>
  <c r="K4" i="21" s="1"/>
  <c r="I10" i="19"/>
  <c r="J10" i="19" s="1"/>
  <c r="K10" i="19" s="1"/>
  <c r="L10" i="19" s="1"/>
  <c r="M10" i="19" s="1"/>
  <c r="N10" i="19" s="1"/>
  <c r="O10" i="19" s="1"/>
  <c r="P10" i="19" s="1"/>
  <c r="I19" i="8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I18" i="4"/>
  <c r="J18" i="4" s="1"/>
  <c r="K18" i="4" s="1"/>
  <c r="L18" i="4" s="1"/>
  <c r="M18" i="4" s="1"/>
  <c r="N18" i="4" s="1"/>
  <c r="O18" i="4" s="1"/>
  <c r="P18" i="4" s="1"/>
  <c r="Q18" i="4" s="1"/>
  <c r="R18" i="4" s="1"/>
  <c r="I13" i="3"/>
  <c r="J13" i="3" s="1"/>
  <c r="K13" i="3" s="1"/>
  <c r="L13" i="3" s="1"/>
  <c r="I34" i="4"/>
  <c r="J34" i="4" s="1"/>
  <c r="K34" i="4" s="1"/>
  <c r="L34" i="4" s="1"/>
  <c r="I18" i="3"/>
  <c r="I21" i="3"/>
  <c r="I35" i="12"/>
  <c r="J35" i="12" s="1"/>
  <c r="K35" i="12" s="1"/>
  <c r="L35" i="12" s="1"/>
  <c r="I18" i="27"/>
  <c r="J18" i="27" s="1"/>
  <c r="K18" i="27" s="1"/>
  <c r="L18" i="27" s="1"/>
  <c r="M18" i="27" s="1"/>
  <c r="N18" i="27" s="1"/>
  <c r="O18" i="27" s="1"/>
  <c r="P18" i="27" s="1"/>
  <c r="Q18" i="27" s="1"/>
  <c r="R18" i="27" s="1"/>
  <c r="S18" i="27" s="1"/>
  <c r="T18" i="27" s="1"/>
  <c r="U18" i="27" s="1"/>
  <c r="V18" i="27" s="1"/>
  <c r="W18" i="27" s="1"/>
  <c r="X18" i="27" s="1"/>
  <c r="Y18" i="27" s="1"/>
  <c r="Z18" i="27" s="1"/>
  <c r="AA18" i="27" s="1"/>
  <c r="AB18" i="27" s="1"/>
  <c r="AC18" i="27" s="1"/>
  <c r="AD18" i="27" s="1"/>
  <c r="I37" i="25"/>
  <c r="J37" i="25" s="1"/>
  <c r="K37" i="25" s="1"/>
  <c r="L37" i="25" s="1"/>
  <c r="M37" i="25" s="1"/>
  <c r="N37" i="25" s="1"/>
  <c r="O37" i="25" s="1"/>
  <c r="P37" i="25" s="1"/>
  <c r="Q37" i="25" s="1"/>
  <c r="R37" i="25" s="1"/>
  <c r="S37" i="25" s="1"/>
  <c r="T37" i="25" s="1"/>
  <c r="U37" i="25" s="1"/>
  <c r="V37" i="25" s="1"/>
  <c r="I5" i="10"/>
  <c r="J5" i="10" s="1"/>
  <c r="K5" i="10" s="1"/>
  <c r="O7" i="11" l="1"/>
  <c r="P7" i="11" s="1"/>
  <c r="O18" i="11"/>
  <c r="P18" i="11" s="1"/>
  <c r="Q18" i="11" s="1"/>
  <c r="R18" i="11" s="1"/>
  <c r="S18" i="11" s="1"/>
  <c r="T18" i="11" s="1"/>
  <c r="U18" i="11" s="1"/>
  <c r="V18" i="11" s="1"/>
  <c r="W18" i="11" s="1"/>
  <c r="X18" i="11" s="1"/>
  <c r="O11" i="11"/>
  <c r="P11" i="11" s="1"/>
  <c r="Q11" i="11" s="1"/>
  <c r="R11" i="11" s="1"/>
  <c r="S11" i="11" s="1"/>
  <c r="T11" i="11" s="1"/>
  <c r="U11" i="11" s="1"/>
  <c r="V11" i="11" s="1"/>
  <c r="W11" i="11" s="1"/>
  <c r="X11" i="11" s="1"/>
  <c r="Y11" i="11" s="1"/>
  <c r="Z11" i="11" s="1"/>
  <c r="O32" i="11"/>
  <c r="P32" i="11" s="1"/>
  <c r="Q32" i="11" s="1"/>
  <c r="R32" i="11" s="1"/>
  <c r="O26" i="11"/>
  <c r="P26" i="11" s="1"/>
  <c r="Q26" i="11" s="1"/>
  <c r="O21" i="11"/>
  <c r="P21" i="11" s="1"/>
  <c r="Q21" i="11" s="1"/>
  <c r="R21" i="11" s="1"/>
  <c r="S21" i="11" s="1"/>
  <c r="T21" i="11" s="1"/>
  <c r="U21" i="11" s="1"/>
  <c r="V21" i="11" s="1"/>
  <c r="W21" i="11" s="1"/>
  <c r="X21" i="11" s="1"/>
  <c r="O22" i="11"/>
  <c r="P22" i="11" s="1"/>
  <c r="Q22" i="11" s="1"/>
  <c r="R22" i="11" s="1"/>
  <c r="S22" i="11" s="1"/>
  <c r="T22" i="11" s="1"/>
  <c r="O34" i="11"/>
  <c r="P34" i="11" s="1"/>
  <c r="O29" i="11"/>
  <c r="P29" i="11" s="1"/>
  <c r="Q29" i="11" s="1"/>
  <c r="O17" i="11"/>
  <c r="P17" i="11" s="1"/>
  <c r="Q17" i="11" s="1"/>
  <c r="R17" i="11" s="1"/>
  <c r="S17" i="11" s="1"/>
  <c r="T17" i="11" s="1"/>
  <c r="U17" i="11" s="1"/>
  <c r="V17" i="11" s="1"/>
  <c r="W17" i="11" s="1"/>
  <c r="X17" i="11" s="1"/>
  <c r="Y17" i="11" s="1"/>
  <c r="Z17" i="11" s="1"/>
  <c r="AA17" i="11" s="1"/>
  <c r="AB17" i="11" s="1"/>
  <c r="O27" i="11"/>
  <c r="P27" i="11" s="1"/>
  <c r="Q27" i="11" s="1"/>
  <c r="O35" i="11"/>
  <c r="P35" i="11" s="1"/>
  <c r="O8" i="11"/>
  <c r="P8" i="11" s="1"/>
  <c r="O25" i="11"/>
  <c r="P25" i="11" s="1"/>
  <c r="O20" i="11"/>
  <c r="P20" i="11" s="1"/>
  <c r="Q20" i="11" s="1"/>
  <c r="R20" i="11" s="1"/>
  <c r="S20" i="11" s="1"/>
  <c r="T20" i="11" s="1"/>
  <c r="U20" i="11" s="1"/>
  <c r="V20" i="11" s="1"/>
  <c r="W20" i="11" s="1"/>
  <c r="O13" i="1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AE13" i="11" s="1"/>
  <c r="AF13" i="11" s="1"/>
  <c r="AG13" i="11" s="1"/>
  <c r="O28" i="11"/>
  <c r="P28" i="11" s="1"/>
  <c r="Q28" i="11" s="1"/>
  <c r="O16" i="11"/>
  <c r="P16" i="11" s="1"/>
  <c r="Q16" i="11" s="1"/>
  <c r="R16" i="11" s="1"/>
  <c r="S16" i="11" s="1"/>
  <c r="T16" i="11" s="1"/>
  <c r="U16" i="11" s="1"/>
  <c r="V16" i="11" s="1"/>
  <c r="W16" i="11" s="1"/>
  <c r="X16" i="11" s="1"/>
  <c r="Y16" i="11" s="1"/>
  <c r="Z16" i="11" s="1"/>
  <c r="AA16" i="11" s="1"/>
  <c r="AB16" i="11" s="1"/>
  <c r="AC16" i="11" s="1"/>
  <c r="AD16" i="11" s="1"/>
  <c r="AE16" i="11" s="1"/>
  <c r="O19" i="11"/>
  <c r="P19" i="11" s="1"/>
  <c r="Q19" i="11" s="1"/>
  <c r="R19" i="11" s="1"/>
  <c r="S19" i="11" s="1"/>
  <c r="T19" i="11" s="1"/>
  <c r="U19" i="11" s="1"/>
  <c r="V19" i="11" s="1"/>
  <c r="O9" i="11"/>
  <c r="P9" i="11" s="1"/>
  <c r="Q9" i="11" s="1"/>
  <c r="R9" i="11" s="1"/>
  <c r="S9" i="11" s="1"/>
  <c r="O15" i="11"/>
  <c r="P15" i="11" s="1"/>
  <c r="Q15" i="11" s="1"/>
  <c r="R15" i="11" s="1"/>
  <c r="S15" i="11" s="1"/>
  <c r="T15" i="11" s="1"/>
  <c r="U15" i="11" s="1"/>
  <c r="V15" i="11" s="1"/>
  <c r="W15" i="11" s="1"/>
  <c r="X15" i="11" s="1"/>
  <c r="Y15" i="11" s="1"/>
  <c r="Z15" i="11" s="1"/>
  <c r="AA15" i="11" s="1"/>
  <c r="AB15" i="11" s="1"/>
  <c r="AC15" i="11" s="1"/>
  <c r="AD15" i="11" s="1"/>
  <c r="AE15" i="11" s="1"/>
  <c r="L31" i="11"/>
  <c r="M31" i="11" s="1"/>
  <c r="N31" i="11" s="1"/>
  <c r="L33" i="11"/>
  <c r="M33" i="11" s="1"/>
  <c r="N33" i="11" s="1"/>
  <c r="O30" i="11"/>
  <c r="P30" i="11" s="1"/>
  <c r="Q30" i="11" s="1"/>
  <c r="O36" i="11"/>
  <c r="P36" i="11" s="1"/>
  <c r="O10" i="11"/>
  <c r="P10" i="11" s="1"/>
  <c r="Q10" i="11" s="1"/>
  <c r="R10" i="11" s="1"/>
  <c r="S10" i="11" s="1"/>
  <c r="T10" i="11" s="1"/>
  <c r="U10" i="11" s="1"/>
  <c r="V10" i="11" s="1"/>
  <c r="V15" i="6"/>
  <c r="W15" i="6" s="1"/>
  <c r="X15" i="6" s="1"/>
  <c r="Y15" i="6" s="1"/>
  <c r="Z15" i="6" s="1"/>
  <c r="AA15" i="6" s="1"/>
  <c r="V16" i="6"/>
  <c r="W16" i="6" s="1"/>
  <c r="X16" i="6" s="1"/>
  <c r="Y16" i="6" s="1"/>
  <c r="Z16" i="6" s="1"/>
  <c r="AA16" i="6" s="1"/>
  <c r="L14" i="11"/>
  <c r="M14" i="11" s="1"/>
  <c r="N14" i="11" s="1"/>
  <c r="O33" i="11" l="1"/>
  <c r="P33" i="11" s="1"/>
  <c r="Q33" i="11" s="1"/>
  <c r="R33" i="11" s="1"/>
  <c r="O31" i="11"/>
  <c r="P31" i="11" s="1"/>
  <c r="Q31" i="11" s="1"/>
  <c r="O14" i="11"/>
  <c r="P14" i="11" s="1"/>
  <c r="Q14" i="11" s="1"/>
  <c r="R14" i="11" s="1"/>
  <c r="S14" i="11" s="1"/>
  <c r="T14" i="11" s="1"/>
  <c r="U14" i="11" s="1"/>
  <c r="V14" i="11" s="1"/>
  <c r="W14" i="11" s="1"/>
  <c r="X14" i="11" s="1"/>
  <c r="Y14" i="11" s="1"/>
  <c r="Z14" i="11" s="1"/>
  <c r="AA14" i="11" s="1"/>
  <c r="AB14" i="11" s="1"/>
  <c r="AC14" i="11" s="1"/>
  <c r="AD14" i="11" s="1"/>
  <c r="AE14" i="11" s="1"/>
</calcChain>
</file>

<file path=xl/sharedStrings.xml><?xml version="1.0" encoding="utf-8"?>
<sst xmlns="http://schemas.openxmlformats.org/spreadsheetml/2006/main" count="336" uniqueCount="62">
  <si>
    <t>mm</t>
  </si>
  <si>
    <t>ns</t>
  </si>
  <si>
    <t>velocidad (m/s)</t>
  </si>
  <si>
    <t>profundidad (m)</t>
  </si>
  <si>
    <t>prof. Prom (m)</t>
  </si>
  <si>
    <t>prof. max (m)</t>
  </si>
  <si>
    <t>alfa</t>
  </si>
  <si>
    <t>Altitude</t>
  </si>
  <si>
    <t>AA</t>
  </si>
  <si>
    <t>AAR</t>
  </si>
  <si>
    <t>5040-5060</t>
  </si>
  <si>
    <t>5060-5080</t>
  </si>
  <si>
    <t>5080-5100</t>
  </si>
  <si>
    <t>5100-5120</t>
  </si>
  <si>
    <t>5120-5140</t>
  </si>
  <si>
    <t>5140-5160</t>
  </si>
  <si>
    <t>5160-5180</t>
  </si>
  <si>
    <t>5180-5200</t>
  </si>
  <si>
    <t>5200-5220</t>
  </si>
  <si>
    <t>5220-5240</t>
  </si>
  <si>
    <t>5240-5260</t>
  </si>
  <si>
    <t>5260-5280</t>
  </si>
  <si>
    <t>5280-5300</t>
  </si>
  <si>
    <t>5300-5320</t>
  </si>
  <si>
    <t>5320-5340</t>
  </si>
  <si>
    <t>5340-5360</t>
  </si>
  <si>
    <t>5360-5380</t>
  </si>
  <si>
    <t>5380-5400</t>
  </si>
  <si>
    <t>5400-5420</t>
  </si>
  <si>
    <t>5420-5440</t>
  </si>
  <si>
    <t>5440-5460</t>
  </si>
  <si>
    <t>5460-5480</t>
  </si>
  <si>
    <t>5480-5500</t>
  </si>
  <si>
    <t>5500-5520</t>
  </si>
  <si>
    <t>5520-5540</t>
  </si>
  <si>
    <t>5540-5560</t>
  </si>
  <si>
    <t>5560-5580</t>
  </si>
  <si>
    <t>5580-5600</t>
  </si>
  <si>
    <t>volumen</t>
  </si>
  <si>
    <t>factor de proporcionalidad</t>
  </si>
  <si>
    <t>volumen total (km cubicos)</t>
  </si>
  <si>
    <t>superficie a 5130 (km cuadrados)</t>
  </si>
  <si>
    <t xml:space="preserve">volumen porcion 5130  (km cubiccos) </t>
  </si>
  <si>
    <t>metros cubicos</t>
  </si>
  <si>
    <t>profundidad  momedio(5130) (m)</t>
  </si>
  <si>
    <t>prof prom(altitud) (m)</t>
  </si>
  <si>
    <t>superficie del intervalo</t>
  </si>
  <si>
    <t>prop.</t>
  </si>
  <si>
    <t>factor proporcional</t>
  </si>
  <si>
    <t>entre 28</t>
  </si>
  <si>
    <t>paso</t>
  </si>
  <si>
    <t>entre 43</t>
  </si>
  <si>
    <t>sup 5130</t>
  </si>
  <si>
    <t>prof a 5130</t>
  </si>
  <si>
    <t>profundidad del intervalo en 2016</t>
  </si>
  <si>
    <t>coeficiente</t>
  </si>
  <si>
    <t>sumando</t>
  </si>
  <si>
    <t>promedio</t>
  </si>
  <si>
    <t>coef</t>
  </si>
  <si>
    <t>sum</t>
  </si>
  <si>
    <t>profundidad prom (m) 2016</t>
  </si>
  <si>
    <t xml:space="preserve">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</si>
</sst>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G52" workbookViewId="0">
      <selection activeCell="Q75" sqref="Q75:R75"/>
    </sheetView>
  </sheetViews>
  <sheetFormatPr baseColWidth="10" defaultRowHeight="14.4" x14ac:dyDescent="0.3"/>
  <cols>
    <col min="4" max="4" width="15.33203125" customWidth="1"/>
    <col min="7" max="7" width="30.44140625" customWidth="1"/>
    <col min="12" max="13" width="16.6640625" customWidth="1"/>
    <col min="15" max="15" width="16.5546875" customWidth="1"/>
  </cols>
  <sheetData>
    <row r="1" spans="1:10" x14ac:dyDescent="0.3">
      <c r="B1" t="s">
        <v>0</v>
      </c>
      <c r="C1" t="s">
        <v>1</v>
      </c>
      <c r="D1" t="s">
        <v>2</v>
      </c>
      <c r="E1">
        <v>228849205</v>
      </c>
      <c r="G1" t="s">
        <v>3</v>
      </c>
      <c r="J1" t="s">
        <v>47</v>
      </c>
    </row>
    <row r="2" spans="1:10" x14ac:dyDescent="0.3">
      <c r="A2">
        <v>0</v>
      </c>
      <c r="B2">
        <f>17+A2</f>
        <v>17</v>
      </c>
      <c r="C2">
        <f>2.99*B2</f>
        <v>50.830000000000005</v>
      </c>
      <c r="G2">
        <f>0.000000001*C2*228849205</f>
        <v>11.632405090150002</v>
      </c>
      <c r="J2">
        <f>G2/0.00125554</f>
        <v>9264.8622028370264</v>
      </c>
    </row>
    <row r="3" spans="1:10" x14ac:dyDescent="0.3">
      <c r="A3">
        <v>2</v>
      </c>
      <c r="B3">
        <f t="shared" ref="B3:B44" si="0">17+A3</f>
        <v>19</v>
      </c>
      <c r="C3">
        <f t="shared" ref="C3:C44" si="1">2.99*B3</f>
        <v>56.81</v>
      </c>
      <c r="G3">
        <f t="shared" ref="G3:G44" si="2">0.000000001*C3*228849205</f>
        <v>13.000923336050001</v>
      </c>
      <c r="J3">
        <f t="shared" ref="J3:J44" si="3">G3/0.00125554</f>
        <v>10354.845991406088</v>
      </c>
    </row>
    <row r="4" spans="1:10" x14ac:dyDescent="0.3">
      <c r="A4">
        <v>7</v>
      </c>
      <c r="B4">
        <f t="shared" si="0"/>
        <v>24</v>
      </c>
      <c r="C4">
        <f t="shared" si="1"/>
        <v>71.760000000000005</v>
      </c>
      <c r="G4">
        <f t="shared" si="2"/>
        <v>16.422218950800005</v>
      </c>
      <c r="J4">
        <f t="shared" si="3"/>
        <v>13079.805462828746</v>
      </c>
    </row>
    <row r="5" spans="1:10" x14ac:dyDescent="0.3">
      <c r="A5">
        <v>20</v>
      </c>
      <c r="B5">
        <f t="shared" si="0"/>
        <v>37</v>
      </c>
      <c r="C5">
        <f t="shared" si="1"/>
        <v>110.63000000000001</v>
      </c>
      <c r="D5" t="s">
        <v>4</v>
      </c>
      <c r="E5">
        <f>AVERAGE(G2:G44)</f>
        <v>33.449132010253514</v>
      </c>
      <c r="G5">
        <f t="shared" si="2"/>
        <v>25.317587549150005</v>
      </c>
      <c r="J5">
        <f t="shared" si="3"/>
        <v>20164.700088527647</v>
      </c>
    </row>
    <row r="6" spans="1:10" x14ac:dyDescent="0.3">
      <c r="A6">
        <v>22</v>
      </c>
      <c r="B6">
        <f t="shared" si="0"/>
        <v>39</v>
      </c>
      <c r="C6">
        <f t="shared" si="1"/>
        <v>116.61000000000001</v>
      </c>
      <c r="G6">
        <f t="shared" si="2"/>
        <v>26.686105795050004</v>
      </c>
      <c r="J6">
        <f t="shared" si="3"/>
        <v>21254.683877096708</v>
      </c>
    </row>
    <row r="7" spans="1:10" x14ac:dyDescent="0.3">
      <c r="A7">
        <v>32</v>
      </c>
      <c r="B7">
        <f t="shared" si="0"/>
        <v>49</v>
      </c>
      <c r="C7">
        <f t="shared" si="1"/>
        <v>146.51000000000002</v>
      </c>
      <c r="D7" t="s">
        <v>5</v>
      </c>
      <c r="E7">
        <f>G11</f>
        <v>81.426835631049997</v>
      </c>
      <c r="G7">
        <f t="shared" si="2"/>
        <v>33.528697024550006</v>
      </c>
      <c r="J7">
        <f t="shared" si="3"/>
        <v>26704.602819942022</v>
      </c>
    </row>
    <row r="8" spans="1:10" x14ac:dyDescent="0.3">
      <c r="A8">
        <v>47</v>
      </c>
      <c r="B8">
        <f t="shared" si="0"/>
        <v>64</v>
      </c>
      <c r="C8">
        <f t="shared" si="1"/>
        <v>191.36</v>
      </c>
      <c r="G8">
        <f t="shared" si="2"/>
        <v>43.792583868800001</v>
      </c>
      <c r="J8">
        <f t="shared" si="3"/>
        <v>34879.481234209983</v>
      </c>
    </row>
    <row r="9" spans="1:10" x14ac:dyDescent="0.3">
      <c r="A9">
        <v>65</v>
      </c>
      <c r="B9">
        <f t="shared" si="0"/>
        <v>82</v>
      </c>
      <c r="C9">
        <f t="shared" si="1"/>
        <v>245.18</v>
      </c>
      <c r="G9">
        <f t="shared" si="2"/>
        <v>56.109248081900006</v>
      </c>
      <c r="J9">
        <f t="shared" si="3"/>
        <v>44689.335331331538</v>
      </c>
    </row>
    <row r="10" spans="1:10" x14ac:dyDescent="0.3">
      <c r="A10">
        <v>90</v>
      </c>
      <c r="B10">
        <f t="shared" si="0"/>
        <v>107</v>
      </c>
      <c r="C10">
        <f t="shared" si="1"/>
        <v>319.93</v>
      </c>
      <c r="D10" t="s">
        <v>6</v>
      </c>
      <c r="E10">
        <f>(43*E2)/E5</f>
        <v>0</v>
      </c>
      <c r="G10">
        <f t="shared" si="2"/>
        <v>73.215726155650003</v>
      </c>
      <c r="J10">
        <f t="shared" si="3"/>
        <v>58314.132688444814</v>
      </c>
    </row>
    <row r="11" spans="1:10" x14ac:dyDescent="0.3">
      <c r="A11">
        <v>102</v>
      </c>
      <c r="B11">
        <f t="shared" si="0"/>
        <v>119</v>
      </c>
      <c r="C11">
        <f t="shared" si="1"/>
        <v>355.81</v>
      </c>
      <c r="G11">
        <f t="shared" si="2"/>
        <v>81.426835631049997</v>
      </c>
      <c r="J11">
        <f t="shared" si="3"/>
        <v>64854.035419859174</v>
      </c>
    </row>
    <row r="12" spans="1:10" x14ac:dyDescent="0.3">
      <c r="A12">
        <v>90</v>
      </c>
      <c r="B12">
        <f t="shared" si="0"/>
        <v>107</v>
      </c>
      <c r="C12">
        <f t="shared" si="1"/>
        <v>319.93</v>
      </c>
      <c r="G12">
        <f t="shared" si="2"/>
        <v>73.215726155650003</v>
      </c>
      <c r="J12">
        <f t="shared" si="3"/>
        <v>58314.132688444814</v>
      </c>
    </row>
    <row r="13" spans="1:10" x14ac:dyDescent="0.3">
      <c r="A13">
        <v>90</v>
      </c>
      <c r="B13">
        <f t="shared" si="0"/>
        <v>107</v>
      </c>
      <c r="C13">
        <f t="shared" si="1"/>
        <v>319.93</v>
      </c>
      <c r="G13">
        <f t="shared" si="2"/>
        <v>73.215726155650003</v>
      </c>
      <c r="J13">
        <f t="shared" si="3"/>
        <v>58314.132688444814</v>
      </c>
    </row>
    <row r="14" spans="1:10" x14ac:dyDescent="0.3">
      <c r="A14">
        <v>90</v>
      </c>
      <c r="B14">
        <f t="shared" si="0"/>
        <v>107</v>
      </c>
      <c r="C14">
        <f t="shared" si="1"/>
        <v>319.93</v>
      </c>
      <c r="G14">
        <f t="shared" si="2"/>
        <v>73.215726155650003</v>
      </c>
      <c r="J14">
        <f t="shared" si="3"/>
        <v>58314.132688444814</v>
      </c>
    </row>
    <row r="15" spans="1:10" x14ac:dyDescent="0.3">
      <c r="A15">
        <v>75</v>
      </c>
      <c r="B15">
        <f t="shared" si="0"/>
        <v>92</v>
      </c>
      <c r="C15">
        <f t="shared" si="1"/>
        <v>275.08000000000004</v>
      </c>
      <c r="G15">
        <f t="shared" si="2"/>
        <v>62.951839311400015</v>
      </c>
      <c r="J15">
        <f t="shared" si="3"/>
        <v>50139.254274176856</v>
      </c>
    </row>
    <row r="16" spans="1:10" x14ac:dyDescent="0.3">
      <c r="A16">
        <v>55</v>
      </c>
      <c r="B16">
        <f t="shared" si="0"/>
        <v>72</v>
      </c>
      <c r="C16">
        <f t="shared" si="1"/>
        <v>215.28000000000003</v>
      </c>
      <c r="G16">
        <f t="shared" si="2"/>
        <v>49.266656852400004</v>
      </c>
      <c r="J16">
        <f t="shared" si="3"/>
        <v>39239.416388486228</v>
      </c>
    </row>
    <row r="17" spans="1:10" x14ac:dyDescent="0.3">
      <c r="A17">
        <v>45</v>
      </c>
      <c r="B17">
        <f t="shared" si="0"/>
        <v>62</v>
      </c>
      <c r="C17">
        <f t="shared" si="1"/>
        <v>185.38000000000002</v>
      </c>
      <c r="G17">
        <f t="shared" si="2"/>
        <v>42.424065622900009</v>
      </c>
      <c r="J17">
        <f t="shared" si="3"/>
        <v>33789.497445640925</v>
      </c>
    </row>
    <row r="18" spans="1:10" x14ac:dyDescent="0.3">
      <c r="A18">
        <v>52</v>
      </c>
      <c r="B18">
        <f t="shared" si="0"/>
        <v>69</v>
      </c>
      <c r="C18">
        <f t="shared" si="1"/>
        <v>206.31</v>
      </c>
      <c r="G18">
        <f t="shared" si="2"/>
        <v>47.213879483550009</v>
      </c>
      <c r="J18">
        <f t="shared" si="3"/>
        <v>37604.440705632638</v>
      </c>
    </row>
    <row r="19" spans="1:10" x14ac:dyDescent="0.3">
      <c r="A19">
        <v>57</v>
      </c>
      <c r="B19">
        <f t="shared" si="0"/>
        <v>74</v>
      </c>
      <c r="C19">
        <f t="shared" si="1"/>
        <v>221.26000000000002</v>
      </c>
      <c r="G19">
        <f t="shared" si="2"/>
        <v>50.63517509830001</v>
      </c>
      <c r="J19">
        <f t="shared" si="3"/>
        <v>40329.400177055293</v>
      </c>
    </row>
    <row r="20" spans="1:10" x14ac:dyDescent="0.3">
      <c r="A20">
        <v>36</v>
      </c>
      <c r="B20">
        <f t="shared" si="0"/>
        <v>53</v>
      </c>
      <c r="C20">
        <f t="shared" si="1"/>
        <v>158.47</v>
      </c>
      <c r="G20">
        <f t="shared" si="2"/>
        <v>36.265733516350004</v>
      </c>
      <c r="J20">
        <f t="shared" si="3"/>
        <v>28884.570397080141</v>
      </c>
    </row>
    <row r="21" spans="1:10" x14ac:dyDescent="0.3">
      <c r="A21">
        <v>17</v>
      </c>
      <c r="B21">
        <f t="shared" si="0"/>
        <v>34</v>
      </c>
      <c r="C21">
        <f t="shared" si="1"/>
        <v>101.66000000000001</v>
      </c>
      <c r="G21">
        <f t="shared" si="2"/>
        <v>23.264810180300003</v>
      </c>
      <c r="J21">
        <f t="shared" si="3"/>
        <v>18529.724405674053</v>
      </c>
    </row>
    <row r="22" spans="1:10" x14ac:dyDescent="0.3">
      <c r="A22">
        <v>15</v>
      </c>
      <c r="B22">
        <f t="shared" si="0"/>
        <v>32</v>
      </c>
      <c r="C22">
        <f t="shared" si="1"/>
        <v>95.68</v>
      </c>
      <c r="G22">
        <f t="shared" si="2"/>
        <v>21.896291934400001</v>
      </c>
      <c r="J22">
        <f t="shared" si="3"/>
        <v>17439.740617104992</v>
      </c>
    </row>
    <row r="23" spans="1:10" x14ac:dyDescent="0.3">
      <c r="A23">
        <v>22</v>
      </c>
      <c r="B23">
        <f t="shared" si="0"/>
        <v>39</v>
      </c>
      <c r="C23">
        <f t="shared" si="1"/>
        <v>116.61000000000001</v>
      </c>
      <c r="G23">
        <f t="shared" si="2"/>
        <v>26.686105795050004</v>
      </c>
      <c r="J23">
        <f t="shared" si="3"/>
        <v>21254.683877096708</v>
      </c>
    </row>
    <row r="24" spans="1:10" x14ac:dyDescent="0.3">
      <c r="A24">
        <v>26</v>
      </c>
      <c r="B24">
        <f t="shared" si="0"/>
        <v>43</v>
      </c>
      <c r="C24">
        <f t="shared" si="1"/>
        <v>128.57000000000002</v>
      </c>
      <c r="G24">
        <f t="shared" si="2"/>
        <v>29.423142286850005</v>
      </c>
      <c r="J24">
        <f t="shared" si="3"/>
        <v>23434.651454234834</v>
      </c>
    </row>
    <row r="25" spans="1:10" x14ac:dyDescent="0.3">
      <c r="A25">
        <v>27</v>
      </c>
      <c r="B25">
        <f t="shared" si="0"/>
        <v>44</v>
      </c>
      <c r="C25">
        <f t="shared" si="1"/>
        <v>131.56</v>
      </c>
      <c r="G25">
        <f t="shared" si="2"/>
        <v>30.107401409800005</v>
      </c>
      <c r="J25">
        <f t="shared" si="3"/>
        <v>23979.643348519363</v>
      </c>
    </row>
    <row r="26" spans="1:10" x14ac:dyDescent="0.3">
      <c r="A26">
        <v>26</v>
      </c>
      <c r="B26">
        <f t="shared" si="0"/>
        <v>43</v>
      </c>
      <c r="C26">
        <f t="shared" si="1"/>
        <v>128.57000000000002</v>
      </c>
      <c r="G26">
        <f t="shared" si="2"/>
        <v>29.423142286850005</v>
      </c>
      <c r="J26">
        <f t="shared" si="3"/>
        <v>23434.651454234834</v>
      </c>
    </row>
    <row r="27" spans="1:10" x14ac:dyDescent="0.3">
      <c r="A27">
        <v>25</v>
      </c>
      <c r="B27">
        <f t="shared" si="0"/>
        <v>42</v>
      </c>
      <c r="C27">
        <f t="shared" si="1"/>
        <v>125.58000000000001</v>
      </c>
      <c r="G27">
        <f t="shared" si="2"/>
        <v>28.738883163900002</v>
      </c>
      <c r="J27">
        <f t="shared" si="3"/>
        <v>22889.659559950302</v>
      </c>
    </row>
    <row r="28" spans="1:10" x14ac:dyDescent="0.3">
      <c r="A28">
        <v>24</v>
      </c>
      <c r="B28">
        <f t="shared" si="0"/>
        <v>41</v>
      </c>
      <c r="C28">
        <f t="shared" si="1"/>
        <v>122.59</v>
      </c>
      <c r="G28">
        <f t="shared" si="2"/>
        <v>28.054624040950003</v>
      </c>
      <c r="J28">
        <f t="shared" si="3"/>
        <v>22344.667665665769</v>
      </c>
    </row>
    <row r="29" spans="1:10" x14ac:dyDescent="0.3">
      <c r="A29">
        <v>27</v>
      </c>
      <c r="B29">
        <f t="shared" si="0"/>
        <v>44</v>
      </c>
      <c r="C29">
        <f t="shared" si="1"/>
        <v>131.56</v>
      </c>
      <c r="G29">
        <f t="shared" si="2"/>
        <v>30.107401409800005</v>
      </c>
      <c r="J29">
        <f t="shared" si="3"/>
        <v>23979.643348519363</v>
      </c>
    </row>
    <row r="30" spans="1:10" x14ac:dyDescent="0.3">
      <c r="A30">
        <v>30</v>
      </c>
      <c r="B30">
        <f t="shared" si="0"/>
        <v>47</v>
      </c>
      <c r="C30">
        <f t="shared" si="1"/>
        <v>140.53</v>
      </c>
      <c r="G30">
        <f t="shared" si="2"/>
        <v>32.16017877865</v>
      </c>
      <c r="J30">
        <f t="shared" si="3"/>
        <v>25614.619031372953</v>
      </c>
    </row>
    <row r="31" spans="1:10" x14ac:dyDescent="0.3">
      <c r="A31">
        <v>28</v>
      </c>
      <c r="B31">
        <f t="shared" si="0"/>
        <v>45</v>
      </c>
      <c r="C31">
        <f t="shared" si="1"/>
        <v>134.55000000000001</v>
      </c>
      <c r="G31">
        <f t="shared" si="2"/>
        <v>30.791660532750004</v>
      </c>
      <c r="J31">
        <f t="shared" si="3"/>
        <v>24524.635242803895</v>
      </c>
    </row>
    <row r="32" spans="1:10" x14ac:dyDescent="0.3">
      <c r="A32">
        <v>21</v>
      </c>
      <c r="B32">
        <f t="shared" si="0"/>
        <v>38</v>
      </c>
      <c r="C32">
        <f t="shared" si="1"/>
        <v>113.62</v>
      </c>
      <c r="G32">
        <f t="shared" si="2"/>
        <v>26.001846672100001</v>
      </c>
      <c r="J32">
        <f t="shared" si="3"/>
        <v>20709.691982812175</v>
      </c>
    </row>
    <row r="33" spans="1:18" x14ac:dyDescent="0.3">
      <c r="A33">
        <v>22</v>
      </c>
      <c r="B33">
        <f t="shared" si="0"/>
        <v>39</v>
      </c>
      <c r="C33">
        <f t="shared" si="1"/>
        <v>116.61000000000001</v>
      </c>
      <c r="G33">
        <f t="shared" si="2"/>
        <v>26.686105795050004</v>
      </c>
      <c r="J33">
        <f t="shared" si="3"/>
        <v>21254.683877096708</v>
      </c>
    </row>
    <row r="34" spans="1:18" x14ac:dyDescent="0.3">
      <c r="A34">
        <v>21</v>
      </c>
      <c r="B34">
        <f t="shared" si="0"/>
        <v>38</v>
      </c>
      <c r="C34">
        <f t="shared" si="1"/>
        <v>113.62</v>
      </c>
      <c r="G34">
        <f t="shared" si="2"/>
        <v>26.001846672100001</v>
      </c>
      <c r="J34">
        <f t="shared" si="3"/>
        <v>20709.691982812175</v>
      </c>
    </row>
    <row r="35" spans="1:18" x14ac:dyDescent="0.3">
      <c r="A35">
        <v>13</v>
      </c>
      <c r="B35">
        <f t="shared" si="0"/>
        <v>30</v>
      </c>
      <c r="C35">
        <f t="shared" si="1"/>
        <v>89.7</v>
      </c>
      <c r="G35">
        <f t="shared" si="2"/>
        <v>20.527773688500002</v>
      </c>
      <c r="J35">
        <f t="shared" si="3"/>
        <v>16349.756828535928</v>
      </c>
    </row>
    <row r="36" spans="1:18" x14ac:dyDescent="0.3">
      <c r="A36">
        <v>14</v>
      </c>
      <c r="B36">
        <f t="shared" si="0"/>
        <v>31</v>
      </c>
      <c r="C36">
        <f t="shared" si="1"/>
        <v>92.690000000000012</v>
      </c>
      <c r="G36">
        <f t="shared" si="2"/>
        <v>21.212032811450005</v>
      </c>
      <c r="J36">
        <f t="shared" si="3"/>
        <v>16894.748722820463</v>
      </c>
    </row>
    <row r="37" spans="1:18" x14ac:dyDescent="0.3">
      <c r="A37">
        <v>10</v>
      </c>
      <c r="B37">
        <f t="shared" si="0"/>
        <v>27</v>
      </c>
      <c r="C37">
        <f t="shared" si="1"/>
        <v>80.73</v>
      </c>
      <c r="G37">
        <f t="shared" si="2"/>
        <v>18.474996319650003</v>
      </c>
      <c r="J37">
        <f t="shared" si="3"/>
        <v>14714.781145682338</v>
      </c>
    </row>
    <row r="38" spans="1:18" x14ac:dyDescent="0.3">
      <c r="A38">
        <v>10</v>
      </c>
      <c r="B38">
        <f t="shared" si="0"/>
        <v>27</v>
      </c>
      <c r="C38">
        <f t="shared" si="1"/>
        <v>80.73</v>
      </c>
      <c r="G38">
        <f t="shared" si="2"/>
        <v>18.474996319650003</v>
      </c>
      <c r="J38">
        <f t="shared" si="3"/>
        <v>14714.781145682338</v>
      </c>
    </row>
    <row r="39" spans="1:18" x14ac:dyDescent="0.3">
      <c r="A39">
        <v>5</v>
      </c>
      <c r="B39">
        <f t="shared" si="0"/>
        <v>22</v>
      </c>
      <c r="C39">
        <f t="shared" si="1"/>
        <v>65.78</v>
      </c>
      <c r="G39">
        <f t="shared" si="2"/>
        <v>15.053700704900002</v>
      </c>
      <c r="J39">
        <f t="shared" si="3"/>
        <v>11989.821674259681</v>
      </c>
    </row>
    <row r="40" spans="1:18" x14ac:dyDescent="0.3">
      <c r="A40">
        <v>5</v>
      </c>
      <c r="B40">
        <f t="shared" si="0"/>
        <v>22</v>
      </c>
      <c r="C40">
        <f t="shared" si="1"/>
        <v>65.78</v>
      </c>
      <c r="G40">
        <f t="shared" si="2"/>
        <v>15.053700704900002</v>
      </c>
      <c r="J40">
        <f t="shared" si="3"/>
        <v>11989.821674259681</v>
      </c>
    </row>
    <row r="41" spans="1:18" x14ac:dyDescent="0.3">
      <c r="A41">
        <v>3</v>
      </c>
      <c r="B41">
        <f t="shared" si="0"/>
        <v>20</v>
      </c>
      <c r="C41">
        <f t="shared" si="1"/>
        <v>59.800000000000004</v>
      </c>
      <c r="G41">
        <f t="shared" si="2"/>
        <v>13.685182459000002</v>
      </c>
      <c r="J41">
        <f t="shared" si="3"/>
        <v>10899.83788569062</v>
      </c>
    </row>
    <row r="42" spans="1:18" x14ac:dyDescent="0.3">
      <c r="A42">
        <v>3</v>
      </c>
      <c r="B42">
        <f t="shared" si="0"/>
        <v>20</v>
      </c>
      <c r="C42">
        <f t="shared" si="1"/>
        <v>59.800000000000004</v>
      </c>
      <c r="G42">
        <f t="shared" si="2"/>
        <v>13.685182459000002</v>
      </c>
      <c r="J42">
        <f t="shared" si="3"/>
        <v>10899.83788569062</v>
      </c>
    </row>
    <row r="43" spans="1:18" x14ac:dyDescent="0.3">
      <c r="A43">
        <v>0</v>
      </c>
      <c r="B43">
        <f t="shared" si="0"/>
        <v>17</v>
      </c>
      <c r="C43">
        <f t="shared" si="1"/>
        <v>50.830000000000005</v>
      </c>
      <c r="G43">
        <f t="shared" si="2"/>
        <v>11.632405090150002</v>
      </c>
      <c r="J43">
        <f t="shared" si="3"/>
        <v>9264.8622028370264</v>
      </c>
    </row>
    <row r="44" spans="1:18" x14ac:dyDescent="0.3">
      <c r="A44">
        <v>0</v>
      </c>
      <c r="B44">
        <f t="shared" si="0"/>
        <v>17</v>
      </c>
      <c r="C44">
        <f t="shared" si="1"/>
        <v>50.830000000000005</v>
      </c>
      <c r="G44">
        <f t="shared" si="2"/>
        <v>11.632405090150002</v>
      </c>
      <c r="J44">
        <f t="shared" si="3"/>
        <v>9264.8622028370264</v>
      </c>
    </row>
    <row r="46" spans="1:18" x14ac:dyDescent="0.3">
      <c r="L46" t="s">
        <v>38</v>
      </c>
      <c r="N46" t="s">
        <v>7</v>
      </c>
      <c r="O46" t="s">
        <v>45</v>
      </c>
      <c r="Q46" t="s">
        <v>55</v>
      </c>
      <c r="R46" t="s">
        <v>56</v>
      </c>
    </row>
    <row r="47" spans="1:18" x14ac:dyDescent="0.3">
      <c r="B47" t="s">
        <v>7</v>
      </c>
      <c r="C47" t="s">
        <v>7</v>
      </c>
      <c r="D47" t="s">
        <v>8</v>
      </c>
      <c r="E47" t="s">
        <v>9</v>
      </c>
      <c r="G47" t="s">
        <v>41</v>
      </c>
      <c r="H47">
        <v>3.5154999999999999E-2</v>
      </c>
      <c r="L47">
        <f>0.33449132*(D48)</f>
        <v>1.4868139174E-3</v>
      </c>
      <c r="N47" t="s">
        <v>10</v>
      </c>
      <c r="O47">
        <f>951.475807*D48</f>
        <v>4.2293099621149999</v>
      </c>
      <c r="Q47">
        <v>-7.0743</v>
      </c>
      <c r="R47">
        <v>13984</v>
      </c>
    </row>
    <row r="48" spans="1:18" x14ac:dyDescent="0.3">
      <c r="B48" t="s">
        <v>10</v>
      </c>
      <c r="C48">
        <v>5060</v>
      </c>
      <c r="D48">
        <v>4.4450000000000002E-3</v>
      </c>
      <c r="E48">
        <v>6.5619510178774407E-3</v>
      </c>
      <c r="G48" t="s">
        <v>42</v>
      </c>
      <c r="H48">
        <f>H47*E5/100</f>
        <v>1.1759042358204623E-2</v>
      </c>
      <c r="L48">
        <f t="shared" ref="L48:L75" si="4">0.33449132*(D49)</f>
        <v>3.7576754888799997E-3</v>
      </c>
      <c r="N48" t="s">
        <v>11</v>
      </c>
      <c r="O48">
        <f t="shared" ref="O48:O74" si="5">951.475807*D49</f>
        <v>10.688879215838</v>
      </c>
      <c r="Q48">
        <v>-7.1745999999999999</v>
      </c>
      <c r="R48">
        <v>14200</v>
      </c>
    </row>
    <row r="49" spans="2:18" x14ac:dyDescent="0.3">
      <c r="B49" t="s">
        <v>11</v>
      </c>
      <c r="C49">
        <v>5080</v>
      </c>
      <c r="D49">
        <v>1.1233999999999999E-2</v>
      </c>
      <c r="E49">
        <v>1.6584242460030409E-2</v>
      </c>
      <c r="G49" t="s">
        <v>44</v>
      </c>
      <c r="H49">
        <v>33.449132010253514</v>
      </c>
      <c r="L49">
        <f t="shared" si="4"/>
        <v>1.0584977821399999E-2</v>
      </c>
      <c r="N49" t="s">
        <v>12</v>
      </c>
      <c r="O49">
        <f t="shared" si="5"/>
        <v>30.109451912515002</v>
      </c>
      <c r="Q49">
        <v>-7.2747999999999999</v>
      </c>
      <c r="R49">
        <v>14416</v>
      </c>
    </row>
    <row r="50" spans="2:18" x14ac:dyDescent="0.3">
      <c r="B50" t="s">
        <v>12</v>
      </c>
      <c r="C50">
        <v>5100</v>
      </c>
      <c r="D50">
        <v>3.1645E-2</v>
      </c>
      <c r="E50">
        <v>4.6716071982166839E-2</v>
      </c>
      <c r="G50" t="s">
        <v>39</v>
      </c>
      <c r="H50">
        <f>H49/H47</f>
        <v>951.47580743147535</v>
      </c>
      <c r="L50">
        <f t="shared" si="4"/>
        <v>1.5985340182799998E-2</v>
      </c>
      <c r="N50" t="s">
        <v>13</v>
      </c>
      <c r="O50">
        <f t="shared" si="5"/>
        <v>45.471028816530001</v>
      </c>
      <c r="Q50">
        <v>-7.3750999999999998</v>
      </c>
      <c r="R50">
        <v>14632</v>
      </c>
    </row>
    <row r="51" spans="2:18" x14ac:dyDescent="0.3">
      <c r="B51" t="s">
        <v>13</v>
      </c>
      <c r="C51">
        <v>5120</v>
      </c>
      <c r="D51">
        <v>4.7789999999999999E-2</v>
      </c>
      <c r="E51">
        <v>7.0550200032477597E-2</v>
      </c>
      <c r="L51">
        <f t="shared" si="4"/>
        <v>1.1759042354599999E-2</v>
      </c>
      <c r="N51" t="s">
        <v>14</v>
      </c>
      <c r="O51">
        <f t="shared" si="5"/>
        <v>33.449131995084997</v>
      </c>
      <c r="Q51">
        <v>-7.4752999999999998</v>
      </c>
      <c r="R51">
        <v>14848</v>
      </c>
    </row>
    <row r="52" spans="2:18" x14ac:dyDescent="0.3">
      <c r="B52" t="s">
        <v>14</v>
      </c>
      <c r="C52">
        <v>5140</v>
      </c>
      <c r="D52">
        <v>3.5154999999999999E-2</v>
      </c>
      <c r="E52">
        <v>5.1897725091896836E-2</v>
      </c>
      <c r="L52">
        <f t="shared" si="4"/>
        <v>1.466610641672E-2</v>
      </c>
      <c r="N52" t="s">
        <v>15</v>
      </c>
      <c r="O52">
        <f t="shared" si="5"/>
        <v>41.718408233722002</v>
      </c>
      <c r="Q52">
        <v>-7.5754999999999999</v>
      </c>
      <c r="R52">
        <v>15064</v>
      </c>
    </row>
    <row r="53" spans="2:18" x14ac:dyDescent="0.3">
      <c r="B53" t="s">
        <v>15</v>
      </c>
      <c r="C53">
        <v>5160</v>
      </c>
      <c r="D53">
        <v>4.3846000000000003E-2</v>
      </c>
      <c r="E53">
        <v>6.4727852492655641E-2</v>
      </c>
      <c r="L53">
        <f t="shared" si="4"/>
        <v>1.6641946643959998E-2</v>
      </c>
      <c r="N53" t="s">
        <v>16</v>
      </c>
      <c r="O53">
        <f t="shared" si="5"/>
        <v>47.338775825671</v>
      </c>
      <c r="Q53">
        <v>-7.6757999999999997</v>
      </c>
      <c r="R53">
        <v>15280</v>
      </c>
    </row>
    <row r="54" spans="2:18" x14ac:dyDescent="0.3">
      <c r="B54" t="s">
        <v>16</v>
      </c>
      <c r="C54">
        <v>5180</v>
      </c>
      <c r="D54">
        <v>4.9752999999999999E-2</v>
      </c>
      <c r="E54">
        <v>7.3448087512363619E-2</v>
      </c>
      <c r="L54">
        <f t="shared" si="4"/>
        <v>1.40252210476E-2</v>
      </c>
      <c r="N54" t="s">
        <v>17</v>
      </c>
      <c r="O54">
        <f t="shared" si="5"/>
        <v>39.895380587510004</v>
      </c>
      <c r="Q54">
        <v>-7.7759999999999998</v>
      </c>
      <c r="R54">
        <v>15497</v>
      </c>
    </row>
    <row r="55" spans="2:18" x14ac:dyDescent="0.3">
      <c r="B55" t="s">
        <v>17</v>
      </c>
      <c r="C55">
        <v>5200</v>
      </c>
      <c r="D55">
        <v>4.1930000000000002E-2</v>
      </c>
      <c r="E55">
        <v>6.1899348971788774E-2</v>
      </c>
      <c r="L55">
        <f t="shared" si="4"/>
        <v>1.4513243883479998E-2</v>
      </c>
      <c r="N55" t="s">
        <v>18</v>
      </c>
      <c r="O55">
        <f t="shared" si="5"/>
        <v>41.283583789923</v>
      </c>
      <c r="Q55">
        <v>-7.8762999999999996</v>
      </c>
      <c r="R55">
        <v>15713</v>
      </c>
    </row>
    <row r="56" spans="2:18" x14ac:dyDescent="0.3">
      <c r="B56" t="s">
        <v>18</v>
      </c>
      <c r="C56">
        <v>5220</v>
      </c>
      <c r="D56">
        <v>4.3388999999999997E-2</v>
      </c>
      <c r="E56">
        <v>6.4053204210277673E-2</v>
      </c>
      <c r="L56">
        <f t="shared" si="4"/>
        <v>1.1589789746679999E-2</v>
      </c>
      <c r="N56" t="s">
        <v>19</v>
      </c>
      <c r="O56">
        <f t="shared" si="5"/>
        <v>32.967685236743002</v>
      </c>
      <c r="Q56">
        <v>-7.9764999999999997</v>
      </c>
      <c r="R56">
        <v>15929</v>
      </c>
    </row>
    <row r="57" spans="2:18" x14ac:dyDescent="0.3">
      <c r="B57" t="s">
        <v>19</v>
      </c>
      <c r="C57">
        <v>5240</v>
      </c>
      <c r="D57">
        <v>3.4648999999999999E-2</v>
      </c>
      <c r="E57">
        <v>5.1150740341605272E-2</v>
      </c>
      <c r="L57">
        <f t="shared" si="4"/>
        <v>6.8577410426399997E-3</v>
      </c>
      <c r="N57" t="s">
        <v>20</v>
      </c>
      <c r="O57">
        <f t="shared" si="5"/>
        <v>19.507156995113998</v>
      </c>
      <c r="Q57">
        <v>-8.0768000000000004</v>
      </c>
      <c r="R57">
        <v>16145</v>
      </c>
    </row>
    <row r="58" spans="2:18" x14ac:dyDescent="0.3">
      <c r="B58" t="s">
        <v>20</v>
      </c>
      <c r="C58">
        <v>5260</v>
      </c>
      <c r="D58">
        <v>2.0501999999999999E-2</v>
      </c>
      <c r="E58">
        <v>3.0266168676833134E-2</v>
      </c>
      <c r="L58">
        <f t="shared" si="4"/>
        <v>7.9150681051599996E-3</v>
      </c>
      <c r="N58" t="s">
        <v>21</v>
      </c>
      <c r="O58">
        <f t="shared" si="5"/>
        <v>22.514772021041001</v>
      </c>
      <c r="Q58">
        <v>-8.1769999999999996</v>
      </c>
      <c r="R58">
        <v>16361</v>
      </c>
    </row>
    <row r="59" spans="2:18" x14ac:dyDescent="0.3">
      <c r="B59" t="s">
        <v>21</v>
      </c>
      <c r="C59">
        <v>5280</v>
      </c>
      <c r="D59">
        <v>2.3663E-2</v>
      </c>
      <c r="E59">
        <v>3.493260898448456E-2</v>
      </c>
      <c r="L59">
        <f t="shared" si="4"/>
        <v>1.6118802219480002E-2</v>
      </c>
      <c r="N59" t="s">
        <v>22</v>
      </c>
      <c r="O59">
        <f t="shared" si="5"/>
        <v>45.850667663523005</v>
      </c>
      <c r="Q59">
        <v>-8.2773000000000003</v>
      </c>
      <c r="R59">
        <v>16577</v>
      </c>
    </row>
    <row r="60" spans="2:18" x14ac:dyDescent="0.3">
      <c r="B60" t="s">
        <v>22</v>
      </c>
      <c r="C60">
        <v>5300</v>
      </c>
      <c r="D60">
        <v>4.8189000000000003E-2</v>
      </c>
      <c r="E60">
        <v>7.1139225556916985E-2</v>
      </c>
      <c r="L60">
        <f t="shared" si="4"/>
        <v>1.241263839388E-2</v>
      </c>
      <c r="N60" t="s">
        <v>23</v>
      </c>
      <c r="O60">
        <f t="shared" si="5"/>
        <v>35.308315721963005</v>
      </c>
      <c r="Q60">
        <v>-8.3774999999999995</v>
      </c>
      <c r="R60">
        <v>16793</v>
      </c>
    </row>
    <row r="61" spans="2:18" x14ac:dyDescent="0.3">
      <c r="B61" t="s">
        <v>23</v>
      </c>
      <c r="C61">
        <v>5320</v>
      </c>
      <c r="D61">
        <v>3.7109000000000003E-2</v>
      </c>
      <c r="E61">
        <v>5.4782326281757922E-2</v>
      </c>
      <c r="L61">
        <f t="shared" si="4"/>
        <v>9.9718552318400003E-3</v>
      </c>
      <c r="N61" t="s">
        <v>24</v>
      </c>
      <c r="O61">
        <f t="shared" si="5"/>
        <v>28.365396758284003</v>
      </c>
      <c r="Q61">
        <v>-8.4778000000000002</v>
      </c>
      <c r="R61">
        <v>17010</v>
      </c>
    </row>
    <row r="62" spans="2:18" x14ac:dyDescent="0.3">
      <c r="B62" t="s">
        <v>24</v>
      </c>
      <c r="C62">
        <v>5340</v>
      </c>
      <c r="D62">
        <v>2.9812000000000002E-2</v>
      </c>
      <c r="E62">
        <v>4.4010097580418961E-2</v>
      </c>
      <c r="L62">
        <f t="shared" si="4"/>
        <v>6.2790710590400001E-3</v>
      </c>
      <c r="N62" t="s">
        <v>25</v>
      </c>
      <c r="O62">
        <f t="shared" si="5"/>
        <v>17.861103849003999</v>
      </c>
      <c r="Q62">
        <v>-8.5779999999999994</v>
      </c>
      <c r="R62">
        <v>17226</v>
      </c>
    </row>
    <row r="63" spans="2:18" x14ac:dyDescent="0.3">
      <c r="B63" t="s">
        <v>25</v>
      </c>
      <c r="C63">
        <v>5360</v>
      </c>
      <c r="D63">
        <v>1.8772E-2</v>
      </c>
      <c r="E63">
        <v>2.7712248483148554E-2</v>
      </c>
      <c r="L63">
        <f t="shared" si="4"/>
        <v>4.5601201655599997E-3</v>
      </c>
      <c r="N63" t="s">
        <v>26</v>
      </c>
      <c r="O63">
        <f t="shared" si="5"/>
        <v>12.971469676830999</v>
      </c>
      <c r="Q63">
        <v>-8.6783000000000001</v>
      </c>
      <c r="R63">
        <v>17442</v>
      </c>
    </row>
    <row r="64" spans="2:18" x14ac:dyDescent="0.3">
      <c r="B64" t="s">
        <v>26</v>
      </c>
      <c r="C64">
        <v>5380</v>
      </c>
      <c r="D64">
        <v>1.3632999999999999E-2</v>
      </c>
      <c r="E64">
        <v>2.0125776878902844E-2</v>
      </c>
      <c r="L64">
        <f t="shared" si="4"/>
        <v>3.4924238721200001E-3</v>
      </c>
      <c r="N64" t="s">
        <v>27</v>
      </c>
      <c r="O64">
        <f t="shared" si="5"/>
        <v>9.9343589008870001</v>
      </c>
      <c r="Q64">
        <v>-8.7784999999999993</v>
      </c>
      <c r="R64">
        <v>17658</v>
      </c>
    </row>
    <row r="65" spans="2:18" x14ac:dyDescent="0.3">
      <c r="B65" t="s">
        <v>27</v>
      </c>
      <c r="C65">
        <v>5400</v>
      </c>
      <c r="D65">
        <v>1.0441000000000001E-2</v>
      </c>
      <c r="E65">
        <v>1.5413572683387708E-2</v>
      </c>
      <c r="L65">
        <f t="shared" si="4"/>
        <v>4.5377092471199998E-3</v>
      </c>
      <c r="N65" t="s">
        <v>28</v>
      </c>
      <c r="O65">
        <f t="shared" si="5"/>
        <v>12.907720797762</v>
      </c>
      <c r="Q65">
        <v>-8.8787000000000003</v>
      </c>
      <c r="R65">
        <v>17874</v>
      </c>
    </row>
    <row r="66" spans="2:18" x14ac:dyDescent="0.3">
      <c r="B66" t="s">
        <v>28</v>
      </c>
      <c r="C66">
        <v>5420</v>
      </c>
      <c r="D66">
        <v>1.3566E-2</v>
      </c>
      <c r="E66">
        <v>2.0026867830939338E-2</v>
      </c>
      <c r="L66">
        <f t="shared" si="4"/>
        <v>4.4356893945199996E-3</v>
      </c>
      <c r="N66" t="s">
        <v>29</v>
      </c>
      <c r="O66">
        <f t="shared" si="5"/>
        <v>12.617520676627</v>
      </c>
      <c r="Q66">
        <v>-8.9789999999999992</v>
      </c>
      <c r="R66">
        <v>18090</v>
      </c>
    </row>
    <row r="67" spans="2:18" x14ac:dyDescent="0.3">
      <c r="B67" t="s">
        <v>29</v>
      </c>
      <c r="C67">
        <v>5440</v>
      </c>
      <c r="D67">
        <v>1.3261E-2</v>
      </c>
      <c r="E67">
        <v>1.9576610224538299E-2</v>
      </c>
      <c r="L67">
        <f t="shared" si="4"/>
        <v>4.2804854220399998E-3</v>
      </c>
      <c r="N67" t="s">
        <v>30</v>
      </c>
      <c r="O67">
        <f t="shared" si="5"/>
        <v>12.176035902179001</v>
      </c>
      <c r="Q67">
        <v>-9.0792000000000002</v>
      </c>
      <c r="R67">
        <v>18306</v>
      </c>
    </row>
    <row r="68" spans="2:18" x14ac:dyDescent="0.3">
      <c r="B68" t="s">
        <v>30</v>
      </c>
      <c r="C68">
        <v>5460</v>
      </c>
      <c r="D68">
        <v>1.2796999999999999E-2</v>
      </c>
      <c r="E68">
        <v>1.8891628161029832E-2</v>
      </c>
      <c r="L68">
        <f t="shared" si="4"/>
        <v>6.5125460003999996E-3</v>
      </c>
      <c r="N68" t="s">
        <v>31</v>
      </c>
      <c r="O68">
        <f t="shared" si="5"/>
        <v>18.525233962290002</v>
      </c>
      <c r="Q68">
        <v>-9.1795000000000009</v>
      </c>
      <c r="R68">
        <v>18522</v>
      </c>
    </row>
    <row r="69" spans="2:18" x14ac:dyDescent="0.3">
      <c r="B69" t="s">
        <v>31</v>
      </c>
      <c r="C69">
        <v>5480</v>
      </c>
      <c r="D69">
        <v>1.9470000000000001E-2</v>
      </c>
      <c r="E69">
        <v>2.8742674087305686E-2</v>
      </c>
      <c r="L69">
        <f t="shared" si="4"/>
        <v>5.6769866830399997E-3</v>
      </c>
      <c r="N69" t="s">
        <v>32</v>
      </c>
      <c r="O69">
        <f t="shared" si="5"/>
        <v>16.148447396404002</v>
      </c>
      <c r="Q69">
        <v>-9.2797000000000001</v>
      </c>
      <c r="R69">
        <v>18739</v>
      </c>
    </row>
    <row r="70" spans="2:18" x14ac:dyDescent="0.3">
      <c r="B70" t="s">
        <v>32</v>
      </c>
      <c r="C70">
        <v>5500</v>
      </c>
      <c r="D70">
        <v>1.6972000000000001E-2</v>
      </c>
      <c r="E70">
        <v>2.5054990478158814E-2</v>
      </c>
      <c r="L70">
        <f t="shared" si="4"/>
        <v>4.82604076496E-3</v>
      </c>
      <c r="N70" t="s">
        <v>33</v>
      </c>
      <c r="O70">
        <f t="shared" si="5"/>
        <v>13.727892943396</v>
      </c>
      <c r="Q70">
        <v>-9.3800000000000008</v>
      </c>
      <c r="R70">
        <v>19171</v>
      </c>
    </row>
    <row r="71" spans="2:18" x14ac:dyDescent="0.3">
      <c r="B71" t="s">
        <v>33</v>
      </c>
      <c r="C71">
        <v>5520</v>
      </c>
      <c r="D71">
        <v>1.4428E-2</v>
      </c>
      <c r="E71">
        <v>2.1299399164439983E-2</v>
      </c>
      <c r="L71">
        <f t="shared" si="4"/>
        <v>5.2585380417199991E-3</v>
      </c>
      <c r="N71" t="s">
        <v>34</v>
      </c>
      <c r="O71">
        <f t="shared" si="5"/>
        <v>14.958151161846999</v>
      </c>
      <c r="Q71">
        <v>-9.4802</v>
      </c>
      <c r="R71">
        <v>19387</v>
      </c>
    </row>
    <row r="72" spans="2:18" x14ac:dyDescent="0.3">
      <c r="B72" t="s">
        <v>34</v>
      </c>
      <c r="C72">
        <v>5540</v>
      </c>
      <c r="D72">
        <v>1.5720999999999999E-2</v>
      </c>
      <c r="E72">
        <v>2.3208196164690942E-2</v>
      </c>
      <c r="L72">
        <f t="shared" si="4"/>
        <v>3.7543305756799995E-3</v>
      </c>
      <c r="N72" t="s">
        <v>35</v>
      </c>
      <c r="O72">
        <f t="shared" si="5"/>
        <v>10.679364457767999</v>
      </c>
      <c r="Q72">
        <v>-9.5805000000000007</v>
      </c>
      <c r="R72">
        <v>19603</v>
      </c>
    </row>
    <row r="73" spans="2:18" x14ac:dyDescent="0.3">
      <c r="B73" t="s">
        <v>35</v>
      </c>
      <c r="C73">
        <v>5560</v>
      </c>
      <c r="D73">
        <v>1.1224E-2</v>
      </c>
      <c r="E73">
        <v>1.6569479915558245E-2</v>
      </c>
      <c r="L73">
        <f t="shared" si="4"/>
        <v>3.42719806472E-3</v>
      </c>
      <c r="N73" t="s">
        <v>36</v>
      </c>
      <c r="O73">
        <f t="shared" si="5"/>
        <v>9.7488211185220006</v>
      </c>
      <c r="Q73">
        <v>-9.6806999999999999</v>
      </c>
      <c r="R73">
        <v>19819</v>
      </c>
    </row>
    <row r="74" spans="2:18" x14ac:dyDescent="0.3">
      <c r="B74" t="s">
        <v>36</v>
      </c>
      <c r="C74">
        <v>5580</v>
      </c>
      <c r="D74">
        <v>1.0246E-2</v>
      </c>
      <c r="E74">
        <v>1.5125703066180485E-2</v>
      </c>
      <c r="L74">
        <f t="shared" si="4"/>
        <v>1.2121965436799999E-3</v>
      </c>
      <c r="N74" t="s">
        <v>37</v>
      </c>
      <c r="O74">
        <f t="shared" si="5"/>
        <v>3.4481483245680002</v>
      </c>
      <c r="Q74">
        <v>-9.7810000000000006</v>
      </c>
      <c r="R74">
        <v>19855</v>
      </c>
    </row>
    <row r="75" spans="2:18" x14ac:dyDescent="0.3">
      <c r="B75" t="s">
        <v>37</v>
      </c>
      <c r="C75">
        <v>5600</v>
      </c>
      <c r="D75">
        <v>3.6240000000000001E-3</v>
      </c>
      <c r="E75">
        <v>5.3499461167126764E-3</v>
      </c>
      <c r="L75">
        <f t="shared" si="4"/>
        <v>0</v>
      </c>
      <c r="P75" t="s">
        <v>57</v>
      </c>
      <c r="Q75">
        <f>AVERAGE(Q47:Q74)</f>
        <v>-8.427639285714287</v>
      </c>
      <c r="R75">
        <f>AVERAGE(R47:R74)</f>
        <v>16933.607142857141</v>
      </c>
    </row>
    <row r="77" spans="2:18" x14ac:dyDescent="0.3">
      <c r="K77" t="s">
        <v>40</v>
      </c>
      <c r="L77">
        <f>SUM(L47:L75)</f>
        <v>0.22653959833111995</v>
      </c>
    </row>
    <row r="78" spans="2:18" x14ac:dyDescent="0.3">
      <c r="K78" t="s">
        <v>43</v>
      </c>
      <c r="L78">
        <f>1000000000*L77</f>
        <v>226539598.33111995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W1" workbookViewId="0">
      <selection activeCell="AK4" sqref="AK4:AK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9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4.3388999999999997E-2</v>
      </c>
      <c r="B2">
        <v>3.5154999999999999E-2</v>
      </c>
      <c r="C2">
        <f>A2/B2</f>
        <v>1.2342198833736311</v>
      </c>
      <c r="E2">
        <v>-7.8762999999999996</v>
      </c>
      <c r="F2">
        <v>15713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1.23421988*C4</f>
        <v>14.356945614476324</v>
      </c>
      <c r="E4">
        <f t="shared" ref="E4:K13" si="1">D4+(-7.8763*(momento)+15713)/100</f>
        <v>12.621974614476336</v>
      </c>
      <c r="F4">
        <f t="shared" si="1"/>
        <v>10.80824061447635</v>
      </c>
      <c r="G4">
        <f t="shared" si="1"/>
        <v>8.9157436144763658</v>
      </c>
      <c r="H4">
        <f t="shared" si="1"/>
        <v>6.9444836144763817</v>
      </c>
      <c r="I4">
        <f t="shared" si="1"/>
        <v>4.8944606144763805</v>
      </c>
      <c r="J4">
        <f t="shared" si="1"/>
        <v>2.7656746144763806</v>
      </c>
      <c r="K4">
        <f t="shared" si="1"/>
        <v>0.55812561447638176</v>
      </c>
    </row>
    <row r="5" spans="1:38" x14ac:dyDescent="0.3">
      <c r="B5">
        <f>1+B4</f>
        <v>2</v>
      </c>
      <c r="C5">
        <v>13.000923336050001</v>
      </c>
      <c r="D5">
        <f t="shared" ref="D5:D46" si="2">1.23421988*C5</f>
        <v>16.045998039708831</v>
      </c>
      <c r="E5">
        <f t="shared" si="1"/>
        <v>14.311027039708843</v>
      </c>
      <c r="F5">
        <f t="shared" si="1"/>
        <v>12.497293039708858</v>
      </c>
      <c r="G5">
        <f t="shared" si="1"/>
        <v>10.604796039708873</v>
      </c>
      <c r="H5">
        <f t="shared" si="1"/>
        <v>8.6335360397088898</v>
      </c>
      <c r="I5">
        <f t="shared" si="1"/>
        <v>6.5835130397088886</v>
      </c>
      <c r="J5">
        <f t="shared" si="1"/>
        <v>4.4547270397088887</v>
      </c>
      <c r="K5">
        <f t="shared" si="1"/>
        <v>2.2471780397088899</v>
      </c>
    </row>
    <row r="6" spans="1:38" x14ac:dyDescent="0.3">
      <c r="B6">
        <f t="shared" ref="B6:B46" si="3">1+B5</f>
        <v>3</v>
      </c>
      <c r="C6">
        <v>16.422218950800005</v>
      </c>
      <c r="D6">
        <f t="shared" si="2"/>
        <v>20.268629102790108</v>
      </c>
      <c r="E6">
        <f t="shared" si="1"/>
        <v>18.53365810279012</v>
      </c>
      <c r="F6">
        <f t="shared" si="1"/>
        <v>16.719924102790134</v>
      </c>
      <c r="G6">
        <f t="shared" si="1"/>
        <v>14.82742710279015</v>
      </c>
      <c r="H6">
        <f t="shared" si="1"/>
        <v>12.856167102790167</v>
      </c>
      <c r="I6">
        <f t="shared" si="1"/>
        <v>10.806144102790165</v>
      </c>
      <c r="J6">
        <f t="shared" si="1"/>
        <v>8.6773581027901656</v>
      </c>
      <c r="K6">
        <f t="shared" si="1"/>
        <v>6.4698091027901672</v>
      </c>
      <c r="L6">
        <f t="shared" ref="L6:M25" si="4">K6+(-7.8763*(momento)+15713)/100</f>
        <v>4.1834971027901693</v>
      </c>
      <c r="M6">
        <f t="shared" si="4"/>
        <v>1.8184221027901724</v>
      </c>
    </row>
    <row r="7" spans="1:38" x14ac:dyDescent="0.3">
      <c r="B7">
        <f t="shared" si="3"/>
        <v>4</v>
      </c>
      <c r="C7">
        <v>25.317587549150005</v>
      </c>
      <c r="D7">
        <f t="shared" si="2"/>
        <v>31.247469866801413</v>
      </c>
      <c r="E7">
        <f t="shared" si="1"/>
        <v>29.512498866801426</v>
      </c>
      <c r="F7">
        <f t="shared" si="1"/>
        <v>27.69876486680144</v>
      </c>
      <c r="G7">
        <f t="shared" si="1"/>
        <v>25.806267866801456</v>
      </c>
      <c r="H7">
        <f t="shared" si="1"/>
        <v>23.835007866801472</v>
      </c>
      <c r="I7">
        <f t="shared" si="1"/>
        <v>21.784984866801473</v>
      </c>
      <c r="J7">
        <f t="shared" si="1"/>
        <v>19.656198866801475</v>
      </c>
      <c r="K7">
        <f t="shared" si="1"/>
        <v>17.448649866801475</v>
      </c>
      <c r="L7">
        <f t="shared" si="4"/>
        <v>15.162337866801476</v>
      </c>
      <c r="M7">
        <f t="shared" si="4"/>
        <v>12.797262866801479</v>
      </c>
      <c r="N7">
        <f t="shared" ref="N7:Q22" si="5">M7+(-7.8763*(momento)+15713)/100</f>
        <v>10.353424866801483</v>
      </c>
      <c r="O7">
        <f t="shared" si="5"/>
        <v>7.830823866801488</v>
      </c>
      <c r="P7">
        <f t="shared" si="5"/>
        <v>5.229459866801494</v>
      </c>
      <c r="Q7">
        <f t="shared" si="5"/>
        <v>2.549332866801501</v>
      </c>
    </row>
    <row r="8" spans="1:38" x14ac:dyDescent="0.3">
      <c r="B8">
        <f t="shared" si="3"/>
        <v>5</v>
      </c>
      <c r="C8">
        <v>26.686105795050004</v>
      </c>
      <c r="D8">
        <f t="shared" si="2"/>
        <v>32.936522292033921</v>
      </c>
      <c r="E8">
        <f t="shared" si="1"/>
        <v>31.201551292033933</v>
      </c>
      <c r="F8">
        <f t="shared" si="1"/>
        <v>29.387817292033947</v>
      </c>
      <c r="G8">
        <f t="shared" si="1"/>
        <v>27.495320292033963</v>
      </c>
      <c r="H8">
        <f t="shared" si="1"/>
        <v>25.52406029203398</v>
      </c>
      <c r="I8">
        <f t="shared" si="1"/>
        <v>23.474037292033977</v>
      </c>
      <c r="J8">
        <f t="shared" si="1"/>
        <v>21.345251292033979</v>
      </c>
      <c r="K8">
        <f t="shared" si="1"/>
        <v>19.137702292033978</v>
      </c>
      <c r="L8">
        <f t="shared" si="4"/>
        <v>16.85139029203398</v>
      </c>
      <c r="M8">
        <f t="shared" si="4"/>
        <v>14.486315292033982</v>
      </c>
      <c r="N8">
        <f t="shared" si="5"/>
        <v>12.042477292033986</v>
      </c>
      <c r="O8">
        <f t="shared" si="5"/>
        <v>9.5198762920339917</v>
      </c>
      <c r="P8">
        <f t="shared" si="5"/>
        <v>6.9185122920339976</v>
      </c>
      <c r="Q8">
        <f t="shared" si="5"/>
        <v>4.238385292034005</v>
      </c>
      <c r="R8">
        <f t="shared" ref="R8:R22" si="6">Q8+(-7.8763*(momento)+15713)/100</f>
        <v>1.479495292034013</v>
      </c>
    </row>
    <row r="9" spans="1:38" x14ac:dyDescent="0.3">
      <c r="B9">
        <f t="shared" si="3"/>
        <v>6</v>
      </c>
      <c r="C9">
        <v>33.528697024550006</v>
      </c>
      <c r="D9">
        <f t="shared" si="2"/>
        <v>41.38178441819646</v>
      </c>
      <c r="E9">
        <f t="shared" si="1"/>
        <v>39.646813418196473</v>
      </c>
      <c r="F9">
        <f t="shared" si="1"/>
        <v>37.83307941819649</v>
      </c>
      <c r="G9">
        <f t="shared" si="1"/>
        <v>35.940582418196506</v>
      </c>
      <c r="H9">
        <f t="shared" si="1"/>
        <v>33.969322418196519</v>
      </c>
      <c r="I9">
        <f t="shared" si="1"/>
        <v>31.919299418196516</v>
      </c>
      <c r="J9">
        <f t="shared" si="1"/>
        <v>29.790513418196518</v>
      </c>
      <c r="K9">
        <f t="shared" si="1"/>
        <v>27.582964418196518</v>
      </c>
      <c r="L9">
        <f t="shared" si="4"/>
        <v>25.296652418196519</v>
      </c>
      <c r="M9">
        <f t="shared" si="4"/>
        <v>22.931577418196522</v>
      </c>
      <c r="N9">
        <f t="shared" si="5"/>
        <v>20.487739418196526</v>
      </c>
      <c r="O9">
        <f t="shared" si="5"/>
        <v>17.965138418196531</v>
      </c>
      <c r="P9">
        <f t="shared" si="5"/>
        <v>15.363774418196538</v>
      </c>
      <c r="Q9">
        <f t="shared" si="5"/>
        <v>12.683647418196545</v>
      </c>
      <c r="R9">
        <f t="shared" si="6"/>
        <v>9.9247574181965525</v>
      </c>
      <c r="S9">
        <f t="shared" ref="S9:U22" si="7">R9+(-7.8763*(momento)+15713)/100</f>
        <v>7.0871044181965619</v>
      </c>
      <c r="T9">
        <f t="shared" si="7"/>
        <v>4.1706884181965718</v>
      </c>
      <c r="U9">
        <f t="shared" si="7"/>
        <v>1.1755094181965826</v>
      </c>
    </row>
    <row r="10" spans="1:38" x14ac:dyDescent="0.3">
      <c r="B10">
        <f t="shared" si="3"/>
        <v>7</v>
      </c>
      <c r="C10">
        <v>43.792583868800001</v>
      </c>
      <c r="D10">
        <f t="shared" si="2"/>
        <v>54.049677607440273</v>
      </c>
      <c r="E10">
        <f t="shared" si="1"/>
        <v>52.314706607440286</v>
      </c>
      <c r="F10">
        <f t="shared" si="1"/>
        <v>50.500972607440303</v>
      </c>
      <c r="G10">
        <f t="shared" si="1"/>
        <v>48.608475607440319</v>
      </c>
      <c r="H10">
        <f t="shared" si="1"/>
        <v>46.637215607440332</v>
      </c>
      <c r="I10">
        <f t="shared" si="1"/>
        <v>44.587192607440329</v>
      </c>
      <c r="J10">
        <f t="shared" si="1"/>
        <v>42.458406607440331</v>
      </c>
      <c r="K10">
        <f t="shared" si="1"/>
        <v>40.250857607440331</v>
      </c>
      <c r="L10">
        <f t="shared" si="4"/>
        <v>37.964545607440336</v>
      </c>
      <c r="M10">
        <f t="shared" si="4"/>
        <v>35.599470607440338</v>
      </c>
      <c r="N10">
        <f t="shared" si="5"/>
        <v>33.155632607440339</v>
      </c>
      <c r="O10">
        <f t="shared" si="5"/>
        <v>30.633031607440344</v>
      </c>
      <c r="P10">
        <f t="shared" si="5"/>
        <v>28.031667607440351</v>
      </c>
      <c r="Q10">
        <f t="shared" si="5"/>
        <v>25.351540607440359</v>
      </c>
      <c r="R10">
        <f t="shared" si="6"/>
        <v>22.592650607440369</v>
      </c>
      <c r="S10">
        <f t="shared" si="7"/>
        <v>19.754997607440377</v>
      </c>
      <c r="T10">
        <f t="shared" si="7"/>
        <v>16.838581607440386</v>
      </c>
      <c r="U10">
        <f t="shared" si="7"/>
        <v>13.843402607440396</v>
      </c>
      <c r="V10">
        <f t="shared" ref="V10:Y18" si="8">U10+(-7.8763*(momento)+15713)/100</f>
        <v>10.769460607440408</v>
      </c>
      <c r="W10">
        <f t="shared" si="8"/>
        <v>7.616755607440421</v>
      </c>
      <c r="X10">
        <f t="shared" si="8"/>
        <v>4.3852876074404348</v>
      </c>
      <c r="Y10">
        <f t="shared" si="8"/>
        <v>1.0750566074404495</v>
      </c>
    </row>
    <row r="11" spans="1:38" x14ac:dyDescent="0.3">
      <c r="B11">
        <f t="shared" si="3"/>
        <v>8</v>
      </c>
      <c r="C11">
        <v>56.109248081900006</v>
      </c>
      <c r="D11">
        <f t="shared" si="2"/>
        <v>69.251149434532849</v>
      </c>
      <c r="E11">
        <f t="shared" si="1"/>
        <v>67.516178434532861</v>
      </c>
      <c r="F11">
        <f t="shared" si="1"/>
        <v>65.702444434532879</v>
      </c>
      <c r="G11">
        <f t="shared" si="1"/>
        <v>63.809947434532894</v>
      </c>
      <c r="H11">
        <f t="shared" si="1"/>
        <v>61.838687434532908</v>
      </c>
      <c r="I11">
        <f t="shared" si="1"/>
        <v>59.788664434532905</v>
      </c>
      <c r="J11">
        <f t="shared" si="1"/>
        <v>57.659878434532907</v>
      </c>
      <c r="K11">
        <f t="shared" si="1"/>
        <v>55.452329434532906</v>
      </c>
      <c r="L11">
        <f t="shared" si="4"/>
        <v>53.166017434532911</v>
      </c>
      <c r="M11">
        <f t="shared" si="4"/>
        <v>50.800942434532914</v>
      </c>
      <c r="N11">
        <f t="shared" si="5"/>
        <v>48.357104434532914</v>
      </c>
      <c r="O11">
        <f t="shared" si="5"/>
        <v>45.83450343453292</v>
      </c>
      <c r="P11">
        <f t="shared" si="5"/>
        <v>43.233139434532923</v>
      </c>
      <c r="Q11">
        <f t="shared" si="5"/>
        <v>40.553012434532931</v>
      </c>
      <c r="R11">
        <f t="shared" si="6"/>
        <v>37.794122434532937</v>
      </c>
      <c r="S11">
        <f t="shared" si="7"/>
        <v>34.956469434532949</v>
      </c>
      <c r="T11">
        <f t="shared" si="7"/>
        <v>32.040053434532958</v>
      </c>
      <c r="U11">
        <f t="shared" si="7"/>
        <v>29.044874434532968</v>
      </c>
      <c r="V11">
        <f t="shared" si="8"/>
        <v>25.97093243453298</v>
      </c>
      <c r="W11">
        <f t="shared" si="8"/>
        <v>22.818227434532993</v>
      </c>
      <c r="X11">
        <f t="shared" si="8"/>
        <v>19.586759434533008</v>
      </c>
      <c r="Y11">
        <f t="shared" si="8"/>
        <v>16.276528434533024</v>
      </c>
      <c r="Z11">
        <f t="shared" ref="Z11:AC17" si="9">Y11+(-7.8763*(momento)+15713)/100</f>
        <v>12.887534434533039</v>
      </c>
      <c r="AA11">
        <f t="shared" si="9"/>
        <v>9.4197774345330387</v>
      </c>
      <c r="AB11">
        <f t="shared" si="9"/>
        <v>5.8732574345330377</v>
      </c>
      <c r="AC11">
        <f t="shared" si="9"/>
        <v>2.2479744345330381</v>
      </c>
    </row>
    <row r="12" spans="1:38" x14ac:dyDescent="0.3">
      <c r="B12">
        <f t="shared" si="3"/>
        <v>9</v>
      </c>
      <c r="C12">
        <v>73.215726155650003</v>
      </c>
      <c r="D12">
        <f t="shared" si="2"/>
        <v>90.364304749939208</v>
      </c>
      <c r="E12">
        <f t="shared" si="1"/>
        <v>88.629333749939221</v>
      </c>
      <c r="F12">
        <f t="shared" si="1"/>
        <v>86.815599749939238</v>
      </c>
      <c r="G12">
        <f t="shared" si="1"/>
        <v>84.923102749939247</v>
      </c>
      <c r="H12">
        <f t="shared" si="1"/>
        <v>82.95184274993926</v>
      </c>
      <c r="I12">
        <f t="shared" si="1"/>
        <v>80.901819749939264</v>
      </c>
      <c r="J12">
        <f t="shared" si="1"/>
        <v>78.773033749939259</v>
      </c>
      <c r="K12">
        <f t="shared" si="1"/>
        <v>76.565484749939259</v>
      </c>
      <c r="L12">
        <f t="shared" si="4"/>
        <v>74.279172749939264</v>
      </c>
      <c r="M12">
        <f t="shared" si="4"/>
        <v>71.914097749939273</v>
      </c>
      <c r="N12">
        <f t="shared" si="5"/>
        <v>69.470259749939274</v>
      </c>
      <c r="O12">
        <f t="shared" si="5"/>
        <v>66.947658749939279</v>
      </c>
      <c r="P12">
        <f t="shared" si="5"/>
        <v>64.34629474993929</v>
      </c>
      <c r="Q12">
        <f t="shared" si="5"/>
        <v>61.666167749939298</v>
      </c>
      <c r="R12">
        <f t="shared" si="6"/>
        <v>58.907277749939304</v>
      </c>
      <c r="S12">
        <f t="shared" si="7"/>
        <v>56.069624749939315</v>
      </c>
      <c r="T12">
        <f t="shared" si="7"/>
        <v>53.153208749939324</v>
      </c>
      <c r="U12">
        <f t="shared" si="7"/>
        <v>50.158029749939338</v>
      </c>
      <c r="V12">
        <f t="shared" si="8"/>
        <v>47.08408774993935</v>
      </c>
      <c r="W12">
        <f t="shared" si="8"/>
        <v>43.93138274993936</v>
      </c>
      <c r="X12">
        <f t="shared" si="8"/>
        <v>40.699914749939374</v>
      </c>
      <c r="Y12">
        <f t="shared" si="8"/>
        <v>37.389683749939387</v>
      </c>
      <c r="Z12">
        <f t="shared" si="9"/>
        <v>34.000689749939404</v>
      </c>
      <c r="AA12">
        <f t="shared" si="9"/>
        <v>30.532932749939402</v>
      </c>
      <c r="AB12">
        <f t="shared" si="9"/>
        <v>26.986412749939401</v>
      </c>
      <c r="AC12">
        <f t="shared" si="9"/>
        <v>23.361129749939401</v>
      </c>
      <c r="AD12">
        <f t="shared" ref="AD12:AH16" si="10">AC12+(-7.8763*(momento)+15713)/100</f>
        <v>19.657083749939403</v>
      </c>
      <c r="AE12">
        <f t="shared" si="10"/>
        <v>15.874274749939406</v>
      </c>
      <c r="AF12">
        <f t="shared" si="10"/>
        <v>12.012702749939409</v>
      </c>
      <c r="AG12">
        <f t="shared" si="10"/>
        <v>8.0723677499394135</v>
      </c>
      <c r="AH12">
        <f t="shared" si="10"/>
        <v>4.0532697499394192</v>
      </c>
    </row>
    <row r="13" spans="1:38" x14ac:dyDescent="0.3">
      <c r="B13">
        <f t="shared" si="3"/>
        <v>10</v>
      </c>
      <c r="C13">
        <v>81.426835631049997</v>
      </c>
      <c r="D13">
        <f t="shared" si="2"/>
        <v>100.49861930133424</v>
      </c>
      <c r="E13">
        <f t="shared" si="1"/>
        <v>98.763648301334257</v>
      </c>
      <c r="F13">
        <f t="shared" si="1"/>
        <v>96.949914301334275</v>
      </c>
      <c r="G13">
        <f t="shared" si="1"/>
        <v>95.057417301334283</v>
      </c>
      <c r="H13">
        <f t="shared" si="1"/>
        <v>93.086157301334296</v>
      </c>
      <c r="I13">
        <f t="shared" si="1"/>
        <v>91.0361343013343</v>
      </c>
      <c r="J13">
        <f t="shared" si="1"/>
        <v>88.907348301334295</v>
      </c>
      <c r="K13">
        <f t="shared" si="1"/>
        <v>86.699799301334295</v>
      </c>
      <c r="L13">
        <f t="shared" si="4"/>
        <v>84.4134873013343</v>
      </c>
      <c r="M13">
        <f t="shared" si="4"/>
        <v>82.048412301334309</v>
      </c>
      <c r="N13">
        <f t="shared" si="5"/>
        <v>79.60457430133431</v>
      </c>
      <c r="O13">
        <f t="shared" si="5"/>
        <v>77.081973301334315</v>
      </c>
      <c r="P13">
        <f t="shared" si="5"/>
        <v>74.480609301334326</v>
      </c>
      <c r="Q13">
        <f t="shared" si="5"/>
        <v>71.800482301334327</v>
      </c>
      <c r="R13">
        <f t="shared" si="6"/>
        <v>69.041592301334333</v>
      </c>
      <c r="S13">
        <f t="shared" si="7"/>
        <v>66.203939301334344</v>
      </c>
      <c r="T13">
        <f t="shared" si="7"/>
        <v>63.287523301334353</v>
      </c>
      <c r="U13">
        <f t="shared" si="7"/>
        <v>60.292344301334367</v>
      </c>
      <c r="V13">
        <f t="shared" si="8"/>
        <v>57.218402301334379</v>
      </c>
      <c r="W13">
        <f t="shared" si="8"/>
        <v>54.065697301334389</v>
      </c>
      <c r="X13">
        <f t="shared" si="8"/>
        <v>50.834229301334403</v>
      </c>
      <c r="Y13">
        <f t="shared" si="8"/>
        <v>47.523998301334416</v>
      </c>
      <c r="Z13">
        <f t="shared" si="9"/>
        <v>44.135004301334433</v>
      </c>
      <c r="AA13">
        <f t="shared" si="9"/>
        <v>40.667247301334434</v>
      </c>
      <c r="AB13">
        <f t="shared" si="9"/>
        <v>37.120727301334433</v>
      </c>
      <c r="AC13">
        <f t="shared" si="9"/>
        <v>33.49544430133443</v>
      </c>
      <c r="AD13">
        <f t="shared" si="10"/>
        <v>29.791398301334432</v>
      </c>
      <c r="AE13">
        <f t="shared" si="10"/>
        <v>26.008589301334435</v>
      </c>
      <c r="AF13">
        <f t="shared" si="10"/>
        <v>22.14701730133444</v>
      </c>
      <c r="AG13">
        <f t="shared" si="10"/>
        <v>18.206682301334446</v>
      </c>
      <c r="AH13">
        <f t="shared" si="10"/>
        <v>14.187584301334452</v>
      </c>
      <c r="AI13">
        <f>AH13+(-7.8763*(momento)+15713)/100</f>
        <v>10.089723301334459</v>
      </c>
      <c r="AJ13">
        <f>AI13+(-7.8763*(momento)+15713)/100</f>
        <v>5.9130993013344666</v>
      </c>
      <c r="AK13">
        <f>AJ13+(-7.8763*(momento)+15713)/100</f>
        <v>1.6577123013344748</v>
      </c>
    </row>
    <row r="14" spans="1:38" x14ac:dyDescent="0.3">
      <c r="B14">
        <f t="shared" si="3"/>
        <v>11</v>
      </c>
      <c r="C14">
        <v>73.215726155650003</v>
      </c>
      <c r="D14">
        <f t="shared" si="2"/>
        <v>90.364304749939208</v>
      </c>
      <c r="E14">
        <f t="shared" ref="E14:K23" si="11">D14+(-7.8763*(momento)+15713)/100</f>
        <v>88.629333749939221</v>
      </c>
      <c r="F14">
        <f t="shared" si="11"/>
        <v>86.815599749939238</v>
      </c>
      <c r="G14">
        <f t="shared" si="11"/>
        <v>84.923102749939247</v>
      </c>
      <c r="H14">
        <f t="shared" si="11"/>
        <v>82.95184274993926</v>
      </c>
      <c r="I14">
        <f t="shared" si="11"/>
        <v>80.901819749939264</v>
      </c>
      <c r="J14">
        <f t="shared" si="11"/>
        <v>78.773033749939259</v>
      </c>
      <c r="K14">
        <f t="shared" si="11"/>
        <v>76.565484749939259</v>
      </c>
      <c r="L14">
        <f t="shared" si="4"/>
        <v>74.279172749939264</v>
      </c>
      <c r="M14">
        <f t="shared" si="4"/>
        <v>71.914097749939273</v>
      </c>
      <c r="N14">
        <f t="shared" si="5"/>
        <v>69.470259749939274</v>
      </c>
      <c r="O14">
        <f t="shared" si="5"/>
        <v>66.947658749939279</v>
      </c>
      <c r="P14">
        <f t="shared" si="5"/>
        <v>64.34629474993929</v>
      </c>
      <c r="Q14">
        <f t="shared" si="5"/>
        <v>61.666167749939298</v>
      </c>
      <c r="R14">
        <f t="shared" si="6"/>
        <v>58.907277749939304</v>
      </c>
      <c r="S14">
        <f t="shared" si="7"/>
        <v>56.069624749939315</v>
      </c>
      <c r="T14">
        <f t="shared" si="7"/>
        <v>53.153208749939324</v>
      </c>
      <c r="U14">
        <f t="shared" si="7"/>
        <v>50.158029749939338</v>
      </c>
      <c r="V14">
        <f t="shared" si="8"/>
        <v>47.08408774993935</v>
      </c>
      <c r="W14">
        <f t="shared" si="8"/>
        <v>43.93138274993936</v>
      </c>
      <c r="X14">
        <f t="shared" si="8"/>
        <v>40.699914749939374</v>
      </c>
      <c r="Y14">
        <f t="shared" si="8"/>
        <v>37.389683749939387</v>
      </c>
      <c r="Z14">
        <f t="shared" si="9"/>
        <v>34.000689749939404</v>
      </c>
      <c r="AA14">
        <f t="shared" si="9"/>
        <v>30.532932749939402</v>
      </c>
      <c r="AB14">
        <f t="shared" si="9"/>
        <v>26.986412749939401</v>
      </c>
      <c r="AC14">
        <f t="shared" si="9"/>
        <v>23.361129749939401</v>
      </c>
      <c r="AD14">
        <f t="shared" si="10"/>
        <v>19.657083749939403</v>
      </c>
      <c r="AE14">
        <f t="shared" si="10"/>
        <v>15.874274749939406</v>
      </c>
      <c r="AF14">
        <f t="shared" si="10"/>
        <v>12.012702749939409</v>
      </c>
      <c r="AG14">
        <f t="shared" si="10"/>
        <v>8.0723677499394135</v>
      </c>
      <c r="AH14">
        <f t="shared" si="10"/>
        <v>4.0532697499394192</v>
      </c>
    </row>
    <row r="15" spans="1:38" x14ac:dyDescent="0.3">
      <c r="B15">
        <f t="shared" si="3"/>
        <v>12</v>
      </c>
      <c r="C15">
        <v>73.215726155650003</v>
      </c>
      <c r="D15">
        <f t="shared" si="2"/>
        <v>90.364304749939208</v>
      </c>
      <c r="E15">
        <f t="shared" si="11"/>
        <v>88.629333749939221</v>
      </c>
      <c r="F15">
        <f t="shared" si="11"/>
        <v>86.815599749939238</v>
      </c>
      <c r="G15">
        <f t="shared" si="11"/>
        <v>84.923102749939247</v>
      </c>
      <c r="H15">
        <f t="shared" si="11"/>
        <v>82.95184274993926</v>
      </c>
      <c r="I15">
        <f t="shared" si="11"/>
        <v>80.901819749939264</v>
      </c>
      <c r="J15">
        <f t="shared" si="11"/>
        <v>78.773033749939259</v>
      </c>
      <c r="K15">
        <f t="shared" si="11"/>
        <v>76.565484749939259</v>
      </c>
      <c r="L15">
        <f t="shared" si="4"/>
        <v>74.279172749939264</v>
      </c>
      <c r="M15">
        <f t="shared" si="4"/>
        <v>71.914097749939273</v>
      </c>
      <c r="N15">
        <f t="shared" si="5"/>
        <v>69.470259749939274</v>
      </c>
      <c r="O15">
        <f t="shared" si="5"/>
        <v>66.947658749939279</v>
      </c>
      <c r="P15">
        <f t="shared" si="5"/>
        <v>64.34629474993929</v>
      </c>
      <c r="Q15">
        <f t="shared" si="5"/>
        <v>61.666167749939298</v>
      </c>
      <c r="R15">
        <f t="shared" si="6"/>
        <v>58.907277749939304</v>
      </c>
      <c r="S15">
        <f t="shared" si="7"/>
        <v>56.069624749939315</v>
      </c>
      <c r="T15">
        <f t="shared" si="7"/>
        <v>53.153208749939324</v>
      </c>
      <c r="U15">
        <f t="shared" si="7"/>
        <v>50.158029749939338</v>
      </c>
      <c r="V15">
        <f t="shared" si="8"/>
        <v>47.08408774993935</v>
      </c>
      <c r="W15">
        <f t="shared" si="8"/>
        <v>43.93138274993936</v>
      </c>
      <c r="X15">
        <f t="shared" si="8"/>
        <v>40.699914749939374</v>
      </c>
      <c r="Y15">
        <f t="shared" si="8"/>
        <v>37.389683749939387</v>
      </c>
      <c r="Z15">
        <f t="shared" si="9"/>
        <v>34.000689749939404</v>
      </c>
      <c r="AA15">
        <f t="shared" si="9"/>
        <v>30.532932749939402</v>
      </c>
      <c r="AB15">
        <f t="shared" si="9"/>
        <v>26.986412749939401</v>
      </c>
      <c r="AC15">
        <f t="shared" si="9"/>
        <v>23.361129749939401</v>
      </c>
      <c r="AD15">
        <f t="shared" si="10"/>
        <v>19.657083749939403</v>
      </c>
      <c r="AE15">
        <f t="shared" si="10"/>
        <v>15.874274749939406</v>
      </c>
      <c r="AF15">
        <f t="shared" si="10"/>
        <v>12.012702749939409</v>
      </c>
      <c r="AG15">
        <f t="shared" si="10"/>
        <v>8.0723677499394135</v>
      </c>
      <c r="AH15">
        <f t="shared" si="10"/>
        <v>4.0532697499394192</v>
      </c>
    </row>
    <row r="16" spans="1:38" x14ac:dyDescent="0.3">
      <c r="B16">
        <f t="shared" si="3"/>
        <v>13</v>
      </c>
      <c r="C16">
        <v>73.215726155650003</v>
      </c>
      <c r="D16">
        <f t="shared" si="2"/>
        <v>90.364304749939208</v>
      </c>
      <c r="E16">
        <f t="shared" si="11"/>
        <v>88.629333749939221</v>
      </c>
      <c r="F16">
        <f t="shared" si="11"/>
        <v>86.815599749939238</v>
      </c>
      <c r="G16">
        <f t="shared" si="11"/>
        <v>84.923102749939247</v>
      </c>
      <c r="H16">
        <f t="shared" si="11"/>
        <v>82.95184274993926</v>
      </c>
      <c r="I16">
        <f t="shared" si="11"/>
        <v>80.901819749939264</v>
      </c>
      <c r="J16">
        <f t="shared" si="11"/>
        <v>78.773033749939259</v>
      </c>
      <c r="K16">
        <f t="shared" si="11"/>
        <v>76.565484749939259</v>
      </c>
      <c r="L16">
        <f t="shared" si="4"/>
        <v>74.279172749939264</v>
      </c>
      <c r="M16">
        <f t="shared" si="4"/>
        <v>71.914097749939273</v>
      </c>
      <c r="N16">
        <f t="shared" si="5"/>
        <v>69.470259749939274</v>
      </c>
      <c r="O16">
        <f t="shared" si="5"/>
        <v>66.947658749939279</v>
      </c>
      <c r="P16">
        <f t="shared" si="5"/>
        <v>64.34629474993929</v>
      </c>
      <c r="Q16">
        <f t="shared" si="5"/>
        <v>61.666167749939298</v>
      </c>
      <c r="R16">
        <f t="shared" si="6"/>
        <v>58.907277749939304</v>
      </c>
      <c r="S16">
        <f t="shared" si="7"/>
        <v>56.069624749939315</v>
      </c>
      <c r="T16">
        <f t="shared" si="7"/>
        <v>53.153208749939324</v>
      </c>
      <c r="U16">
        <f t="shared" si="7"/>
        <v>50.158029749939338</v>
      </c>
      <c r="V16">
        <f t="shared" si="8"/>
        <v>47.08408774993935</v>
      </c>
      <c r="W16">
        <f t="shared" si="8"/>
        <v>43.93138274993936</v>
      </c>
      <c r="X16">
        <f t="shared" si="8"/>
        <v>40.699914749939374</v>
      </c>
      <c r="Y16">
        <f t="shared" si="8"/>
        <v>37.389683749939387</v>
      </c>
      <c r="Z16">
        <f t="shared" si="9"/>
        <v>34.000689749939404</v>
      </c>
      <c r="AA16">
        <f t="shared" si="9"/>
        <v>30.532932749939402</v>
      </c>
      <c r="AB16">
        <f t="shared" si="9"/>
        <v>26.986412749939401</v>
      </c>
      <c r="AC16">
        <f t="shared" si="9"/>
        <v>23.361129749939401</v>
      </c>
      <c r="AD16">
        <f t="shared" si="10"/>
        <v>19.657083749939403</v>
      </c>
      <c r="AE16">
        <f t="shared" si="10"/>
        <v>15.874274749939406</v>
      </c>
      <c r="AF16">
        <f t="shared" si="10"/>
        <v>12.012702749939409</v>
      </c>
      <c r="AG16">
        <f t="shared" si="10"/>
        <v>8.0723677499394135</v>
      </c>
      <c r="AH16">
        <f t="shared" si="10"/>
        <v>4.0532697499394192</v>
      </c>
    </row>
    <row r="17" spans="2:31" x14ac:dyDescent="0.3">
      <c r="B17">
        <f t="shared" si="3"/>
        <v>14</v>
      </c>
      <c r="C17">
        <v>62.951839311400015</v>
      </c>
      <c r="D17">
        <f t="shared" si="2"/>
        <v>77.69641156069541</v>
      </c>
      <c r="E17">
        <f t="shared" si="11"/>
        <v>75.961440560695422</v>
      </c>
      <c r="F17">
        <f t="shared" si="11"/>
        <v>74.14770656069544</v>
      </c>
      <c r="G17">
        <f t="shared" si="11"/>
        <v>72.255209560695448</v>
      </c>
      <c r="H17">
        <f t="shared" si="11"/>
        <v>70.283949560695461</v>
      </c>
      <c r="I17">
        <f t="shared" si="11"/>
        <v>68.233926560695465</v>
      </c>
      <c r="J17">
        <f t="shared" si="11"/>
        <v>66.10514056069546</v>
      </c>
      <c r="K17">
        <f t="shared" si="11"/>
        <v>63.89759156069546</v>
      </c>
      <c r="L17">
        <f t="shared" si="4"/>
        <v>61.611279560695465</v>
      </c>
      <c r="M17">
        <f t="shared" si="4"/>
        <v>59.246204560695467</v>
      </c>
      <c r="N17">
        <f t="shared" si="5"/>
        <v>56.802366560695475</v>
      </c>
      <c r="O17">
        <f t="shared" si="5"/>
        <v>54.279765560695481</v>
      </c>
      <c r="P17">
        <f t="shared" si="5"/>
        <v>51.678401560695484</v>
      </c>
      <c r="Q17">
        <f t="shared" si="5"/>
        <v>48.998274560695492</v>
      </c>
      <c r="R17">
        <f t="shared" si="6"/>
        <v>46.239384560695498</v>
      </c>
      <c r="S17">
        <f t="shared" si="7"/>
        <v>43.401731560695509</v>
      </c>
      <c r="T17">
        <f t="shared" si="7"/>
        <v>40.485315560695518</v>
      </c>
      <c r="U17">
        <f t="shared" si="7"/>
        <v>37.490136560695532</v>
      </c>
      <c r="V17">
        <f t="shared" si="8"/>
        <v>34.416194560695544</v>
      </c>
      <c r="W17">
        <f t="shared" si="8"/>
        <v>31.263489560695557</v>
      </c>
      <c r="X17">
        <f t="shared" si="8"/>
        <v>28.032021560695572</v>
      </c>
      <c r="Y17">
        <f t="shared" si="8"/>
        <v>24.721790560695588</v>
      </c>
      <c r="Z17">
        <f t="shared" si="9"/>
        <v>21.332796560695606</v>
      </c>
      <c r="AA17">
        <f t="shared" si="9"/>
        <v>17.865039560695603</v>
      </c>
      <c r="AB17">
        <f t="shared" si="9"/>
        <v>14.318519560695602</v>
      </c>
      <c r="AC17">
        <f t="shared" si="9"/>
        <v>10.693236560695603</v>
      </c>
      <c r="AD17">
        <f>AC17+(-7.8763*(momento)+15713)/100</f>
        <v>6.9891905606956044</v>
      </c>
      <c r="AE17">
        <f>AD17+(-7.8763*(momento)+15713)/100</f>
        <v>3.2063815606956068</v>
      </c>
    </row>
    <row r="18" spans="2:31" x14ac:dyDescent="0.3">
      <c r="B18">
        <f t="shared" si="3"/>
        <v>15</v>
      </c>
      <c r="C18">
        <v>49.266656852400004</v>
      </c>
      <c r="D18">
        <f t="shared" si="2"/>
        <v>60.805887308370309</v>
      </c>
      <c r="E18">
        <f t="shared" si="11"/>
        <v>59.070916308370322</v>
      </c>
      <c r="F18">
        <f t="shared" si="11"/>
        <v>57.257182308370339</v>
      </c>
      <c r="G18">
        <f t="shared" si="11"/>
        <v>55.364685308370355</v>
      </c>
      <c r="H18">
        <f t="shared" si="11"/>
        <v>53.393425308370368</v>
      </c>
      <c r="I18">
        <f t="shared" si="11"/>
        <v>51.343402308370365</v>
      </c>
      <c r="J18">
        <f t="shared" si="11"/>
        <v>49.214616308370367</v>
      </c>
      <c r="K18">
        <f t="shared" si="11"/>
        <v>47.007067308370367</v>
      </c>
      <c r="L18">
        <f t="shared" si="4"/>
        <v>44.720755308370371</v>
      </c>
      <c r="M18">
        <f t="shared" si="4"/>
        <v>42.355680308370374</v>
      </c>
      <c r="N18">
        <f t="shared" si="5"/>
        <v>39.911842308370382</v>
      </c>
      <c r="O18">
        <f t="shared" si="5"/>
        <v>37.389241308370387</v>
      </c>
      <c r="P18">
        <f t="shared" si="5"/>
        <v>34.78787730837039</v>
      </c>
      <c r="Q18">
        <f t="shared" si="5"/>
        <v>32.107750308370399</v>
      </c>
      <c r="R18">
        <f t="shared" si="6"/>
        <v>29.348860308370405</v>
      </c>
      <c r="S18">
        <f t="shared" si="7"/>
        <v>26.511207308370413</v>
      </c>
      <c r="T18">
        <f t="shared" si="7"/>
        <v>23.594791308370421</v>
      </c>
      <c r="U18">
        <f t="shared" si="7"/>
        <v>20.599612308370432</v>
      </c>
      <c r="V18">
        <f t="shared" si="8"/>
        <v>17.525670308370444</v>
      </c>
      <c r="W18">
        <f t="shared" si="8"/>
        <v>14.372965308370457</v>
      </c>
      <c r="X18">
        <f t="shared" si="8"/>
        <v>11.141497308370472</v>
      </c>
      <c r="Y18">
        <f t="shared" si="8"/>
        <v>7.8312663083704859</v>
      </c>
      <c r="Z18">
        <f>Y18+(-7.8763*(momento)+15713)/100</f>
        <v>4.4422723083705016</v>
      </c>
      <c r="AA18">
        <f>Z18+(-7.8763*(momento)+15713)/100</f>
        <v>0.97451530837050004</v>
      </c>
    </row>
    <row r="19" spans="2:31" x14ac:dyDescent="0.3">
      <c r="B19">
        <f t="shared" si="3"/>
        <v>16</v>
      </c>
      <c r="C19">
        <v>42.424065622900009</v>
      </c>
      <c r="D19">
        <f t="shared" si="2"/>
        <v>52.36062518220777</v>
      </c>
      <c r="E19">
        <f t="shared" si="11"/>
        <v>50.625654182207782</v>
      </c>
      <c r="F19">
        <f t="shared" si="11"/>
        <v>48.8119201822078</v>
      </c>
      <c r="G19">
        <f t="shared" si="11"/>
        <v>46.919423182207815</v>
      </c>
      <c r="H19">
        <f t="shared" si="11"/>
        <v>44.948163182207828</v>
      </c>
      <c r="I19">
        <f t="shared" si="11"/>
        <v>42.898140182207825</v>
      </c>
      <c r="J19">
        <f t="shared" si="11"/>
        <v>40.769354182207827</v>
      </c>
      <c r="K19">
        <f t="shared" si="11"/>
        <v>38.561805182207827</v>
      </c>
      <c r="L19">
        <f t="shared" si="4"/>
        <v>36.275493182207832</v>
      </c>
      <c r="M19">
        <f t="shared" si="4"/>
        <v>33.910418182207835</v>
      </c>
      <c r="N19">
        <f t="shared" si="5"/>
        <v>31.466580182207839</v>
      </c>
      <c r="O19">
        <f t="shared" si="5"/>
        <v>28.943979182207844</v>
      </c>
      <c r="P19">
        <f t="shared" si="5"/>
        <v>26.342615182207851</v>
      </c>
      <c r="Q19">
        <f t="shared" si="5"/>
        <v>23.662488182207859</v>
      </c>
      <c r="R19">
        <f t="shared" si="6"/>
        <v>20.903598182207865</v>
      </c>
      <c r="S19">
        <f t="shared" si="7"/>
        <v>18.065945182207873</v>
      </c>
      <c r="T19">
        <f t="shared" si="7"/>
        <v>15.149529182207882</v>
      </c>
      <c r="U19">
        <f t="shared" si="7"/>
        <v>12.154350182207892</v>
      </c>
      <c r="V19">
        <f t="shared" ref="V19:X21" si="12">U19+(-7.8763*(momento)+15713)/100</f>
        <v>9.0804081822079041</v>
      </c>
      <c r="W19">
        <f t="shared" si="12"/>
        <v>5.9277031822079174</v>
      </c>
      <c r="X19">
        <f t="shared" si="12"/>
        <v>2.6962351822079311</v>
      </c>
    </row>
    <row r="20" spans="2:31" x14ac:dyDescent="0.3">
      <c r="B20">
        <f t="shared" si="3"/>
        <v>17</v>
      </c>
      <c r="C20">
        <v>47.213879483550009</v>
      </c>
      <c r="D20">
        <f t="shared" si="2"/>
        <v>58.272308670521554</v>
      </c>
      <c r="E20">
        <f t="shared" si="11"/>
        <v>56.537337670521566</v>
      </c>
      <c r="F20">
        <f t="shared" si="11"/>
        <v>54.723603670521584</v>
      </c>
      <c r="G20">
        <f t="shared" si="11"/>
        <v>52.831106670521599</v>
      </c>
      <c r="H20">
        <f t="shared" si="11"/>
        <v>50.859846670521613</v>
      </c>
      <c r="I20">
        <f t="shared" si="11"/>
        <v>48.80982367052161</v>
      </c>
      <c r="J20">
        <f t="shared" si="11"/>
        <v>46.681037670521611</v>
      </c>
      <c r="K20">
        <f t="shared" si="11"/>
        <v>44.473488670521611</v>
      </c>
      <c r="L20">
        <f t="shared" si="4"/>
        <v>42.187176670521616</v>
      </c>
      <c r="M20">
        <f t="shared" si="4"/>
        <v>39.822101670521619</v>
      </c>
      <c r="N20">
        <f t="shared" si="5"/>
        <v>37.378263670521619</v>
      </c>
      <c r="O20">
        <f t="shared" si="5"/>
        <v>34.855662670521625</v>
      </c>
      <c r="P20">
        <f t="shared" si="5"/>
        <v>32.254298670521628</v>
      </c>
      <c r="Q20">
        <f t="shared" si="5"/>
        <v>29.574171670521636</v>
      </c>
      <c r="R20">
        <f t="shared" si="6"/>
        <v>26.815281670521642</v>
      </c>
      <c r="S20">
        <f t="shared" si="7"/>
        <v>23.97762867052165</v>
      </c>
      <c r="T20">
        <f t="shared" si="7"/>
        <v>21.061212670521659</v>
      </c>
      <c r="U20">
        <f t="shared" si="7"/>
        <v>18.066033670521669</v>
      </c>
      <c r="V20">
        <f t="shared" si="12"/>
        <v>14.992091670521681</v>
      </c>
      <c r="W20">
        <f t="shared" si="12"/>
        <v>11.839386670521694</v>
      </c>
      <c r="X20">
        <f t="shared" si="12"/>
        <v>8.607918670521709</v>
      </c>
      <c r="Y20">
        <f>X20+(-7.8763*(momento)+15713)/100</f>
        <v>5.2976876705217233</v>
      </c>
      <c r="Z20">
        <f>Y20+(-7.8763*(momento)+15713)/100</f>
        <v>1.908693670521739</v>
      </c>
    </row>
    <row r="21" spans="2:31" x14ac:dyDescent="0.3">
      <c r="B21">
        <f t="shared" si="3"/>
        <v>18</v>
      </c>
      <c r="C21">
        <v>50.63517509830001</v>
      </c>
      <c r="D21">
        <f t="shared" si="2"/>
        <v>62.494939733602827</v>
      </c>
      <c r="E21">
        <f t="shared" si="11"/>
        <v>60.75996873360284</v>
      </c>
      <c r="F21">
        <f t="shared" si="11"/>
        <v>58.946234733602857</v>
      </c>
      <c r="G21">
        <f t="shared" si="11"/>
        <v>57.053737733602873</v>
      </c>
      <c r="H21">
        <f t="shared" si="11"/>
        <v>55.082477733602886</v>
      </c>
      <c r="I21">
        <f t="shared" si="11"/>
        <v>53.032454733602883</v>
      </c>
      <c r="J21">
        <f t="shared" si="11"/>
        <v>50.903668733602885</v>
      </c>
      <c r="K21">
        <f t="shared" si="11"/>
        <v>48.696119733602885</v>
      </c>
      <c r="L21">
        <f t="shared" si="4"/>
        <v>46.409807733602889</v>
      </c>
      <c r="M21">
        <f t="shared" si="4"/>
        <v>44.044732733602892</v>
      </c>
      <c r="N21">
        <f t="shared" si="5"/>
        <v>41.6008947336029</v>
      </c>
      <c r="O21">
        <f t="shared" si="5"/>
        <v>39.078293733602905</v>
      </c>
      <c r="P21">
        <f t="shared" si="5"/>
        <v>36.476929733602908</v>
      </c>
      <c r="Q21">
        <f t="shared" si="5"/>
        <v>33.796802733602917</v>
      </c>
      <c r="R21">
        <f t="shared" si="6"/>
        <v>31.037912733602923</v>
      </c>
      <c r="S21">
        <f t="shared" si="7"/>
        <v>28.20025973360293</v>
      </c>
      <c r="T21">
        <f t="shared" si="7"/>
        <v>25.283843733602939</v>
      </c>
      <c r="U21">
        <f t="shared" si="7"/>
        <v>22.28866473360295</v>
      </c>
      <c r="V21">
        <f t="shared" si="12"/>
        <v>19.214722733602962</v>
      </c>
      <c r="W21">
        <f t="shared" si="12"/>
        <v>16.062017733602975</v>
      </c>
      <c r="X21">
        <f t="shared" si="12"/>
        <v>12.830549733602989</v>
      </c>
      <c r="Y21">
        <f>X21+(-7.8763*(momento)+15713)/100</f>
        <v>9.5203187336030037</v>
      </c>
      <c r="Z21">
        <f>Y21+(-7.8763*(momento)+15713)/100</f>
        <v>6.1313247336030194</v>
      </c>
      <c r="AA21">
        <f>Z21+(-7.8763*(momento)+15713)/100</f>
        <v>2.6635677336030179</v>
      </c>
    </row>
    <row r="22" spans="2:31" x14ac:dyDescent="0.3">
      <c r="B22">
        <f t="shared" si="3"/>
        <v>19</v>
      </c>
      <c r="C22">
        <v>36.265733516350004</v>
      </c>
      <c r="D22">
        <f t="shared" si="2"/>
        <v>44.759889268661475</v>
      </c>
      <c r="E22">
        <f t="shared" si="11"/>
        <v>43.024918268661487</v>
      </c>
      <c r="F22">
        <f t="shared" si="11"/>
        <v>41.211184268661505</v>
      </c>
      <c r="G22">
        <f t="shared" si="11"/>
        <v>39.31868726866152</v>
      </c>
      <c r="H22">
        <f t="shared" si="11"/>
        <v>37.347427268661534</v>
      </c>
      <c r="I22">
        <f t="shared" si="11"/>
        <v>35.297404268661531</v>
      </c>
      <c r="J22">
        <f t="shared" si="11"/>
        <v>33.168618268661533</v>
      </c>
      <c r="K22">
        <f t="shared" si="11"/>
        <v>30.961069268661532</v>
      </c>
      <c r="L22">
        <f t="shared" si="4"/>
        <v>28.674757268661534</v>
      </c>
      <c r="M22">
        <f t="shared" si="4"/>
        <v>26.309682268661536</v>
      </c>
      <c r="N22">
        <f t="shared" si="5"/>
        <v>23.86584426866154</v>
      </c>
      <c r="O22">
        <f t="shared" si="5"/>
        <v>21.343243268661546</v>
      </c>
      <c r="P22">
        <f t="shared" si="5"/>
        <v>18.741879268661553</v>
      </c>
      <c r="Q22">
        <f t="shared" si="5"/>
        <v>16.061752268661561</v>
      </c>
      <c r="R22">
        <f t="shared" si="6"/>
        <v>13.302862268661569</v>
      </c>
      <c r="S22">
        <f t="shared" si="7"/>
        <v>10.465209268661578</v>
      </c>
      <c r="T22">
        <f t="shared" si="7"/>
        <v>7.548793268661588</v>
      </c>
      <c r="U22">
        <f t="shared" si="7"/>
        <v>4.5536142686615992</v>
      </c>
      <c r="V22">
        <f>U22+(-7.8763*(momento)+15713)/100</f>
        <v>1.4796722686616111</v>
      </c>
    </row>
    <row r="23" spans="2:31" x14ac:dyDescent="0.3">
      <c r="B23">
        <f t="shared" si="3"/>
        <v>20</v>
      </c>
      <c r="C23">
        <v>23.264810180300003</v>
      </c>
      <c r="D23">
        <f t="shared" si="2"/>
        <v>28.713891228952647</v>
      </c>
      <c r="E23">
        <f t="shared" si="11"/>
        <v>26.97892022895266</v>
      </c>
      <c r="F23">
        <f t="shared" si="11"/>
        <v>25.165186228952674</v>
      </c>
      <c r="G23">
        <f t="shared" si="11"/>
        <v>23.272689228952689</v>
      </c>
      <c r="H23">
        <f t="shared" si="11"/>
        <v>21.301429228952706</v>
      </c>
      <c r="I23">
        <f t="shared" si="11"/>
        <v>19.251406228952703</v>
      </c>
      <c r="J23">
        <f t="shared" si="11"/>
        <v>17.122620228952705</v>
      </c>
      <c r="K23">
        <f t="shared" si="11"/>
        <v>14.915071228952707</v>
      </c>
      <c r="L23">
        <f t="shared" si="4"/>
        <v>12.62875922895271</v>
      </c>
      <c r="M23">
        <f t="shared" si="4"/>
        <v>10.263684228952712</v>
      </c>
      <c r="N23">
        <f t="shared" ref="N23:P36" si="13">M23+(-7.8763*(momento)+15713)/100</f>
        <v>7.8198462289527164</v>
      </c>
      <c r="O23">
        <f t="shared" si="13"/>
        <v>5.2972452289527219</v>
      </c>
      <c r="P23">
        <f t="shared" si="13"/>
        <v>2.6958812289527279</v>
      </c>
    </row>
    <row r="24" spans="2:31" x14ac:dyDescent="0.3">
      <c r="B24">
        <f t="shared" si="3"/>
        <v>21</v>
      </c>
      <c r="C24">
        <v>21.896291934400001</v>
      </c>
      <c r="D24">
        <f t="shared" si="2"/>
        <v>27.024838803720137</v>
      </c>
      <c r="E24">
        <f t="shared" ref="E24:K33" si="14">D24+(-7.8763*(momento)+15713)/100</f>
        <v>25.289867803720149</v>
      </c>
      <c r="F24">
        <f t="shared" si="14"/>
        <v>23.476133803720163</v>
      </c>
      <c r="G24">
        <f t="shared" si="14"/>
        <v>21.583636803720179</v>
      </c>
      <c r="H24">
        <f t="shared" si="14"/>
        <v>19.612376803720196</v>
      </c>
      <c r="I24">
        <f t="shared" si="14"/>
        <v>17.562353803720193</v>
      </c>
      <c r="J24">
        <f t="shared" si="14"/>
        <v>15.433567803720193</v>
      </c>
      <c r="K24">
        <f t="shared" si="14"/>
        <v>13.226018803720194</v>
      </c>
      <c r="L24">
        <f t="shared" si="4"/>
        <v>10.939706803720195</v>
      </c>
      <c r="M24">
        <f t="shared" si="4"/>
        <v>8.5746318037201981</v>
      </c>
      <c r="N24">
        <f t="shared" si="13"/>
        <v>6.1307938037202021</v>
      </c>
      <c r="O24">
        <f t="shared" si="13"/>
        <v>3.6081928037202071</v>
      </c>
      <c r="P24">
        <f t="shared" si="13"/>
        <v>1.0068288037202131</v>
      </c>
    </row>
    <row r="25" spans="2:31" x14ac:dyDescent="0.3">
      <c r="B25">
        <f t="shared" si="3"/>
        <v>22</v>
      </c>
      <c r="C25">
        <v>26.686105795050004</v>
      </c>
      <c r="D25">
        <f t="shared" si="2"/>
        <v>32.936522292033921</v>
      </c>
      <c r="E25">
        <f t="shared" si="14"/>
        <v>31.201551292033933</v>
      </c>
      <c r="F25">
        <f t="shared" si="14"/>
        <v>29.387817292033947</v>
      </c>
      <c r="G25">
        <f t="shared" si="14"/>
        <v>27.495320292033963</v>
      </c>
      <c r="H25">
        <f t="shared" si="14"/>
        <v>25.52406029203398</v>
      </c>
      <c r="I25">
        <f t="shared" si="14"/>
        <v>23.474037292033977</v>
      </c>
      <c r="J25">
        <f t="shared" si="14"/>
        <v>21.345251292033979</v>
      </c>
      <c r="K25">
        <f t="shared" si="14"/>
        <v>19.137702292033978</v>
      </c>
      <c r="L25">
        <f t="shared" si="4"/>
        <v>16.85139029203398</v>
      </c>
      <c r="M25">
        <f t="shared" si="4"/>
        <v>14.486315292033982</v>
      </c>
      <c r="N25">
        <f t="shared" si="13"/>
        <v>12.042477292033986</v>
      </c>
      <c r="O25">
        <f t="shared" si="13"/>
        <v>9.5198762920339917</v>
      </c>
      <c r="P25">
        <f t="shared" si="13"/>
        <v>6.9185122920339976</v>
      </c>
      <c r="Q25">
        <f t="shared" ref="Q25:R36" si="15">P25+(-7.8763*(momento)+15713)/100</f>
        <v>4.238385292034005</v>
      </c>
      <c r="R25">
        <f t="shared" si="15"/>
        <v>1.479495292034013</v>
      </c>
    </row>
    <row r="26" spans="2:31" x14ac:dyDescent="0.3">
      <c r="B26">
        <f t="shared" si="3"/>
        <v>23</v>
      </c>
      <c r="C26">
        <v>29.423142286850005</v>
      </c>
      <c r="D26">
        <f t="shared" si="2"/>
        <v>36.314627142498935</v>
      </c>
      <c r="E26">
        <f t="shared" si="14"/>
        <v>34.579656142498948</v>
      </c>
      <c r="F26">
        <f t="shared" si="14"/>
        <v>32.765922142498965</v>
      </c>
      <c r="G26">
        <f t="shared" si="14"/>
        <v>30.873425142498981</v>
      </c>
      <c r="H26">
        <f t="shared" si="14"/>
        <v>28.902165142498998</v>
      </c>
      <c r="I26">
        <f t="shared" si="14"/>
        <v>26.852142142498998</v>
      </c>
      <c r="J26">
        <f t="shared" si="14"/>
        <v>24.723356142499</v>
      </c>
      <c r="K26">
        <f t="shared" si="14"/>
        <v>22.515807142499</v>
      </c>
      <c r="L26">
        <f t="shared" ref="L26:M40" si="16">K26+(-7.8763*(momento)+15713)/100</f>
        <v>20.229495142499001</v>
      </c>
      <c r="M26">
        <f t="shared" si="16"/>
        <v>17.864420142499004</v>
      </c>
      <c r="N26">
        <f t="shared" si="13"/>
        <v>15.420582142499008</v>
      </c>
      <c r="O26">
        <f t="shared" si="13"/>
        <v>12.897981142499013</v>
      </c>
      <c r="P26">
        <f t="shared" si="13"/>
        <v>10.29661714249902</v>
      </c>
      <c r="Q26">
        <f t="shared" si="15"/>
        <v>7.6164901424990266</v>
      </c>
      <c r="R26">
        <f t="shared" si="15"/>
        <v>4.8576001424990345</v>
      </c>
      <c r="S26">
        <f>R26+(-7.8763*(momento)+15713)/100</f>
        <v>2.0199471424990434</v>
      </c>
    </row>
    <row r="27" spans="2:31" x14ac:dyDescent="0.3">
      <c r="B27">
        <f t="shared" si="3"/>
        <v>24</v>
      </c>
      <c r="C27">
        <v>30.107401409800005</v>
      </c>
      <c r="D27">
        <f t="shared" si="2"/>
        <v>37.159153355115194</v>
      </c>
      <c r="E27">
        <f t="shared" si="14"/>
        <v>35.424182355115207</v>
      </c>
      <c r="F27">
        <f t="shared" si="14"/>
        <v>33.610448355115224</v>
      </c>
      <c r="G27">
        <f t="shared" si="14"/>
        <v>31.71795135511524</v>
      </c>
      <c r="H27">
        <f t="shared" si="14"/>
        <v>29.746691355115257</v>
      </c>
      <c r="I27">
        <f t="shared" si="14"/>
        <v>27.696668355115257</v>
      </c>
      <c r="J27">
        <f t="shared" si="14"/>
        <v>25.567882355115259</v>
      </c>
      <c r="K27">
        <f t="shared" si="14"/>
        <v>23.360333355115259</v>
      </c>
      <c r="L27">
        <f t="shared" si="16"/>
        <v>21.07402135511526</v>
      </c>
      <c r="M27">
        <f t="shared" si="16"/>
        <v>18.708946355115263</v>
      </c>
      <c r="N27">
        <f t="shared" si="13"/>
        <v>16.265108355115267</v>
      </c>
      <c r="O27">
        <f t="shared" si="13"/>
        <v>13.742507355115272</v>
      </c>
      <c r="P27">
        <f t="shared" si="13"/>
        <v>11.141143355115279</v>
      </c>
      <c r="Q27">
        <f t="shared" si="15"/>
        <v>8.4610163551152855</v>
      </c>
      <c r="R27">
        <f t="shared" si="15"/>
        <v>5.7021263551152934</v>
      </c>
      <c r="S27">
        <f>R27+(-7.8763*(momento)+15713)/100</f>
        <v>2.8644733551153023</v>
      </c>
    </row>
    <row r="28" spans="2:31" x14ac:dyDescent="0.3">
      <c r="B28">
        <f t="shared" si="3"/>
        <v>25</v>
      </c>
      <c r="C28">
        <v>29.423142286850005</v>
      </c>
      <c r="D28">
        <f t="shared" si="2"/>
        <v>36.314627142498935</v>
      </c>
      <c r="E28">
        <f t="shared" si="14"/>
        <v>34.579656142498948</v>
      </c>
      <c r="F28">
        <f t="shared" si="14"/>
        <v>32.765922142498965</v>
      </c>
      <c r="G28">
        <f t="shared" si="14"/>
        <v>30.873425142498981</v>
      </c>
      <c r="H28">
        <f t="shared" si="14"/>
        <v>28.902165142498998</v>
      </c>
      <c r="I28">
        <f t="shared" si="14"/>
        <v>26.852142142498998</v>
      </c>
      <c r="J28">
        <f t="shared" si="14"/>
        <v>24.723356142499</v>
      </c>
      <c r="K28">
        <f t="shared" si="14"/>
        <v>22.515807142499</v>
      </c>
      <c r="L28">
        <f t="shared" si="16"/>
        <v>20.229495142499001</v>
      </c>
      <c r="M28">
        <f t="shared" si="16"/>
        <v>17.864420142499004</v>
      </c>
      <c r="N28">
        <f t="shared" si="13"/>
        <v>15.420582142499008</v>
      </c>
      <c r="O28">
        <f t="shared" si="13"/>
        <v>12.897981142499013</v>
      </c>
      <c r="P28">
        <f t="shared" si="13"/>
        <v>10.29661714249902</v>
      </c>
      <c r="Q28">
        <f t="shared" si="15"/>
        <v>7.6164901424990266</v>
      </c>
      <c r="R28">
        <f t="shared" si="15"/>
        <v>4.8576001424990345</v>
      </c>
      <c r="S28">
        <f>R28+(-7.8763*(momento)+15713)/100</f>
        <v>2.0199471424990434</v>
      </c>
    </row>
    <row r="29" spans="2:31" x14ac:dyDescent="0.3">
      <c r="B29">
        <f t="shared" si="3"/>
        <v>26</v>
      </c>
      <c r="C29">
        <v>28.738883163900002</v>
      </c>
      <c r="D29">
        <f t="shared" si="2"/>
        <v>35.470100929882676</v>
      </c>
      <c r="E29">
        <f t="shared" si="14"/>
        <v>33.735129929882689</v>
      </c>
      <c r="F29">
        <f t="shared" si="14"/>
        <v>31.921395929882703</v>
      </c>
      <c r="G29">
        <f t="shared" si="14"/>
        <v>30.028898929882718</v>
      </c>
      <c r="H29">
        <f t="shared" si="14"/>
        <v>28.057638929882735</v>
      </c>
      <c r="I29">
        <f t="shared" si="14"/>
        <v>26.007615929882732</v>
      </c>
      <c r="J29">
        <f t="shared" si="14"/>
        <v>23.878829929882734</v>
      </c>
      <c r="K29">
        <f t="shared" si="14"/>
        <v>21.671280929882734</v>
      </c>
      <c r="L29">
        <f t="shared" si="16"/>
        <v>19.384968929882735</v>
      </c>
      <c r="M29">
        <f t="shared" si="16"/>
        <v>17.019893929882738</v>
      </c>
      <c r="N29">
        <f t="shared" si="13"/>
        <v>14.576055929882742</v>
      </c>
      <c r="O29">
        <f t="shared" si="13"/>
        <v>12.053454929882747</v>
      </c>
      <c r="P29">
        <f t="shared" si="13"/>
        <v>9.452090929882754</v>
      </c>
      <c r="Q29">
        <f t="shared" si="15"/>
        <v>6.7719639298827605</v>
      </c>
      <c r="R29">
        <f t="shared" si="15"/>
        <v>4.0130739298827685</v>
      </c>
      <c r="S29">
        <f>R29+(-7.8763*(momento)+15713)/100</f>
        <v>1.1754209298827774</v>
      </c>
    </row>
    <row r="30" spans="2:31" x14ac:dyDescent="0.3">
      <c r="B30">
        <f t="shared" si="3"/>
        <v>27</v>
      </c>
      <c r="C30">
        <v>28.054624040950003</v>
      </c>
      <c r="D30">
        <f t="shared" si="2"/>
        <v>34.625574717266424</v>
      </c>
      <c r="E30">
        <f t="shared" si="14"/>
        <v>32.890603717266437</v>
      </c>
      <c r="F30">
        <f t="shared" si="14"/>
        <v>31.076869717266451</v>
      </c>
      <c r="G30">
        <f t="shared" si="14"/>
        <v>29.184372717266466</v>
      </c>
      <c r="H30">
        <f t="shared" si="14"/>
        <v>27.213112717266483</v>
      </c>
      <c r="I30">
        <f t="shared" si="14"/>
        <v>25.16308971726648</v>
      </c>
      <c r="J30">
        <f t="shared" si="14"/>
        <v>23.034303717266482</v>
      </c>
      <c r="K30">
        <f t="shared" si="14"/>
        <v>20.826754717266482</v>
      </c>
      <c r="L30">
        <f t="shared" si="16"/>
        <v>18.540442717266483</v>
      </c>
      <c r="M30">
        <f t="shared" si="16"/>
        <v>16.175367717266486</v>
      </c>
      <c r="N30">
        <f t="shared" si="13"/>
        <v>13.73152971726649</v>
      </c>
      <c r="O30">
        <f t="shared" si="13"/>
        <v>11.208928717266495</v>
      </c>
      <c r="P30">
        <f t="shared" si="13"/>
        <v>8.6075647172665022</v>
      </c>
      <c r="Q30">
        <f t="shared" si="15"/>
        <v>5.9274377172665087</v>
      </c>
      <c r="R30">
        <f t="shared" si="15"/>
        <v>3.1685477172665166</v>
      </c>
    </row>
    <row r="31" spans="2:31" x14ac:dyDescent="0.3">
      <c r="B31">
        <f t="shared" si="3"/>
        <v>28</v>
      </c>
      <c r="C31">
        <v>30.107401409800005</v>
      </c>
      <c r="D31">
        <f t="shared" si="2"/>
        <v>37.159153355115194</v>
      </c>
      <c r="E31">
        <f t="shared" si="14"/>
        <v>35.424182355115207</v>
      </c>
      <c r="F31">
        <f t="shared" si="14"/>
        <v>33.610448355115224</v>
      </c>
      <c r="G31">
        <f t="shared" si="14"/>
        <v>31.71795135511524</v>
      </c>
      <c r="H31">
        <f t="shared" si="14"/>
        <v>29.746691355115257</v>
      </c>
      <c r="I31">
        <f t="shared" si="14"/>
        <v>27.696668355115257</v>
      </c>
      <c r="J31">
        <f t="shared" si="14"/>
        <v>25.567882355115259</v>
      </c>
      <c r="K31">
        <f t="shared" si="14"/>
        <v>23.360333355115259</v>
      </c>
      <c r="L31">
        <f t="shared" si="16"/>
        <v>21.07402135511526</v>
      </c>
      <c r="M31">
        <f t="shared" si="16"/>
        <v>18.708946355115263</v>
      </c>
      <c r="N31">
        <f t="shared" si="13"/>
        <v>16.265108355115267</v>
      </c>
      <c r="O31">
        <f t="shared" si="13"/>
        <v>13.742507355115272</v>
      </c>
      <c r="P31">
        <f t="shared" si="13"/>
        <v>11.141143355115279</v>
      </c>
      <c r="Q31">
        <f t="shared" si="15"/>
        <v>8.4610163551152855</v>
      </c>
      <c r="R31">
        <f t="shared" si="15"/>
        <v>5.7021263551152934</v>
      </c>
      <c r="S31">
        <f>R31+(-7.8763*(momento)+15713)/100</f>
        <v>2.8644733551153023</v>
      </c>
    </row>
    <row r="32" spans="2:31" x14ac:dyDescent="0.3">
      <c r="B32">
        <f t="shared" si="3"/>
        <v>29</v>
      </c>
      <c r="C32">
        <v>32.16017877865</v>
      </c>
      <c r="D32">
        <f t="shared" si="2"/>
        <v>39.692731992963949</v>
      </c>
      <c r="E32">
        <f t="shared" si="14"/>
        <v>37.957760992963962</v>
      </c>
      <c r="F32">
        <f t="shared" si="14"/>
        <v>36.14402699296398</v>
      </c>
      <c r="G32">
        <f t="shared" si="14"/>
        <v>34.251529992963995</v>
      </c>
      <c r="H32">
        <f t="shared" si="14"/>
        <v>32.280269992964008</v>
      </c>
      <c r="I32">
        <f t="shared" si="14"/>
        <v>30.230246992964005</v>
      </c>
      <c r="J32">
        <f t="shared" si="14"/>
        <v>28.101460992964007</v>
      </c>
      <c r="K32">
        <f t="shared" si="14"/>
        <v>25.893911992964007</v>
      </c>
      <c r="L32">
        <f t="shared" si="16"/>
        <v>23.607599992964008</v>
      </c>
      <c r="M32">
        <f t="shared" si="16"/>
        <v>21.242524992964011</v>
      </c>
      <c r="N32">
        <f t="shared" si="13"/>
        <v>18.798686992964015</v>
      </c>
      <c r="O32">
        <f t="shared" si="13"/>
        <v>16.27608599296402</v>
      </c>
      <c r="P32">
        <f t="shared" si="13"/>
        <v>13.674721992964027</v>
      </c>
      <c r="Q32">
        <f t="shared" si="15"/>
        <v>10.994594992964034</v>
      </c>
      <c r="R32">
        <f t="shared" si="15"/>
        <v>8.2357049929640418</v>
      </c>
      <c r="S32">
        <f>R32+(-7.8763*(momento)+15713)/100</f>
        <v>5.3980519929640511</v>
      </c>
      <c r="T32">
        <f>S32+(-7.8763*(momento)+15713)/100</f>
        <v>2.481635992964061</v>
      </c>
    </row>
    <row r="33" spans="2:20" x14ac:dyDescent="0.3">
      <c r="B33">
        <f t="shared" si="3"/>
        <v>30</v>
      </c>
      <c r="C33">
        <v>30.791660532750004</v>
      </c>
      <c r="D33">
        <f t="shared" si="2"/>
        <v>38.003679567731446</v>
      </c>
      <c r="E33">
        <f t="shared" si="14"/>
        <v>36.268708567731458</v>
      </c>
      <c r="F33">
        <f t="shared" si="14"/>
        <v>34.454974567731476</v>
      </c>
      <c r="G33">
        <f t="shared" si="14"/>
        <v>32.562477567731491</v>
      </c>
      <c r="H33">
        <f t="shared" si="14"/>
        <v>30.591217567731508</v>
      </c>
      <c r="I33">
        <f t="shared" si="14"/>
        <v>28.541194567731509</v>
      </c>
      <c r="J33">
        <f t="shared" si="14"/>
        <v>26.412408567731511</v>
      </c>
      <c r="K33">
        <f t="shared" si="14"/>
        <v>24.204859567731511</v>
      </c>
      <c r="L33">
        <f t="shared" si="16"/>
        <v>21.918547567731512</v>
      </c>
      <c r="M33">
        <f t="shared" si="16"/>
        <v>19.553472567731514</v>
      </c>
      <c r="N33">
        <f t="shared" si="13"/>
        <v>17.109634567731518</v>
      </c>
      <c r="O33">
        <f t="shared" si="13"/>
        <v>14.587033567731524</v>
      </c>
      <c r="P33">
        <f t="shared" si="13"/>
        <v>11.985669567731531</v>
      </c>
      <c r="Q33">
        <f t="shared" si="15"/>
        <v>9.3055425677315373</v>
      </c>
      <c r="R33">
        <f t="shared" si="15"/>
        <v>6.5466525677315452</v>
      </c>
      <c r="S33">
        <f>R33+(-7.8763*(momento)+15713)/100</f>
        <v>3.7089995677315541</v>
      </c>
      <c r="T33">
        <f>S33+(-7.8763*(momento)+15713)/100</f>
        <v>0.79258356773156402</v>
      </c>
    </row>
    <row r="34" spans="2:20" x14ac:dyDescent="0.3">
      <c r="B34">
        <f t="shared" si="3"/>
        <v>31</v>
      </c>
      <c r="C34">
        <v>26.001846672100001</v>
      </c>
      <c r="D34">
        <f t="shared" si="2"/>
        <v>32.091996079417662</v>
      </c>
      <c r="E34">
        <f t="shared" ref="E34:K43" si="17">D34+(-7.8763*(momento)+15713)/100</f>
        <v>30.357025079417674</v>
      </c>
      <c r="F34">
        <f t="shared" si="17"/>
        <v>28.543291079417688</v>
      </c>
      <c r="G34">
        <f t="shared" si="17"/>
        <v>26.650794079417704</v>
      </c>
      <c r="H34">
        <f t="shared" si="17"/>
        <v>24.679534079417721</v>
      </c>
      <c r="I34">
        <f t="shared" si="17"/>
        <v>22.629511079417718</v>
      </c>
      <c r="J34">
        <f t="shared" si="17"/>
        <v>20.50072507941772</v>
      </c>
      <c r="K34">
        <f t="shared" si="17"/>
        <v>18.293176079417719</v>
      </c>
      <c r="L34">
        <f t="shared" si="16"/>
        <v>16.006864079417721</v>
      </c>
      <c r="M34">
        <f t="shared" si="16"/>
        <v>13.641789079417723</v>
      </c>
      <c r="N34">
        <f t="shared" si="13"/>
        <v>11.197951079417727</v>
      </c>
      <c r="O34">
        <f t="shared" si="13"/>
        <v>8.6753500794177327</v>
      </c>
      <c r="P34">
        <f t="shared" si="13"/>
        <v>6.0739860794177387</v>
      </c>
      <c r="Q34">
        <f t="shared" si="15"/>
        <v>3.3938590794177457</v>
      </c>
      <c r="R34">
        <f t="shared" si="15"/>
        <v>0.6349690794177536</v>
      </c>
    </row>
    <row r="35" spans="2:20" x14ac:dyDescent="0.3">
      <c r="B35">
        <f t="shared" si="3"/>
        <v>32</v>
      </c>
      <c r="C35">
        <v>26.686105795050004</v>
      </c>
      <c r="D35">
        <f t="shared" si="2"/>
        <v>32.936522292033921</v>
      </c>
      <c r="E35">
        <f t="shared" si="17"/>
        <v>31.201551292033933</v>
      </c>
      <c r="F35">
        <f t="shared" si="17"/>
        <v>29.387817292033947</v>
      </c>
      <c r="G35">
        <f t="shared" si="17"/>
        <v>27.495320292033963</v>
      </c>
      <c r="H35">
        <f t="shared" si="17"/>
        <v>25.52406029203398</v>
      </c>
      <c r="I35">
        <f t="shared" si="17"/>
        <v>23.474037292033977</v>
      </c>
      <c r="J35">
        <f t="shared" si="17"/>
        <v>21.345251292033979</v>
      </c>
      <c r="K35">
        <f t="shared" si="17"/>
        <v>19.137702292033978</v>
      </c>
      <c r="L35">
        <f t="shared" si="16"/>
        <v>16.85139029203398</v>
      </c>
      <c r="M35">
        <f t="shared" si="16"/>
        <v>14.486315292033982</v>
      </c>
      <c r="N35">
        <f t="shared" si="13"/>
        <v>12.042477292033986</v>
      </c>
      <c r="O35">
        <f t="shared" si="13"/>
        <v>9.5198762920339917</v>
      </c>
      <c r="P35">
        <f t="shared" si="13"/>
        <v>6.9185122920339976</v>
      </c>
      <c r="Q35">
        <f t="shared" si="15"/>
        <v>4.238385292034005</v>
      </c>
      <c r="R35">
        <f t="shared" si="15"/>
        <v>1.479495292034013</v>
      </c>
    </row>
    <row r="36" spans="2:20" x14ac:dyDescent="0.3">
      <c r="B36">
        <f t="shared" si="3"/>
        <v>33</v>
      </c>
      <c r="C36">
        <v>26.001846672100001</v>
      </c>
      <c r="D36">
        <f t="shared" si="2"/>
        <v>32.091996079417662</v>
      </c>
      <c r="E36">
        <f t="shared" si="17"/>
        <v>30.357025079417674</v>
      </c>
      <c r="F36">
        <f t="shared" si="17"/>
        <v>28.543291079417688</v>
      </c>
      <c r="G36">
        <f t="shared" si="17"/>
        <v>26.650794079417704</v>
      </c>
      <c r="H36">
        <f t="shared" si="17"/>
        <v>24.679534079417721</v>
      </c>
      <c r="I36">
        <f t="shared" si="17"/>
        <v>22.629511079417718</v>
      </c>
      <c r="J36">
        <f t="shared" si="17"/>
        <v>20.50072507941772</v>
      </c>
      <c r="K36">
        <f t="shared" si="17"/>
        <v>18.293176079417719</v>
      </c>
      <c r="L36">
        <f t="shared" si="16"/>
        <v>16.006864079417721</v>
      </c>
      <c r="M36">
        <f t="shared" si="16"/>
        <v>13.641789079417723</v>
      </c>
      <c r="N36">
        <f t="shared" si="13"/>
        <v>11.197951079417727</v>
      </c>
      <c r="O36">
        <f t="shared" si="13"/>
        <v>8.6753500794177327</v>
      </c>
      <c r="P36">
        <f t="shared" si="13"/>
        <v>6.0739860794177387</v>
      </c>
      <c r="Q36">
        <f t="shared" si="15"/>
        <v>3.3938590794177457</v>
      </c>
      <c r="R36">
        <f t="shared" si="15"/>
        <v>0.6349690794177536</v>
      </c>
    </row>
    <row r="37" spans="2:20" x14ac:dyDescent="0.3">
      <c r="B37">
        <f t="shared" si="3"/>
        <v>34</v>
      </c>
      <c r="C37">
        <v>20.527773688500002</v>
      </c>
      <c r="D37">
        <f t="shared" si="2"/>
        <v>25.335786378487629</v>
      </c>
      <c r="E37">
        <f t="shared" si="17"/>
        <v>23.600815378487642</v>
      </c>
      <c r="F37">
        <f t="shared" si="17"/>
        <v>21.787081378487656</v>
      </c>
      <c r="G37">
        <f t="shared" si="17"/>
        <v>19.894584378487671</v>
      </c>
      <c r="H37">
        <f t="shared" si="17"/>
        <v>17.923324378487688</v>
      </c>
      <c r="I37">
        <f t="shared" si="17"/>
        <v>15.873301378487687</v>
      </c>
      <c r="J37">
        <f t="shared" si="17"/>
        <v>13.744515378487687</v>
      </c>
      <c r="K37">
        <f t="shared" si="17"/>
        <v>11.536966378487689</v>
      </c>
      <c r="L37">
        <f t="shared" si="16"/>
        <v>9.2506543784876918</v>
      </c>
      <c r="M37">
        <f t="shared" si="16"/>
        <v>6.8855793784876944</v>
      </c>
      <c r="N37">
        <f>M37+(-7.8763*(momento)+15713)/100</f>
        <v>4.4417413784876985</v>
      </c>
      <c r="O37">
        <f>N37+(-7.8763*(momento)+15713)/100</f>
        <v>1.9191403784877035</v>
      </c>
    </row>
    <row r="38" spans="2:20" x14ac:dyDescent="0.3">
      <c r="B38">
        <f t="shared" si="3"/>
        <v>35</v>
      </c>
      <c r="C38">
        <v>21.212032811450005</v>
      </c>
      <c r="D38">
        <f t="shared" si="2"/>
        <v>26.180312591103885</v>
      </c>
      <c r="E38">
        <f t="shared" si="17"/>
        <v>24.445341591103897</v>
      </c>
      <c r="F38">
        <f t="shared" si="17"/>
        <v>22.631607591103911</v>
      </c>
      <c r="G38">
        <f t="shared" si="17"/>
        <v>20.739110591103927</v>
      </c>
      <c r="H38">
        <f t="shared" si="17"/>
        <v>18.767850591103944</v>
      </c>
      <c r="I38">
        <f t="shared" si="17"/>
        <v>16.717827591103941</v>
      </c>
      <c r="J38">
        <f t="shared" si="17"/>
        <v>14.589041591103941</v>
      </c>
      <c r="K38">
        <f t="shared" si="17"/>
        <v>12.381492591103942</v>
      </c>
      <c r="L38">
        <f t="shared" si="16"/>
        <v>10.095180591103944</v>
      </c>
      <c r="M38">
        <f t="shared" si="16"/>
        <v>7.7301055911039462</v>
      </c>
      <c r="N38">
        <f>M38+(-7.8763*(momento)+15713)/100</f>
        <v>5.2862675911039503</v>
      </c>
      <c r="O38">
        <f>N38+(-7.8763*(momento)+15713)/100</f>
        <v>2.7636665911039553</v>
      </c>
    </row>
    <row r="39" spans="2:20" x14ac:dyDescent="0.3">
      <c r="B39">
        <f t="shared" si="3"/>
        <v>36</v>
      </c>
      <c r="C39">
        <v>18.474996319650003</v>
      </c>
      <c r="D39">
        <f t="shared" si="2"/>
        <v>22.802207740638867</v>
      </c>
      <c r="E39">
        <f t="shared" si="17"/>
        <v>21.067236740638879</v>
      </c>
      <c r="F39">
        <f t="shared" si="17"/>
        <v>19.253502740638893</v>
      </c>
      <c r="G39">
        <f t="shared" si="17"/>
        <v>17.361005740638909</v>
      </c>
      <c r="H39">
        <f t="shared" si="17"/>
        <v>15.389745740638926</v>
      </c>
      <c r="I39">
        <f t="shared" si="17"/>
        <v>13.339722740638924</v>
      </c>
      <c r="J39">
        <f t="shared" si="17"/>
        <v>11.210936740638925</v>
      </c>
      <c r="K39">
        <f t="shared" si="17"/>
        <v>9.0033877406389262</v>
      </c>
      <c r="L39">
        <f t="shared" si="16"/>
        <v>6.7170757406389283</v>
      </c>
      <c r="M39">
        <f t="shared" si="16"/>
        <v>4.3520007406389318</v>
      </c>
      <c r="N39">
        <f>M39+(-7.8763*(momento)+15713)/100</f>
        <v>1.9081627406389359</v>
      </c>
    </row>
    <row r="40" spans="2:20" x14ac:dyDescent="0.3">
      <c r="B40">
        <f t="shared" si="3"/>
        <v>37</v>
      </c>
      <c r="C40">
        <v>18.474996319650003</v>
      </c>
      <c r="D40">
        <f t="shared" si="2"/>
        <v>22.802207740638867</v>
      </c>
      <c r="E40">
        <f t="shared" si="17"/>
        <v>21.067236740638879</v>
      </c>
      <c r="F40">
        <f t="shared" si="17"/>
        <v>19.253502740638893</v>
      </c>
      <c r="G40">
        <f t="shared" si="17"/>
        <v>17.361005740638909</v>
      </c>
      <c r="H40">
        <f t="shared" si="17"/>
        <v>15.389745740638926</v>
      </c>
      <c r="I40">
        <f t="shared" si="17"/>
        <v>13.339722740638924</v>
      </c>
      <c r="J40">
        <f t="shared" si="17"/>
        <v>11.210936740638925</v>
      </c>
      <c r="K40">
        <f t="shared" si="17"/>
        <v>9.0033877406389262</v>
      </c>
      <c r="L40">
        <f t="shared" si="16"/>
        <v>6.7170757406389283</v>
      </c>
      <c r="M40">
        <f t="shared" si="16"/>
        <v>4.3520007406389318</v>
      </c>
      <c r="N40">
        <f>M40+(-7.8763*(momento)+15713)/100</f>
        <v>1.9081627406389359</v>
      </c>
    </row>
    <row r="41" spans="2:20" x14ac:dyDescent="0.3">
      <c r="B41">
        <f t="shared" si="3"/>
        <v>38</v>
      </c>
      <c r="C41">
        <v>15.053700704900002</v>
      </c>
      <c r="D41">
        <f t="shared" si="2"/>
        <v>18.579576677557597</v>
      </c>
      <c r="E41">
        <f t="shared" si="17"/>
        <v>16.84460567755761</v>
      </c>
      <c r="F41">
        <f t="shared" si="17"/>
        <v>15.030871677557624</v>
      </c>
      <c r="G41">
        <f t="shared" si="17"/>
        <v>13.138374677557639</v>
      </c>
      <c r="H41">
        <f t="shared" si="17"/>
        <v>11.167114677557656</v>
      </c>
      <c r="I41">
        <f t="shared" si="17"/>
        <v>9.1170916775576547</v>
      </c>
      <c r="J41">
        <f t="shared" si="17"/>
        <v>6.9883056775576549</v>
      </c>
      <c r="K41">
        <f t="shared" si="17"/>
        <v>4.7807566775576564</v>
      </c>
      <c r="L41">
        <f>K41+(-7.8763*(momento)+15713)/100</f>
        <v>2.4944446775576585</v>
      </c>
    </row>
    <row r="42" spans="2:20" x14ac:dyDescent="0.3">
      <c r="B42">
        <f t="shared" si="3"/>
        <v>39</v>
      </c>
      <c r="C42">
        <v>15.053700704900002</v>
      </c>
      <c r="D42">
        <f t="shared" si="2"/>
        <v>18.579576677557597</v>
      </c>
      <c r="E42">
        <f t="shared" si="17"/>
        <v>16.84460567755761</v>
      </c>
      <c r="F42">
        <f t="shared" si="17"/>
        <v>15.030871677557624</v>
      </c>
      <c r="G42">
        <f t="shared" si="17"/>
        <v>13.138374677557639</v>
      </c>
      <c r="H42">
        <f t="shared" si="17"/>
        <v>11.167114677557656</v>
      </c>
      <c r="I42">
        <f t="shared" si="17"/>
        <v>9.1170916775576547</v>
      </c>
      <c r="J42">
        <f t="shared" si="17"/>
        <v>6.9883056775576549</v>
      </c>
      <c r="K42">
        <f t="shared" si="17"/>
        <v>4.7807566775576564</v>
      </c>
      <c r="L42">
        <f>K42+(-7.8763*(momento)+15713)/100</f>
        <v>2.4944446775576585</v>
      </c>
    </row>
    <row r="43" spans="2:20" x14ac:dyDescent="0.3">
      <c r="B43">
        <f t="shared" si="3"/>
        <v>40</v>
      </c>
      <c r="C43">
        <v>13.685182459000002</v>
      </c>
      <c r="D43">
        <f t="shared" si="2"/>
        <v>16.890524252325086</v>
      </c>
      <c r="E43">
        <f t="shared" si="17"/>
        <v>15.155553252325099</v>
      </c>
      <c r="F43">
        <f t="shared" si="17"/>
        <v>13.341819252325113</v>
      </c>
      <c r="G43">
        <f t="shared" si="17"/>
        <v>11.449322252325128</v>
      </c>
      <c r="H43">
        <f t="shared" si="17"/>
        <v>9.4780622523251452</v>
      </c>
      <c r="I43">
        <f t="shared" si="17"/>
        <v>7.4280392523251439</v>
      </c>
      <c r="J43">
        <f t="shared" si="17"/>
        <v>5.2992532523251441</v>
      </c>
      <c r="K43">
        <f t="shared" si="17"/>
        <v>3.0917042523251452</v>
      </c>
      <c r="L43">
        <f>K43+(-7.8763*(momento)+15713)/100</f>
        <v>0.80539225232514733</v>
      </c>
    </row>
    <row r="44" spans="2:20" x14ac:dyDescent="0.3">
      <c r="B44">
        <f t="shared" si="3"/>
        <v>41</v>
      </c>
      <c r="C44">
        <v>13.685182459000002</v>
      </c>
      <c r="D44">
        <f t="shared" si="2"/>
        <v>16.890524252325086</v>
      </c>
      <c r="E44">
        <f t="shared" ref="E44:K46" si="18">D44+(-7.8763*(momento)+15713)/100</f>
        <v>15.155553252325099</v>
      </c>
      <c r="F44">
        <f t="shared" si="18"/>
        <v>13.341819252325113</v>
      </c>
      <c r="G44">
        <f t="shared" si="18"/>
        <v>11.449322252325128</v>
      </c>
      <c r="H44">
        <f t="shared" si="18"/>
        <v>9.4780622523251452</v>
      </c>
      <c r="I44">
        <f t="shared" si="18"/>
        <v>7.4280392523251439</v>
      </c>
      <c r="J44">
        <f t="shared" si="18"/>
        <v>5.2992532523251441</v>
      </c>
      <c r="K44">
        <f t="shared" si="18"/>
        <v>3.0917042523251452</v>
      </c>
      <c r="L44">
        <f>K44+(-7.8763*(momento)+15713)/100</f>
        <v>0.80539225232514733</v>
      </c>
    </row>
    <row r="45" spans="2:20" x14ac:dyDescent="0.3">
      <c r="B45">
        <f t="shared" si="3"/>
        <v>42</v>
      </c>
      <c r="C45">
        <v>11.632405090150002</v>
      </c>
      <c r="D45">
        <f t="shared" si="2"/>
        <v>14.356945614476324</v>
      </c>
      <c r="E45">
        <f t="shared" si="18"/>
        <v>12.621974614476336</v>
      </c>
      <c r="F45">
        <f t="shared" si="18"/>
        <v>10.80824061447635</v>
      </c>
      <c r="G45">
        <f t="shared" si="18"/>
        <v>8.9157436144763658</v>
      </c>
      <c r="H45">
        <f t="shared" si="18"/>
        <v>6.9444836144763817</v>
      </c>
      <c r="I45">
        <f t="shared" si="18"/>
        <v>4.8944606144763805</v>
      </c>
      <c r="J45">
        <f t="shared" si="18"/>
        <v>2.7656746144763806</v>
      </c>
      <c r="K45">
        <f t="shared" si="18"/>
        <v>0.55812561447638176</v>
      </c>
    </row>
    <row r="46" spans="2:20" x14ac:dyDescent="0.3">
      <c r="B46">
        <f t="shared" si="3"/>
        <v>43</v>
      </c>
      <c r="C46">
        <v>11.632405090150002</v>
      </c>
      <c r="D46">
        <f t="shared" si="2"/>
        <v>14.356945614476324</v>
      </c>
      <c r="E46">
        <f t="shared" si="18"/>
        <v>12.621974614476336</v>
      </c>
      <c r="F46">
        <f t="shared" si="18"/>
        <v>10.80824061447635</v>
      </c>
      <c r="G46">
        <f t="shared" si="18"/>
        <v>8.9157436144763658</v>
      </c>
      <c r="H46">
        <f t="shared" si="18"/>
        <v>6.9444836144763817</v>
      </c>
      <c r="I46">
        <f t="shared" si="18"/>
        <v>4.8944606144763805</v>
      </c>
      <c r="J46">
        <f t="shared" si="18"/>
        <v>2.7656746144763806</v>
      </c>
      <c r="K46">
        <f t="shared" si="18"/>
        <v>0.55812561447638176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G4" sqref="AG4:AG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10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3.4648999999999999E-2</v>
      </c>
      <c r="B2">
        <v>3.5154999999999999E-2</v>
      </c>
      <c r="C2">
        <f>A2/B2</f>
        <v>0.98560659934575456</v>
      </c>
      <c r="E2">
        <v>-7.9764999999999997</v>
      </c>
      <c r="F2">
        <v>15929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0.9856066*C4</f>
        <v>11.464975230725436</v>
      </c>
      <c r="E4">
        <f t="shared" ref="E4:J13" si="1">D4+(-7.9765*(momento)+15929)/100</f>
        <v>9.8689702307254485</v>
      </c>
      <c r="F4">
        <f t="shared" si="1"/>
        <v>8.1932002307254557</v>
      </c>
      <c r="G4">
        <f t="shared" si="1"/>
        <v>6.4376652307254556</v>
      </c>
      <c r="H4">
        <f t="shared" si="1"/>
        <v>4.602365230725467</v>
      </c>
      <c r="I4">
        <f t="shared" si="1"/>
        <v>2.6873002307254721</v>
      </c>
      <c r="J4">
        <f t="shared" si="1"/>
        <v>0.69247023072547043</v>
      </c>
    </row>
    <row r="5" spans="1:38" x14ac:dyDescent="0.3">
      <c r="B5">
        <f>1+B4</f>
        <v>2</v>
      </c>
      <c r="C5">
        <v>13.000923336050001</v>
      </c>
      <c r="D5">
        <f t="shared" ref="D5:D46" si="2">0.9856066*C5</f>
        <v>12.813795846104899</v>
      </c>
      <c r="E5">
        <f t="shared" si="1"/>
        <v>11.217790846104911</v>
      </c>
      <c r="F5">
        <f t="shared" si="1"/>
        <v>9.5420208461049185</v>
      </c>
      <c r="G5">
        <f t="shared" si="1"/>
        <v>7.7864858461049185</v>
      </c>
      <c r="H5">
        <f t="shared" si="1"/>
        <v>5.9511858461049298</v>
      </c>
      <c r="I5">
        <f t="shared" si="1"/>
        <v>4.0361208461049349</v>
      </c>
      <c r="J5">
        <f t="shared" si="1"/>
        <v>2.0412908461049333</v>
      </c>
    </row>
    <row r="6" spans="1:38" x14ac:dyDescent="0.3">
      <c r="B6">
        <f t="shared" ref="B6:B46" si="3">1+B5</f>
        <v>3</v>
      </c>
      <c r="C6">
        <v>16.422218950800005</v>
      </c>
      <c r="D6">
        <f t="shared" si="2"/>
        <v>16.185847384553561</v>
      </c>
      <c r="E6">
        <f t="shared" si="1"/>
        <v>14.589842384553574</v>
      </c>
      <c r="F6">
        <f t="shared" si="1"/>
        <v>12.914072384553581</v>
      </c>
      <c r="G6">
        <f t="shared" si="1"/>
        <v>11.158537384553581</v>
      </c>
      <c r="H6">
        <f t="shared" si="1"/>
        <v>9.3232373845535932</v>
      </c>
      <c r="I6">
        <f t="shared" si="1"/>
        <v>7.4081723845535983</v>
      </c>
      <c r="J6">
        <f t="shared" si="1"/>
        <v>5.4133423845535962</v>
      </c>
      <c r="K6">
        <f t="shared" ref="K6:L25" si="4">J6+(-7.9765*(momento)+15929)/100</f>
        <v>3.338747384553606</v>
      </c>
      <c r="L6">
        <f t="shared" si="4"/>
        <v>1.184387384553609</v>
      </c>
    </row>
    <row r="7" spans="1:38" x14ac:dyDescent="0.3">
      <c r="B7">
        <f t="shared" si="3"/>
        <v>4</v>
      </c>
      <c r="C7">
        <v>25.317587549150005</v>
      </c>
      <c r="D7">
        <f t="shared" si="2"/>
        <v>24.953181384520068</v>
      </c>
      <c r="E7">
        <f t="shared" si="1"/>
        <v>23.357176384520081</v>
      </c>
      <c r="F7">
        <f t="shared" si="1"/>
        <v>21.681406384520088</v>
      </c>
      <c r="G7">
        <f t="shared" si="1"/>
        <v>19.925871384520089</v>
      </c>
      <c r="H7">
        <f t="shared" si="1"/>
        <v>18.0905713845201</v>
      </c>
      <c r="I7">
        <f t="shared" si="1"/>
        <v>16.175506384520105</v>
      </c>
      <c r="J7">
        <f t="shared" si="1"/>
        <v>14.180676384520103</v>
      </c>
      <c r="K7">
        <f t="shared" si="4"/>
        <v>12.106081384520113</v>
      </c>
      <c r="L7">
        <f t="shared" si="4"/>
        <v>9.9517213845201162</v>
      </c>
      <c r="M7">
        <f t="shared" ref="M7:P22" si="5">L7+(-7.9765*(momento)+15929)/100</f>
        <v>7.7175963845201307</v>
      </c>
      <c r="N7">
        <f t="shared" si="5"/>
        <v>5.4037063845201381</v>
      </c>
      <c r="O7">
        <f t="shared" si="5"/>
        <v>3.0100513845201391</v>
      </c>
      <c r="P7">
        <f t="shared" si="5"/>
        <v>0.53663138452015158</v>
      </c>
    </row>
    <row r="8" spans="1:38" x14ac:dyDescent="0.3">
      <c r="B8">
        <f t="shared" si="3"/>
        <v>5</v>
      </c>
      <c r="C8">
        <v>26.686105795050004</v>
      </c>
      <c r="D8">
        <f t="shared" si="2"/>
        <v>26.302001999899531</v>
      </c>
      <c r="E8">
        <f t="shared" si="1"/>
        <v>24.705996999899543</v>
      </c>
      <c r="F8">
        <f t="shared" si="1"/>
        <v>23.030226999899551</v>
      </c>
      <c r="G8">
        <f t="shared" si="1"/>
        <v>21.274691999899552</v>
      </c>
      <c r="H8">
        <f t="shared" si="1"/>
        <v>19.439391999899563</v>
      </c>
      <c r="I8">
        <f t="shared" si="1"/>
        <v>17.524326999899568</v>
      </c>
      <c r="J8">
        <f t="shared" si="1"/>
        <v>15.529496999899566</v>
      </c>
      <c r="K8">
        <f t="shared" si="4"/>
        <v>13.454901999899576</v>
      </c>
      <c r="L8">
        <f t="shared" si="4"/>
        <v>11.300541999899579</v>
      </c>
      <c r="M8">
        <f t="shared" si="5"/>
        <v>9.0664169998995945</v>
      </c>
      <c r="N8">
        <f t="shared" si="5"/>
        <v>6.7525269998996027</v>
      </c>
      <c r="O8">
        <f t="shared" si="5"/>
        <v>4.3588719998996037</v>
      </c>
      <c r="P8">
        <f t="shared" si="5"/>
        <v>1.8854519998996162</v>
      </c>
    </row>
    <row r="9" spans="1:38" x14ac:dyDescent="0.3">
      <c r="B9">
        <f t="shared" si="3"/>
        <v>6</v>
      </c>
      <c r="C9">
        <v>33.528697024550006</v>
      </c>
      <c r="D9">
        <f t="shared" si="2"/>
        <v>33.046105076796849</v>
      </c>
      <c r="E9">
        <f t="shared" si="1"/>
        <v>31.450100076796861</v>
      </c>
      <c r="F9">
        <f t="shared" si="1"/>
        <v>29.774330076796868</v>
      </c>
      <c r="G9">
        <f t="shared" si="1"/>
        <v>28.01879507679687</v>
      </c>
      <c r="H9">
        <f t="shared" si="1"/>
        <v>26.183495076796881</v>
      </c>
      <c r="I9">
        <f t="shared" si="1"/>
        <v>24.268430076796886</v>
      </c>
      <c r="J9">
        <f t="shared" si="1"/>
        <v>22.273600076796885</v>
      </c>
      <c r="K9">
        <f t="shared" si="4"/>
        <v>20.199005076796894</v>
      </c>
      <c r="L9">
        <f t="shared" si="4"/>
        <v>18.044645076796897</v>
      </c>
      <c r="M9">
        <f t="shared" si="5"/>
        <v>15.810520076796912</v>
      </c>
      <c r="N9">
        <f t="shared" si="5"/>
        <v>13.496630076796921</v>
      </c>
      <c r="O9">
        <f t="shared" si="5"/>
        <v>11.102975076796922</v>
      </c>
      <c r="P9">
        <f t="shared" si="5"/>
        <v>8.6295550767969331</v>
      </c>
      <c r="Q9">
        <f t="shared" ref="Q9:S22" si="6">P9+(-7.9765*(momento)+15929)/100</f>
        <v>6.0763700767969393</v>
      </c>
      <c r="R9">
        <f t="shared" si="6"/>
        <v>3.4434200767969387</v>
      </c>
      <c r="S9">
        <f t="shared" si="6"/>
        <v>0.73070507679694963</v>
      </c>
    </row>
    <row r="10" spans="1:38" x14ac:dyDescent="0.3">
      <c r="B10">
        <f t="shared" si="3"/>
        <v>7</v>
      </c>
      <c r="C10">
        <v>43.792583868800001</v>
      </c>
      <c r="D10">
        <f t="shared" si="2"/>
        <v>43.162259692142818</v>
      </c>
      <c r="E10">
        <f t="shared" si="1"/>
        <v>41.566254692142834</v>
      </c>
      <c r="F10">
        <f t="shared" si="1"/>
        <v>39.890484692142842</v>
      </c>
      <c r="G10">
        <f t="shared" si="1"/>
        <v>38.13494969214284</v>
      </c>
      <c r="H10">
        <f t="shared" si="1"/>
        <v>36.29964969214285</v>
      </c>
      <c r="I10">
        <f t="shared" si="1"/>
        <v>34.384584692142852</v>
      </c>
      <c r="J10">
        <f t="shared" si="1"/>
        <v>32.389754692142851</v>
      </c>
      <c r="K10">
        <f t="shared" si="4"/>
        <v>30.31515969214286</v>
      </c>
      <c r="L10">
        <f t="shared" si="4"/>
        <v>28.160799692142863</v>
      </c>
      <c r="M10">
        <f t="shared" si="5"/>
        <v>25.926674692142878</v>
      </c>
      <c r="N10">
        <f t="shared" si="5"/>
        <v>23.612784692142885</v>
      </c>
      <c r="O10">
        <f t="shared" si="5"/>
        <v>21.219129692142886</v>
      </c>
      <c r="P10">
        <f t="shared" si="5"/>
        <v>18.745709692142899</v>
      </c>
      <c r="Q10">
        <f t="shared" si="6"/>
        <v>16.192524692142904</v>
      </c>
      <c r="R10">
        <f t="shared" si="6"/>
        <v>13.559574692142903</v>
      </c>
      <c r="S10">
        <f t="shared" si="6"/>
        <v>10.846859692142914</v>
      </c>
      <c r="T10">
        <f t="shared" ref="T10:V21" si="7">S10+(-7.9765*(momento)+15929)/100</f>
        <v>8.054379692142918</v>
      </c>
      <c r="U10">
        <f t="shared" si="7"/>
        <v>5.182134692142915</v>
      </c>
      <c r="V10">
        <f t="shared" si="7"/>
        <v>2.2301246921429239</v>
      </c>
    </row>
    <row r="11" spans="1:38" x14ac:dyDescent="0.3">
      <c r="B11">
        <f t="shared" si="3"/>
        <v>8</v>
      </c>
      <c r="C11">
        <v>56.109248081900006</v>
      </c>
      <c r="D11">
        <f t="shared" si="2"/>
        <v>55.301645230557988</v>
      </c>
      <c r="E11">
        <f t="shared" si="1"/>
        <v>53.705640230558004</v>
      </c>
      <c r="F11">
        <f t="shared" si="1"/>
        <v>52.029870230558011</v>
      </c>
      <c r="G11">
        <f t="shared" si="1"/>
        <v>50.274335230558009</v>
      </c>
      <c r="H11">
        <f t="shared" si="1"/>
        <v>48.439035230558019</v>
      </c>
      <c r="I11">
        <f t="shared" si="1"/>
        <v>46.523970230558021</v>
      </c>
      <c r="J11">
        <f t="shared" si="1"/>
        <v>44.529140230558021</v>
      </c>
      <c r="K11">
        <f t="shared" si="4"/>
        <v>42.454545230558033</v>
      </c>
      <c r="L11">
        <f t="shared" si="4"/>
        <v>40.300185230558036</v>
      </c>
      <c r="M11">
        <f t="shared" si="5"/>
        <v>38.066060230558051</v>
      </c>
      <c r="N11">
        <f t="shared" si="5"/>
        <v>35.752170230558058</v>
      </c>
      <c r="O11">
        <f t="shared" si="5"/>
        <v>33.358515230558055</v>
      </c>
      <c r="P11">
        <f t="shared" si="5"/>
        <v>30.885095230558068</v>
      </c>
      <c r="Q11">
        <f t="shared" si="6"/>
        <v>28.331910230558073</v>
      </c>
      <c r="R11">
        <f t="shared" si="6"/>
        <v>25.698960230558072</v>
      </c>
      <c r="S11">
        <f t="shared" si="6"/>
        <v>22.986245230558083</v>
      </c>
      <c r="T11">
        <f t="shared" si="7"/>
        <v>20.193765230558085</v>
      </c>
      <c r="U11">
        <f t="shared" si="7"/>
        <v>17.321520230558082</v>
      </c>
      <c r="V11">
        <f t="shared" si="7"/>
        <v>14.369510230558092</v>
      </c>
      <c r="W11">
        <f t="shared" ref="W11:Z17" si="8">V11+(-7.9765*(momento)+15929)/100</f>
        <v>11.337735230558094</v>
      </c>
      <c r="X11">
        <f t="shared" si="8"/>
        <v>8.2261952305581083</v>
      </c>
      <c r="Y11">
        <f t="shared" si="8"/>
        <v>5.0348902305581156</v>
      </c>
      <c r="Z11">
        <f t="shared" si="8"/>
        <v>1.7638202305581157</v>
      </c>
    </row>
    <row r="12" spans="1:38" x14ac:dyDescent="0.3">
      <c r="B12">
        <f t="shared" si="3"/>
        <v>9</v>
      </c>
      <c r="C12">
        <v>73.215726155650003</v>
      </c>
      <c r="D12">
        <f t="shared" si="2"/>
        <v>72.161902922801275</v>
      </c>
      <c r="E12">
        <f t="shared" si="1"/>
        <v>70.565897922801284</v>
      </c>
      <c r="F12">
        <f t="shared" si="1"/>
        <v>68.890127922801284</v>
      </c>
      <c r="G12">
        <f t="shared" si="1"/>
        <v>67.134592922801289</v>
      </c>
      <c r="H12">
        <f t="shared" si="1"/>
        <v>65.2992929228013</v>
      </c>
      <c r="I12">
        <f t="shared" si="1"/>
        <v>63.384227922801301</v>
      </c>
      <c r="J12">
        <f t="shared" si="1"/>
        <v>61.389397922801301</v>
      </c>
      <c r="K12">
        <f t="shared" si="4"/>
        <v>59.314802922801313</v>
      </c>
      <c r="L12">
        <f t="shared" si="4"/>
        <v>57.160442922801316</v>
      </c>
      <c r="M12">
        <f t="shared" si="5"/>
        <v>54.926317922801331</v>
      </c>
      <c r="N12">
        <f t="shared" si="5"/>
        <v>52.612427922801338</v>
      </c>
      <c r="O12">
        <f t="shared" si="5"/>
        <v>50.218772922801335</v>
      </c>
      <c r="P12">
        <f t="shared" si="5"/>
        <v>47.745352922801345</v>
      </c>
      <c r="Q12">
        <f t="shared" si="6"/>
        <v>45.192167922801353</v>
      </c>
      <c r="R12">
        <f t="shared" si="6"/>
        <v>42.559217922801352</v>
      </c>
      <c r="S12">
        <f t="shared" si="6"/>
        <v>39.846502922801363</v>
      </c>
      <c r="T12">
        <f t="shared" si="7"/>
        <v>37.054022922801366</v>
      </c>
      <c r="U12">
        <f t="shared" si="7"/>
        <v>34.181777922801366</v>
      </c>
      <c r="V12">
        <f t="shared" si="7"/>
        <v>31.229767922801376</v>
      </c>
      <c r="W12">
        <f t="shared" si="8"/>
        <v>28.197992922801376</v>
      </c>
      <c r="X12">
        <f t="shared" si="8"/>
        <v>25.086452922801389</v>
      </c>
      <c r="Y12">
        <f t="shared" si="8"/>
        <v>21.895147922801396</v>
      </c>
      <c r="Z12">
        <f t="shared" si="8"/>
        <v>18.624077922801398</v>
      </c>
      <c r="AA12">
        <f t="shared" ref="AA12:AE16" si="9">Z12+(-7.9765*(momento)+15929)/100</f>
        <v>15.27324292280141</v>
      </c>
      <c r="AB12">
        <f t="shared" si="9"/>
        <v>11.842642922801415</v>
      </c>
      <c r="AC12">
        <f t="shared" si="9"/>
        <v>8.3322779228014134</v>
      </c>
      <c r="AD12">
        <f t="shared" si="9"/>
        <v>4.7421479228014238</v>
      </c>
      <c r="AE12">
        <f t="shared" si="9"/>
        <v>1.072252922801427</v>
      </c>
    </row>
    <row r="13" spans="1:38" x14ac:dyDescent="0.3">
      <c r="B13">
        <f t="shared" si="3"/>
        <v>10</v>
      </c>
      <c r="C13">
        <v>81.426835631049997</v>
      </c>
      <c r="D13">
        <f t="shared" si="2"/>
        <v>80.254826615078045</v>
      </c>
      <c r="E13">
        <f t="shared" si="1"/>
        <v>78.658821615078054</v>
      </c>
      <c r="F13">
        <f t="shared" si="1"/>
        <v>76.983051615078054</v>
      </c>
      <c r="G13">
        <f t="shared" si="1"/>
        <v>75.227516615078059</v>
      </c>
      <c r="H13">
        <f t="shared" si="1"/>
        <v>73.39221661507807</v>
      </c>
      <c r="I13">
        <f t="shared" si="1"/>
        <v>71.477151615078071</v>
      </c>
      <c r="J13">
        <f t="shared" si="1"/>
        <v>69.482321615078064</v>
      </c>
      <c r="K13">
        <f t="shared" si="4"/>
        <v>67.407726615078076</v>
      </c>
      <c r="L13">
        <f t="shared" si="4"/>
        <v>65.253366615078079</v>
      </c>
      <c r="M13">
        <f t="shared" si="5"/>
        <v>63.019241615078094</v>
      </c>
      <c r="N13">
        <f t="shared" si="5"/>
        <v>60.705351615078101</v>
      </c>
      <c r="O13">
        <f t="shared" si="5"/>
        <v>58.311696615078105</v>
      </c>
      <c r="P13">
        <f t="shared" si="5"/>
        <v>55.838276615078115</v>
      </c>
      <c r="Q13">
        <f t="shared" si="6"/>
        <v>53.285091615078123</v>
      </c>
      <c r="R13">
        <f t="shared" si="6"/>
        <v>50.652141615078122</v>
      </c>
      <c r="S13">
        <f t="shared" si="6"/>
        <v>47.939426615078133</v>
      </c>
      <c r="T13">
        <f t="shared" si="7"/>
        <v>45.146946615078136</v>
      </c>
      <c r="U13">
        <f t="shared" si="7"/>
        <v>42.274701615078136</v>
      </c>
      <c r="V13">
        <f t="shared" si="7"/>
        <v>39.322691615078142</v>
      </c>
      <c r="W13">
        <f t="shared" si="8"/>
        <v>36.290916615078146</v>
      </c>
      <c r="X13">
        <f t="shared" si="8"/>
        <v>33.179376615078162</v>
      </c>
      <c r="Y13">
        <f t="shared" si="8"/>
        <v>29.988071615078169</v>
      </c>
      <c r="Z13">
        <f t="shared" si="8"/>
        <v>26.717001615078168</v>
      </c>
      <c r="AA13">
        <f t="shared" si="9"/>
        <v>23.366166615078178</v>
      </c>
      <c r="AB13">
        <f t="shared" si="9"/>
        <v>19.935566615078184</v>
      </c>
      <c r="AC13">
        <f t="shared" si="9"/>
        <v>16.425201615078183</v>
      </c>
      <c r="AD13">
        <f t="shared" si="9"/>
        <v>12.835071615078194</v>
      </c>
      <c r="AE13">
        <f t="shared" si="9"/>
        <v>9.165176615078197</v>
      </c>
      <c r="AF13">
        <f>AE13+(-7.9765*(momento)+15929)/100</f>
        <v>5.4155166150782117</v>
      </c>
      <c r="AG13">
        <f>AF13+(-7.9765*(momento)+15929)/100</f>
        <v>1.5860916150782196</v>
      </c>
    </row>
    <row r="14" spans="1:38" x14ac:dyDescent="0.3">
      <c r="B14">
        <f t="shared" si="3"/>
        <v>11</v>
      </c>
      <c r="C14">
        <v>73.215726155650003</v>
      </c>
      <c r="D14">
        <f t="shared" si="2"/>
        <v>72.161902922801275</v>
      </c>
      <c r="E14">
        <f t="shared" ref="E14:J23" si="10">D14+(-7.9765*(momento)+15929)/100</f>
        <v>70.565897922801284</v>
      </c>
      <c r="F14">
        <f t="shared" si="10"/>
        <v>68.890127922801284</v>
      </c>
      <c r="G14">
        <f t="shared" si="10"/>
        <v>67.134592922801289</v>
      </c>
      <c r="H14">
        <f t="shared" si="10"/>
        <v>65.2992929228013</v>
      </c>
      <c r="I14">
        <f t="shared" si="10"/>
        <v>63.384227922801301</v>
      </c>
      <c r="J14">
        <f t="shared" si="10"/>
        <v>61.389397922801301</v>
      </c>
      <c r="K14">
        <f t="shared" si="4"/>
        <v>59.314802922801313</v>
      </c>
      <c r="L14">
        <f t="shared" si="4"/>
        <v>57.160442922801316</v>
      </c>
      <c r="M14">
        <f t="shared" si="5"/>
        <v>54.926317922801331</v>
      </c>
      <c r="N14">
        <f t="shared" si="5"/>
        <v>52.612427922801338</v>
      </c>
      <c r="O14">
        <f t="shared" si="5"/>
        <v>50.218772922801335</v>
      </c>
      <c r="P14">
        <f t="shared" si="5"/>
        <v>47.745352922801345</v>
      </c>
      <c r="Q14">
        <f t="shared" si="6"/>
        <v>45.192167922801353</v>
      </c>
      <c r="R14">
        <f t="shared" si="6"/>
        <v>42.559217922801352</v>
      </c>
      <c r="S14">
        <f t="shared" si="6"/>
        <v>39.846502922801363</v>
      </c>
      <c r="T14">
        <f t="shared" si="7"/>
        <v>37.054022922801366</v>
      </c>
      <c r="U14">
        <f t="shared" si="7"/>
        <v>34.181777922801366</v>
      </c>
      <c r="V14">
        <f t="shared" si="7"/>
        <v>31.229767922801376</v>
      </c>
      <c r="W14">
        <f t="shared" si="8"/>
        <v>28.197992922801376</v>
      </c>
      <c r="X14">
        <f t="shared" si="8"/>
        <v>25.086452922801389</v>
      </c>
      <c r="Y14">
        <f t="shared" si="8"/>
        <v>21.895147922801396</v>
      </c>
      <c r="Z14">
        <f t="shared" si="8"/>
        <v>18.624077922801398</v>
      </c>
      <c r="AA14">
        <f t="shared" si="9"/>
        <v>15.27324292280141</v>
      </c>
      <c r="AB14">
        <f t="shared" si="9"/>
        <v>11.842642922801415</v>
      </c>
      <c r="AC14">
        <f t="shared" si="9"/>
        <v>8.3322779228014134</v>
      </c>
      <c r="AD14">
        <f t="shared" si="9"/>
        <v>4.7421479228014238</v>
      </c>
      <c r="AE14">
        <f t="shared" si="9"/>
        <v>1.072252922801427</v>
      </c>
    </row>
    <row r="15" spans="1:38" x14ac:dyDescent="0.3">
      <c r="B15">
        <f t="shared" si="3"/>
        <v>12</v>
      </c>
      <c r="C15">
        <v>73.215726155650003</v>
      </c>
      <c r="D15">
        <f t="shared" si="2"/>
        <v>72.161902922801275</v>
      </c>
      <c r="E15">
        <f t="shared" si="10"/>
        <v>70.565897922801284</v>
      </c>
      <c r="F15">
        <f t="shared" si="10"/>
        <v>68.890127922801284</v>
      </c>
      <c r="G15">
        <f t="shared" si="10"/>
        <v>67.134592922801289</v>
      </c>
      <c r="H15">
        <f t="shared" si="10"/>
        <v>65.2992929228013</v>
      </c>
      <c r="I15">
        <f t="shared" si="10"/>
        <v>63.384227922801301</v>
      </c>
      <c r="J15">
        <f t="shared" si="10"/>
        <v>61.389397922801301</v>
      </c>
      <c r="K15">
        <f t="shared" si="4"/>
        <v>59.314802922801313</v>
      </c>
      <c r="L15">
        <f t="shared" si="4"/>
        <v>57.160442922801316</v>
      </c>
      <c r="M15">
        <f t="shared" si="5"/>
        <v>54.926317922801331</v>
      </c>
      <c r="N15">
        <f t="shared" si="5"/>
        <v>52.612427922801338</v>
      </c>
      <c r="O15">
        <f t="shared" si="5"/>
        <v>50.218772922801335</v>
      </c>
      <c r="P15">
        <f t="shared" si="5"/>
        <v>47.745352922801345</v>
      </c>
      <c r="Q15">
        <f t="shared" si="6"/>
        <v>45.192167922801353</v>
      </c>
      <c r="R15">
        <f t="shared" si="6"/>
        <v>42.559217922801352</v>
      </c>
      <c r="S15">
        <f t="shared" si="6"/>
        <v>39.846502922801363</v>
      </c>
      <c r="T15">
        <f t="shared" si="7"/>
        <v>37.054022922801366</v>
      </c>
      <c r="U15">
        <f t="shared" si="7"/>
        <v>34.181777922801366</v>
      </c>
      <c r="V15">
        <f t="shared" si="7"/>
        <v>31.229767922801376</v>
      </c>
      <c r="W15">
        <f t="shared" si="8"/>
        <v>28.197992922801376</v>
      </c>
      <c r="X15">
        <f t="shared" si="8"/>
        <v>25.086452922801389</v>
      </c>
      <c r="Y15">
        <f t="shared" si="8"/>
        <v>21.895147922801396</v>
      </c>
      <c r="Z15">
        <f t="shared" si="8"/>
        <v>18.624077922801398</v>
      </c>
      <c r="AA15">
        <f t="shared" si="9"/>
        <v>15.27324292280141</v>
      </c>
      <c r="AB15">
        <f t="shared" si="9"/>
        <v>11.842642922801415</v>
      </c>
      <c r="AC15">
        <f t="shared" si="9"/>
        <v>8.3322779228014134</v>
      </c>
      <c r="AD15">
        <f t="shared" si="9"/>
        <v>4.7421479228014238</v>
      </c>
      <c r="AE15">
        <f t="shared" si="9"/>
        <v>1.072252922801427</v>
      </c>
    </row>
    <row r="16" spans="1:38" x14ac:dyDescent="0.3">
      <c r="B16">
        <f t="shared" si="3"/>
        <v>13</v>
      </c>
      <c r="C16">
        <v>73.215726155650003</v>
      </c>
      <c r="D16">
        <f t="shared" si="2"/>
        <v>72.161902922801275</v>
      </c>
      <c r="E16">
        <f t="shared" si="10"/>
        <v>70.565897922801284</v>
      </c>
      <c r="F16">
        <f t="shared" si="10"/>
        <v>68.890127922801284</v>
      </c>
      <c r="G16">
        <f t="shared" si="10"/>
        <v>67.134592922801289</v>
      </c>
      <c r="H16">
        <f t="shared" si="10"/>
        <v>65.2992929228013</v>
      </c>
      <c r="I16">
        <f t="shared" si="10"/>
        <v>63.384227922801301</v>
      </c>
      <c r="J16">
        <f t="shared" si="10"/>
        <v>61.389397922801301</v>
      </c>
      <c r="K16">
        <f t="shared" si="4"/>
        <v>59.314802922801313</v>
      </c>
      <c r="L16">
        <f t="shared" si="4"/>
        <v>57.160442922801316</v>
      </c>
      <c r="M16">
        <f t="shared" si="5"/>
        <v>54.926317922801331</v>
      </c>
      <c r="N16">
        <f t="shared" si="5"/>
        <v>52.612427922801338</v>
      </c>
      <c r="O16">
        <f t="shared" si="5"/>
        <v>50.218772922801335</v>
      </c>
      <c r="P16">
        <f t="shared" si="5"/>
        <v>47.745352922801345</v>
      </c>
      <c r="Q16">
        <f t="shared" si="6"/>
        <v>45.192167922801353</v>
      </c>
      <c r="R16">
        <f t="shared" si="6"/>
        <v>42.559217922801352</v>
      </c>
      <c r="S16">
        <f t="shared" si="6"/>
        <v>39.846502922801363</v>
      </c>
      <c r="T16">
        <f t="shared" si="7"/>
        <v>37.054022922801366</v>
      </c>
      <c r="U16">
        <f t="shared" si="7"/>
        <v>34.181777922801366</v>
      </c>
      <c r="V16">
        <f t="shared" si="7"/>
        <v>31.229767922801376</v>
      </c>
      <c r="W16">
        <f t="shared" si="8"/>
        <v>28.197992922801376</v>
      </c>
      <c r="X16">
        <f t="shared" si="8"/>
        <v>25.086452922801389</v>
      </c>
      <c r="Y16">
        <f t="shared" si="8"/>
        <v>21.895147922801396</v>
      </c>
      <c r="Z16">
        <f t="shared" si="8"/>
        <v>18.624077922801398</v>
      </c>
      <c r="AA16">
        <f t="shared" si="9"/>
        <v>15.27324292280141</v>
      </c>
      <c r="AB16">
        <f t="shared" si="9"/>
        <v>11.842642922801415</v>
      </c>
      <c r="AC16">
        <f t="shared" si="9"/>
        <v>8.3322779228014134</v>
      </c>
      <c r="AD16">
        <f t="shared" si="9"/>
        <v>4.7421479228014238</v>
      </c>
      <c r="AE16">
        <f t="shared" si="9"/>
        <v>1.072252922801427</v>
      </c>
    </row>
    <row r="17" spans="2:28" x14ac:dyDescent="0.3">
      <c r="B17">
        <f t="shared" si="3"/>
        <v>14</v>
      </c>
      <c r="C17">
        <v>62.951839311400015</v>
      </c>
      <c r="D17">
        <f t="shared" si="2"/>
        <v>62.045748307455312</v>
      </c>
      <c r="E17">
        <f t="shared" si="10"/>
        <v>60.449743307455329</v>
      </c>
      <c r="F17">
        <f t="shared" si="10"/>
        <v>58.773973307455336</v>
      </c>
      <c r="G17">
        <f t="shared" si="10"/>
        <v>57.018438307455334</v>
      </c>
      <c r="H17">
        <f t="shared" si="10"/>
        <v>55.183138307455344</v>
      </c>
      <c r="I17">
        <f t="shared" si="10"/>
        <v>53.268073307455346</v>
      </c>
      <c r="J17">
        <f t="shared" si="10"/>
        <v>51.273243307455346</v>
      </c>
      <c r="K17">
        <f t="shared" si="4"/>
        <v>49.198648307455358</v>
      </c>
      <c r="L17">
        <f t="shared" si="4"/>
        <v>47.044288307455361</v>
      </c>
      <c r="M17">
        <f t="shared" si="5"/>
        <v>44.810163307455376</v>
      </c>
      <c r="N17">
        <f t="shared" si="5"/>
        <v>42.496273307455382</v>
      </c>
      <c r="O17">
        <f t="shared" si="5"/>
        <v>40.102618307455387</v>
      </c>
      <c r="P17">
        <f t="shared" si="5"/>
        <v>37.629198307455397</v>
      </c>
      <c r="Q17">
        <f t="shared" si="6"/>
        <v>35.076013307455405</v>
      </c>
      <c r="R17">
        <f t="shared" si="6"/>
        <v>32.443063307455404</v>
      </c>
      <c r="S17">
        <f t="shared" si="6"/>
        <v>29.730348307455415</v>
      </c>
      <c r="T17">
        <f t="shared" si="7"/>
        <v>26.937868307455417</v>
      </c>
      <c r="U17">
        <f t="shared" si="7"/>
        <v>24.065623307455414</v>
      </c>
      <c r="V17">
        <f t="shared" si="7"/>
        <v>21.113613307455424</v>
      </c>
      <c r="W17">
        <f t="shared" si="8"/>
        <v>18.081838307455428</v>
      </c>
      <c r="X17">
        <f t="shared" si="8"/>
        <v>14.97029830745544</v>
      </c>
      <c r="Y17">
        <f t="shared" si="8"/>
        <v>11.778993307455448</v>
      </c>
      <c r="Z17">
        <f t="shared" si="8"/>
        <v>8.5079233074554477</v>
      </c>
      <c r="AA17">
        <f>Z17+(-7.9765*(momento)+15929)/100</f>
        <v>5.1570883074554601</v>
      </c>
      <c r="AB17">
        <f>AA17+(-7.9765*(momento)+15929)/100</f>
        <v>1.7264883074554653</v>
      </c>
    </row>
    <row r="18" spans="2:28" x14ac:dyDescent="0.3">
      <c r="B18">
        <f t="shared" si="3"/>
        <v>15</v>
      </c>
      <c r="C18">
        <v>49.266656852400004</v>
      </c>
      <c r="D18">
        <f t="shared" si="2"/>
        <v>48.55754215366067</v>
      </c>
      <c r="E18">
        <f t="shared" si="10"/>
        <v>46.961537153660686</v>
      </c>
      <c r="F18">
        <f t="shared" si="10"/>
        <v>45.285767153660693</v>
      </c>
      <c r="G18">
        <f t="shared" si="10"/>
        <v>43.530232153660691</v>
      </c>
      <c r="H18">
        <f t="shared" si="10"/>
        <v>41.694932153660702</v>
      </c>
      <c r="I18">
        <f t="shared" si="10"/>
        <v>39.779867153660703</v>
      </c>
      <c r="J18">
        <f t="shared" si="10"/>
        <v>37.785037153660703</v>
      </c>
      <c r="K18">
        <f t="shared" si="4"/>
        <v>35.710442153660715</v>
      </c>
      <c r="L18">
        <f t="shared" si="4"/>
        <v>33.556082153660718</v>
      </c>
      <c r="M18">
        <f t="shared" si="5"/>
        <v>31.321957153660733</v>
      </c>
      <c r="N18">
        <f t="shared" si="5"/>
        <v>29.00806715366074</v>
      </c>
      <c r="O18">
        <f t="shared" si="5"/>
        <v>26.614412153660741</v>
      </c>
      <c r="P18">
        <f t="shared" si="5"/>
        <v>24.140992153660754</v>
      </c>
      <c r="Q18">
        <f t="shared" si="6"/>
        <v>21.587807153660762</v>
      </c>
      <c r="R18">
        <f t="shared" si="6"/>
        <v>18.954857153660761</v>
      </c>
      <c r="S18">
        <f t="shared" si="6"/>
        <v>16.242142153660772</v>
      </c>
      <c r="T18">
        <f t="shared" si="7"/>
        <v>13.449662153660777</v>
      </c>
      <c r="U18">
        <f t="shared" si="7"/>
        <v>10.577417153660774</v>
      </c>
      <c r="V18">
        <f t="shared" si="7"/>
        <v>7.6254071536607828</v>
      </c>
      <c r="W18">
        <f>V18+(-7.9765*(momento)+15929)/100</f>
        <v>4.5936321536607849</v>
      </c>
      <c r="X18">
        <f>W18+(-7.9765*(momento)+15929)/100</f>
        <v>1.4820921536607985</v>
      </c>
    </row>
    <row r="19" spans="2:28" x14ac:dyDescent="0.3">
      <c r="B19">
        <f t="shared" si="3"/>
        <v>16</v>
      </c>
      <c r="C19">
        <v>42.424065622900009</v>
      </c>
      <c r="D19">
        <f t="shared" si="2"/>
        <v>41.813439076763359</v>
      </c>
      <c r="E19">
        <f t="shared" si="10"/>
        <v>40.217434076763375</v>
      </c>
      <c r="F19">
        <f t="shared" si="10"/>
        <v>38.541664076763382</v>
      </c>
      <c r="G19">
        <f t="shared" si="10"/>
        <v>36.78612907676338</v>
      </c>
      <c r="H19">
        <f t="shared" si="10"/>
        <v>34.950829076763391</v>
      </c>
      <c r="I19">
        <f t="shared" si="10"/>
        <v>33.035764076763392</v>
      </c>
      <c r="J19">
        <f t="shared" si="10"/>
        <v>31.040934076763392</v>
      </c>
      <c r="K19">
        <f t="shared" si="4"/>
        <v>28.966339076763401</v>
      </c>
      <c r="L19">
        <f t="shared" si="4"/>
        <v>26.811979076763404</v>
      </c>
      <c r="M19">
        <f t="shared" si="5"/>
        <v>24.577854076763419</v>
      </c>
      <c r="N19">
        <f t="shared" si="5"/>
        <v>22.263964076763425</v>
      </c>
      <c r="O19">
        <f t="shared" si="5"/>
        <v>19.870309076763427</v>
      </c>
      <c r="P19">
        <f t="shared" si="5"/>
        <v>17.39688907676344</v>
      </c>
      <c r="Q19">
        <f t="shared" si="6"/>
        <v>14.843704076763446</v>
      </c>
      <c r="R19">
        <f t="shared" si="6"/>
        <v>12.210754076763445</v>
      </c>
      <c r="S19">
        <f t="shared" si="6"/>
        <v>9.4980390767634564</v>
      </c>
      <c r="T19">
        <f t="shared" si="7"/>
        <v>6.7055590767634605</v>
      </c>
      <c r="U19">
        <f t="shared" si="7"/>
        <v>3.8333140767634579</v>
      </c>
      <c r="V19">
        <f t="shared" si="7"/>
        <v>0.88130407676346678</v>
      </c>
    </row>
    <row r="20" spans="2:28" x14ac:dyDescent="0.3">
      <c r="B20">
        <f t="shared" si="3"/>
        <v>17</v>
      </c>
      <c r="C20">
        <v>47.213879483550009</v>
      </c>
      <c r="D20">
        <f t="shared" si="2"/>
        <v>46.534311230591477</v>
      </c>
      <c r="E20">
        <f t="shared" si="10"/>
        <v>44.938306230591493</v>
      </c>
      <c r="F20">
        <f t="shared" si="10"/>
        <v>43.2625362305915</v>
      </c>
      <c r="G20">
        <f t="shared" si="10"/>
        <v>41.507001230591499</v>
      </c>
      <c r="H20">
        <f t="shared" si="10"/>
        <v>39.671701230591509</v>
      </c>
      <c r="I20">
        <f t="shared" si="10"/>
        <v>37.756636230591511</v>
      </c>
      <c r="J20">
        <f t="shared" si="10"/>
        <v>35.76180623059151</v>
      </c>
      <c r="K20">
        <f t="shared" si="4"/>
        <v>33.687211230591522</v>
      </c>
      <c r="L20">
        <f t="shared" si="4"/>
        <v>31.532851230591525</v>
      </c>
      <c r="M20">
        <f t="shared" si="5"/>
        <v>29.298726230591541</v>
      </c>
      <c r="N20">
        <f t="shared" si="5"/>
        <v>26.984836230591547</v>
      </c>
      <c r="O20">
        <f t="shared" si="5"/>
        <v>24.591181230591548</v>
      </c>
      <c r="P20">
        <f t="shared" si="5"/>
        <v>22.117761230591562</v>
      </c>
      <c r="Q20">
        <f t="shared" si="6"/>
        <v>19.56457623059157</v>
      </c>
      <c r="R20">
        <f t="shared" si="6"/>
        <v>16.931626230591569</v>
      </c>
      <c r="S20">
        <f t="shared" si="6"/>
        <v>14.21891123059158</v>
      </c>
      <c r="T20">
        <f t="shared" si="7"/>
        <v>11.426431230591584</v>
      </c>
      <c r="U20">
        <f t="shared" si="7"/>
        <v>8.554186230591581</v>
      </c>
      <c r="V20">
        <f t="shared" si="7"/>
        <v>5.6021762305915903</v>
      </c>
      <c r="W20">
        <f>V20+(-7.9765*(momento)+15929)/100</f>
        <v>2.5704012305915924</v>
      </c>
    </row>
    <row r="21" spans="2:28" x14ac:dyDescent="0.3">
      <c r="B21">
        <f t="shared" si="3"/>
        <v>18</v>
      </c>
      <c r="C21">
        <v>50.63517509830001</v>
      </c>
      <c r="D21">
        <f t="shared" si="2"/>
        <v>49.906362769040136</v>
      </c>
      <c r="E21">
        <f t="shared" si="10"/>
        <v>48.310357769040152</v>
      </c>
      <c r="F21">
        <f t="shared" si="10"/>
        <v>46.634587769040159</v>
      </c>
      <c r="G21">
        <f t="shared" si="10"/>
        <v>44.879052769040158</v>
      </c>
      <c r="H21">
        <f t="shared" si="10"/>
        <v>43.043752769040168</v>
      </c>
      <c r="I21">
        <f t="shared" si="10"/>
        <v>41.12868776904017</v>
      </c>
      <c r="J21">
        <f t="shared" si="10"/>
        <v>39.133857769040169</v>
      </c>
      <c r="K21">
        <f t="shared" si="4"/>
        <v>37.059262769040181</v>
      </c>
      <c r="L21">
        <f t="shared" si="4"/>
        <v>34.904902769040184</v>
      </c>
      <c r="M21">
        <f t="shared" si="5"/>
        <v>32.6707777690402</v>
      </c>
      <c r="N21">
        <f t="shared" si="5"/>
        <v>30.356887769040206</v>
      </c>
      <c r="O21">
        <f t="shared" si="5"/>
        <v>27.963232769040207</v>
      </c>
      <c r="P21">
        <f t="shared" si="5"/>
        <v>25.489812769040221</v>
      </c>
      <c r="Q21">
        <f t="shared" si="6"/>
        <v>22.936627769040228</v>
      </c>
      <c r="R21">
        <f t="shared" si="6"/>
        <v>20.303677769040227</v>
      </c>
      <c r="S21">
        <f t="shared" si="6"/>
        <v>17.590962769040239</v>
      </c>
      <c r="T21">
        <f t="shared" si="7"/>
        <v>14.798482769040243</v>
      </c>
      <c r="U21">
        <f t="shared" si="7"/>
        <v>11.92623776904024</v>
      </c>
      <c r="V21">
        <f t="shared" si="7"/>
        <v>8.9742277690402492</v>
      </c>
      <c r="W21">
        <f>V21+(-7.9765*(momento)+15929)/100</f>
        <v>5.9424527690402513</v>
      </c>
      <c r="X21">
        <f>W21+(-7.9765*(momento)+15929)/100</f>
        <v>2.8309127690402649</v>
      </c>
    </row>
    <row r="22" spans="2:28" x14ac:dyDescent="0.3">
      <c r="B22">
        <f t="shared" si="3"/>
        <v>19</v>
      </c>
      <c r="C22">
        <v>36.265733516350004</v>
      </c>
      <c r="D22">
        <f t="shared" si="2"/>
        <v>35.743746307555774</v>
      </c>
      <c r="E22">
        <f t="shared" si="10"/>
        <v>34.147741307555791</v>
      </c>
      <c r="F22">
        <f t="shared" si="10"/>
        <v>32.471971307555798</v>
      </c>
      <c r="G22">
        <f t="shared" si="10"/>
        <v>30.716436307555799</v>
      </c>
      <c r="H22">
        <f t="shared" si="10"/>
        <v>28.88113630755581</v>
      </c>
      <c r="I22">
        <f t="shared" si="10"/>
        <v>26.966071307555815</v>
      </c>
      <c r="J22">
        <f t="shared" si="10"/>
        <v>24.971241307555815</v>
      </c>
      <c r="K22">
        <f t="shared" si="4"/>
        <v>22.896646307555823</v>
      </c>
      <c r="L22">
        <f t="shared" si="4"/>
        <v>20.742286307555826</v>
      </c>
      <c r="M22">
        <f t="shared" si="5"/>
        <v>18.508161307555842</v>
      </c>
      <c r="N22">
        <f t="shared" si="5"/>
        <v>16.194271307555848</v>
      </c>
      <c r="O22">
        <f t="shared" si="5"/>
        <v>13.800616307555849</v>
      </c>
      <c r="P22">
        <f t="shared" si="5"/>
        <v>11.327196307555862</v>
      </c>
      <c r="Q22">
        <f t="shared" si="6"/>
        <v>8.7740113075558686</v>
      </c>
      <c r="R22">
        <f t="shared" si="6"/>
        <v>6.1410613075558675</v>
      </c>
      <c r="S22">
        <f t="shared" si="6"/>
        <v>3.4283463075558784</v>
      </c>
      <c r="T22">
        <f>S22+(-7.9765*(momento)+15929)/100</f>
        <v>0.63586630755588258</v>
      </c>
    </row>
    <row r="23" spans="2:28" x14ac:dyDescent="0.3">
      <c r="B23">
        <f t="shared" si="3"/>
        <v>20</v>
      </c>
      <c r="C23">
        <v>23.264810180300003</v>
      </c>
      <c r="D23">
        <f t="shared" si="2"/>
        <v>22.929950461450872</v>
      </c>
      <c r="E23">
        <f t="shared" si="10"/>
        <v>21.333945461450885</v>
      </c>
      <c r="F23">
        <f t="shared" si="10"/>
        <v>19.658175461450892</v>
      </c>
      <c r="G23">
        <f t="shared" si="10"/>
        <v>17.902640461450893</v>
      </c>
      <c r="H23">
        <f t="shared" si="10"/>
        <v>16.067340461450904</v>
      </c>
      <c r="I23">
        <f t="shared" si="10"/>
        <v>14.152275461450909</v>
      </c>
      <c r="J23">
        <f t="shared" si="10"/>
        <v>12.157445461450907</v>
      </c>
      <c r="K23">
        <f t="shared" si="4"/>
        <v>10.082850461450917</v>
      </c>
      <c r="L23">
        <f t="shared" si="4"/>
        <v>7.9284904614509202</v>
      </c>
      <c r="M23">
        <f>L23+(-7.9765*(momento)+15929)/100</f>
        <v>5.6943654614509347</v>
      </c>
      <c r="N23">
        <f>M23+(-7.9765*(momento)+15929)/100</f>
        <v>3.3804754614509425</v>
      </c>
      <c r="O23">
        <f>N23+(-7.9765*(momento)+15929)/100</f>
        <v>0.98682046145094349</v>
      </c>
    </row>
    <row r="24" spans="2:28" x14ac:dyDescent="0.3">
      <c r="B24">
        <f t="shared" si="3"/>
        <v>21</v>
      </c>
      <c r="C24">
        <v>21.896291934400001</v>
      </c>
      <c r="D24">
        <f t="shared" si="2"/>
        <v>21.581129846071409</v>
      </c>
      <c r="E24">
        <f t="shared" ref="E24:J33" si="11">D24+(-7.9765*(momento)+15929)/100</f>
        <v>19.985124846071422</v>
      </c>
      <c r="F24">
        <f t="shared" si="11"/>
        <v>18.309354846071429</v>
      </c>
      <c r="G24">
        <f t="shared" si="11"/>
        <v>16.553819846071431</v>
      </c>
      <c r="H24">
        <f t="shared" si="11"/>
        <v>14.718519846071443</v>
      </c>
      <c r="I24">
        <f t="shared" si="11"/>
        <v>12.803454846071448</v>
      </c>
      <c r="J24">
        <f t="shared" si="11"/>
        <v>10.808624846071446</v>
      </c>
      <c r="K24">
        <f t="shared" si="4"/>
        <v>8.734029846071456</v>
      </c>
      <c r="L24">
        <f t="shared" si="4"/>
        <v>6.5796698460714591</v>
      </c>
      <c r="M24">
        <f t="shared" ref="M24:N38" si="12">L24+(-7.9765*(momento)+15929)/100</f>
        <v>4.3455448460714736</v>
      </c>
      <c r="N24">
        <f t="shared" si="12"/>
        <v>2.0316548460714814</v>
      </c>
    </row>
    <row r="25" spans="2:28" x14ac:dyDescent="0.3">
      <c r="B25">
        <f t="shared" si="3"/>
        <v>22</v>
      </c>
      <c r="C25">
        <v>26.686105795050004</v>
      </c>
      <c r="D25">
        <f t="shared" si="2"/>
        <v>26.302001999899531</v>
      </c>
      <c r="E25">
        <f t="shared" si="11"/>
        <v>24.705996999899543</v>
      </c>
      <c r="F25">
        <f t="shared" si="11"/>
        <v>23.030226999899551</v>
      </c>
      <c r="G25">
        <f t="shared" si="11"/>
        <v>21.274691999899552</v>
      </c>
      <c r="H25">
        <f t="shared" si="11"/>
        <v>19.439391999899563</v>
      </c>
      <c r="I25">
        <f t="shared" si="11"/>
        <v>17.524326999899568</v>
      </c>
      <c r="J25">
        <f t="shared" si="11"/>
        <v>15.529496999899566</v>
      </c>
      <c r="K25">
        <f t="shared" si="4"/>
        <v>13.454901999899576</v>
      </c>
      <c r="L25">
        <f t="shared" si="4"/>
        <v>11.300541999899579</v>
      </c>
      <c r="M25">
        <f t="shared" si="12"/>
        <v>9.0664169998995945</v>
      </c>
      <c r="N25">
        <f t="shared" si="12"/>
        <v>6.7525269998996027</v>
      </c>
      <c r="O25">
        <f t="shared" ref="O25:P36" si="13">N25+(-7.9765*(momento)+15929)/100</f>
        <v>4.3588719998996037</v>
      </c>
      <c r="P25">
        <f t="shared" si="13"/>
        <v>1.8854519998996162</v>
      </c>
    </row>
    <row r="26" spans="2:28" x14ac:dyDescent="0.3">
      <c r="B26">
        <f t="shared" si="3"/>
        <v>23</v>
      </c>
      <c r="C26">
        <v>29.423142286850005</v>
      </c>
      <c r="D26">
        <f t="shared" si="2"/>
        <v>28.99964323065846</v>
      </c>
      <c r="E26">
        <f t="shared" si="11"/>
        <v>27.403638230658473</v>
      </c>
      <c r="F26">
        <f t="shared" si="11"/>
        <v>25.72786823065848</v>
      </c>
      <c r="G26">
        <f t="shared" si="11"/>
        <v>23.972333230658482</v>
      </c>
      <c r="H26">
        <f t="shared" si="11"/>
        <v>22.137033230658492</v>
      </c>
      <c r="I26">
        <f t="shared" si="11"/>
        <v>20.221968230658497</v>
      </c>
      <c r="J26">
        <f t="shared" si="11"/>
        <v>18.227138230658497</v>
      </c>
      <c r="K26">
        <f t="shared" ref="K26:L40" si="14">J26+(-7.9765*(momento)+15929)/100</f>
        <v>16.152543230658505</v>
      </c>
      <c r="L26">
        <f t="shared" si="14"/>
        <v>13.998183230658508</v>
      </c>
      <c r="M26">
        <f t="shared" si="12"/>
        <v>11.764058230658524</v>
      </c>
      <c r="N26">
        <f t="shared" si="12"/>
        <v>9.450168230658532</v>
      </c>
      <c r="O26">
        <f t="shared" si="13"/>
        <v>7.056513230658533</v>
      </c>
      <c r="P26">
        <f t="shared" si="13"/>
        <v>4.5830932306585455</v>
      </c>
      <c r="Q26">
        <f t="shared" ref="Q26:Q33" si="15">P26+(-7.9765*(momento)+15929)/100</f>
        <v>2.0299082306585516</v>
      </c>
    </row>
    <row r="27" spans="2:28" x14ac:dyDescent="0.3">
      <c r="B27">
        <f t="shared" si="3"/>
        <v>24</v>
      </c>
      <c r="C27">
        <v>30.107401409800005</v>
      </c>
      <c r="D27">
        <f t="shared" si="2"/>
        <v>29.67405353834819</v>
      </c>
      <c r="E27">
        <f t="shared" si="11"/>
        <v>28.078048538348202</v>
      </c>
      <c r="F27">
        <f t="shared" si="11"/>
        <v>26.402278538348209</v>
      </c>
      <c r="G27">
        <f t="shared" si="11"/>
        <v>24.646743538348211</v>
      </c>
      <c r="H27">
        <f t="shared" si="11"/>
        <v>22.811443538348222</v>
      </c>
      <c r="I27">
        <f t="shared" si="11"/>
        <v>20.896378538348227</v>
      </c>
      <c r="J27">
        <f t="shared" si="11"/>
        <v>18.901548538348226</v>
      </c>
      <c r="K27">
        <f t="shared" si="14"/>
        <v>16.826953538348235</v>
      </c>
      <c r="L27">
        <f t="shared" si="14"/>
        <v>14.672593538348238</v>
      </c>
      <c r="M27">
        <f t="shared" si="12"/>
        <v>12.438468538348253</v>
      </c>
      <c r="N27">
        <f t="shared" si="12"/>
        <v>10.124578538348262</v>
      </c>
      <c r="O27">
        <f t="shared" si="13"/>
        <v>7.7309235383482626</v>
      </c>
      <c r="P27">
        <f t="shared" si="13"/>
        <v>5.2575035383482751</v>
      </c>
      <c r="Q27">
        <f t="shared" si="15"/>
        <v>2.7043185383482813</v>
      </c>
    </row>
    <row r="28" spans="2:28" x14ac:dyDescent="0.3">
      <c r="B28">
        <f t="shared" si="3"/>
        <v>25</v>
      </c>
      <c r="C28">
        <v>29.423142286850005</v>
      </c>
      <c r="D28">
        <f t="shared" si="2"/>
        <v>28.99964323065846</v>
      </c>
      <c r="E28">
        <f t="shared" si="11"/>
        <v>27.403638230658473</v>
      </c>
      <c r="F28">
        <f t="shared" si="11"/>
        <v>25.72786823065848</v>
      </c>
      <c r="G28">
        <f t="shared" si="11"/>
        <v>23.972333230658482</v>
      </c>
      <c r="H28">
        <f t="shared" si="11"/>
        <v>22.137033230658492</v>
      </c>
      <c r="I28">
        <f t="shared" si="11"/>
        <v>20.221968230658497</v>
      </c>
      <c r="J28">
        <f t="shared" si="11"/>
        <v>18.227138230658497</v>
      </c>
      <c r="K28">
        <f t="shared" si="14"/>
        <v>16.152543230658505</v>
      </c>
      <c r="L28">
        <f t="shared" si="14"/>
        <v>13.998183230658508</v>
      </c>
      <c r="M28">
        <f t="shared" si="12"/>
        <v>11.764058230658524</v>
      </c>
      <c r="N28">
        <f t="shared" si="12"/>
        <v>9.450168230658532</v>
      </c>
      <c r="O28">
        <f t="shared" si="13"/>
        <v>7.056513230658533</v>
      </c>
      <c r="P28">
        <f t="shared" si="13"/>
        <v>4.5830932306585455</v>
      </c>
      <c r="Q28">
        <f t="shared" si="15"/>
        <v>2.0299082306585516</v>
      </c>
    </row>
    <row r="29" spans="2:28" x14ac:dyDescent="0.3">
      <c r="B29">
        <f t="shared" si="3"/>
        <v>26</v>
      </c>
      <c r="C29">
        <v>28.738883163900002</v>
      </c>
      <c r="D29">
        <f t="shared" si="2"/>
        <v>28.325232922968723</v>
      </c>
      <c r="E29">
        <f t="shared" si="11"/>
        <v>26.729227922968736</v>
      </c>
      <c r="F29">
        <f t="shared" si="11"/>
        <v>25.053457922968743</v>
      </c>
      <c r="G29">
        <f t="shared" si="11"/>
        <v>23.297922922968745</v>
      </c>
      <c r="H29">
        <f t="shared" si="11"/>
        <v>21.462622922968755</v>
      </c>
      <c r="I29">
        <f t="shared" si="11"/>
        <v>19.54755792296876</v>
      </c>
      <c r="J29">
        <f t="shared" si="11"/>
        <v>17.55272792296876</v>
      </c>
      <c r="K29">
        <f t="shared" si="14"/>
        <v>15.47813292296877</v>
      </c>
      <c r="L29">
        <f t="shared" si="14"/>
        <v>13.323772922968773</v>
      </c>
      <c r="M29">
        <f t="shared" si="12"/>
        <v>11.089647922968787</v>
      </c>
      <c r="N29">
        <f t="shared" si="12"/>
        <v>8.7757579229687952</v>
      </c>
      <c r="O29">
        <f t="shared" si="13"/>
        <v>6.3821029229687962</v>
      </c>
      <c r="P29">
        <f t="shared" si="13"/>
        <v>3.9086829229688087</v>
      </c>
      <c r="Q29">
        <f t="shared" si="15"/>
        <v>1.3554979229688149</v>
      </c>
    </row>
    <row r="30" spans="2:28" x14ac:dyDescent="0.3">
      <c r="B30">
        <f t="shared" si="3"/>
        <v>27</v>
      </c>
      <c r="C30">
        <v>28.054624040950003</v>
      </c>
      <c r="D30">
        <f t="shared" si="2"/>
        <v>27.650822615278994</v>
      </c>
      <c r="E30">
        <f t="shared" si="11"/>
        <v>26.054817615279006</v>
      </c>
      <c r="F30">
        <f t="shared" si="11"/>
        <v>24.379047615279013</v>
      </c>
      <c r="G30">
        <f t="shared" si="11"/>
        <v>22.623512615279015</v>
      </c>
      <c r="H30">
        <f t="shared" si="11"/>
        <v>20.788212615279026</v>
      </c>
      <c r="I30">
        <f t="shared" si="11"/>
        <v>18.873147615279031</v>
      </c>
      <c r="J30">
        <f t="shared" si="11"/>
        <v>16.87831761527903</v>
      </c>
      <c r="K30">
        <f t="shared" si="14"/>
        <v>14.803722615279041</v>
      </c>
      <c r="L30">
        <f t="shared" si="14"/>
        <v>12.649362615279044</v>
      </c>
      <c r="M30">
        <f t="shared" si="12"/>
        <v>10.415237615279057</v>
      </c>
      <c r="N30">
        <f t="shared" si="12"/>
        <v>8.1013476152790656</v>
      </c>
      <c r="O30">
        <f t="shared" si="13"/>
        <v>5.7076926152790666</v>
      </c>
      <c r="P30">
        <f t="shared" si="13"/>
        <v>3.2342726152790791</v>
      </c>
      <c r="Q30">
        <f t="shared" si="15"/>
        <v>0.68108761527908523</v>
      </c>
    </row>
    <row r="31" spans="2:28" x14ac:dyDescent="0.3">
      <c r="B31">
        <f t="shared" si="3"/>
        <v>28</v>
      </c>
      <c r="C31">
        <v>30.107401409800005</v>
      </c>
      <c r="D31">
        <f t="shared" si="2"/>
        <v>29.67405353834819</v>
      </c>
      <c r="E31">
        <f t="shared" si="11"/>
        <v>28.078048538348202</v>
      </c>
      <c r="F31">
        <f t="shared" si="11"/>
        <v>26.402278538348209</v>
      </c>
      <c r="G31">
        <f t="shared" si="11"/>
        <v>24.646743538348211</v>
      </c>
      <c r="H31">
        <f t="shared" si="11"/>
        <v>22.811443538348222</v>
      </c>
      <c r="I31">
        <f t="shared" si="11"/>
        <v>20.896378538348227</v>
      </c>
      <c r="J31">
        <f t="shared" si="11"/>
        <v>18.901548538348226</v>
      </c>
      <c r="K31">
        <f t="shared" si="14"/>
        <v>16.826953538348235</v>
      </c>
      <c r="L31">
        <f t="shared" si="14"/>
        <v>14.672593538348238</v>
      </c>
      <c r="M31">
        <f t="shared" si="12"/>
        <v>12.438468538348253</v>
      </c>
      <c r="N31">
        <f t="shared" si="12"/>
        <v>10.124578538348262</v>
      </c>
      <c r="O31">
        <f t="shared" si="13"/>
        <v>7.7309235383482626</v>
      </c>
      <c r="P31">
        <f t="shared" si="13"/>
        <v>5.2575035383482751</v>
      </c>
      <c r="Q31">
        <f t="shared" si="15"/>
        <v>2.7043185383482813</v>
      </c>
    </row>
    <row r="32" spans="2:28" x14ac:dyDescent="0.3">
      <c r="B32">
        <f t="shared" si="3"/>
        <v>29</v>
      </c>
      <c r="C32">
        <v>32.16017877865</v>
      </c>
      <c r="D32">
        <f t="shared" si="2"/>
        <v>31.697284461417379</v>
      </c>
      <c r="E32">
        <f t="shared" si="11"/>
        <v>30.101279461417391</v>
      </c>
      <c r="F32">
        <f t="shared" si="11"/>
        <v>28.425509461417398</v>
      </c>
      <c r="G32">
        <f t="shared" si="11"/>
        <v>26.6699744614174</v>
      </c>
      <c r="H32">
        <f t="shared" si="11"/>
        <v>24.834674461417411</v>
      </c>
      <c r="I32">
        <f t="shared" si="11"/>
        <v>22.919609461417416</v>
      </c>
      <c r="J32">
        <f t="shared" si="11"/>
        <v>20.924779461417415</v>
      </c>
      <c r="K32">
        <f t="shared" si="14"/>
        <v>18.850184461417424</v>
      </c>
      <c r="L32">
        <f t="shared" si="14"/>
        <v>16.695824461417427</v>
      </c>
      <c r="M32">
        <f t="shared" si="12"/>
        <v>14.461699461417442</v>
      </c>
      <c r="N32">
        <f t="shared" si="12"/>
        <v>12.147809461417451</v>
      </c>
      <c r="O32">
        <f t="shared" si="13"/>
        <v>9.7541544614174516</v>
      </c>
      <c r="P32">
        <f t="shared" si="13"/>
        <v>7.2807344614174641</v>
      </c>
      <c r="Q32">
        <f t="shared" si="15"/>
        <v>4.7275494614174702</v>
      </c>
      <c r="R32">
        <f>Q32+(-7.9765*(momento)+15929)/100</f>
        <v>2.0945994614174697</v>
      </c>
    </row>
    <row r="33" spans="2:18" x14ac:dyDescent="0.3">
      <c r="B33">
        <f t="shared" si="3"/>
        <v>30</v>
      </c>
      <c r="C33">
        <v>30.791660532750004</v>
      </c>
      <c r="D33">
        <f t="shared" si="2"/>
        <v>30.348463846037919</v>
      </c>
      <c r="E33">
        <f t="shared" si="11"/>
        <v>28.752458846037932</v>
      </c>
      <c r="F33">
        <f t="shared" si="11"/>
        <v>27.076688846037939</v>
      </c>
      <c r="G33">
        <f t="shared" si="11"/>
        <v>25.321153846037941</v>
      </c>
      <c r="H33">
        <f t="shared" si="11"/>
        <v>23.485853846037951</v>
      </c>
      <c r="I33">
        <f t="shared" si="11"/>
        <v>21.570788846037956</v>
      </c>
      <c r="J33">
        <f t="shared" si="11"/>
        <v>19.575958846037956</v>
      </c>
      <c r="K33">
        <f t="shared" si="14"/>
        <v>17.501363846037965</v>
      </c>
      <c r="L33">
        <f t="shared" si="14"/>
        <v>15.347003846037968</v>
      </c>
      <c r="M33">
        <f t="shared" si="12"/>
        <v>13.112878846037983</v>
      </c>
      <c r="N33">
        <f t="shared" si="12"/>
        <v>10.798988846037991</v>
      </c>
      <c r="O33">
        <f t="shared" si="13"/>
        <v>8.4053338460379923</v>
      </c>
      <c r="P33">
        <f t="shared" si="13"/>
        <v>5.9319138460380048</v>
      </c>
      <c r="Q33">
        <f t="shared" si="15"/>
        <v>3.3787288460380109</v>
      </c>
      <c r="R33">
        <f>Q33+(-7.9765*(momento)+15929)/100</f>
        <v>0.74577884603801037</v>
      </c>
    </row>
    <row r="34" spans="2:18" x14ac:dyDescent="0.3">
      <c r="B34">
        <f t="shared" si="3"/>
        <v>31</v>
      </c>
      <c r="C34">
        <v>26.001846672100001</v>
      </c>
      <c r="D34">
        <f t="shared" si="2"/>
        <v>25.627591692209798</v>
      </c>
      <c r="E34">
        <f t="shared" ref="E34:J43" si="16">D34+(-7.9765*(momento)+15929)/100</f>
        <v>24.03158669220981</v>
      </c>
      <c r="F34">
        <f t="shared" si="16"/>
        <v>22.355816692209817</v>
      </c>
      <c r="G34">
        <f t="shared" si="16"/>
        <v>20.600281692209819</v>
      </c>
      <c r="H34">
        <f t="shared" si="16"/>
        <v>18.76498169220983</v>
      </c>
      <c r="I34">
        <f t="shared" si="16"/>
        <v>16.849916692209835</v>
      </c>
      <c r="J34">
        <f t="shared" si="16"/>
        <v>14.855086692209833</v>
      </c>
      <c r="K34">
        <f t="shared" si="14"/>
        <v>12.780491692209843</v>
      </c>
      <c r="L34">
        <f t="shared" si="14"/>
        <v>10.626131692209846</v>
      </c>
      <c r="M34">
        <f t="shared" si="12"/>
        <v>8.3920066922098613</v>
      </c>
      <c r="N34">
        <f t="shared" si="12"/>
        <v>6.0781166922098695</v>
      </c>
      <c r="O34">
        <f t="shared" si="13"/>
        <v>3.6844616922098705</v>
      </c>
      <c r="P34">
        <f t="shared" si="13"/>
        <v>1.211041692209883</v>
      </c>
    </row>
    <row r="35" spans="2:18" x14ac:dyDescent="0.3">
      <c r="B35">
        <f t="shared" si="3"/>
        <v>32</v>
      </c>
      <c r="C35">
        <v>26.686105795050004</v>
      </c>
      <c r="D35">
        <f t="shared" si="2"/>
        <v>26.302001999899531</v>
      </c>
      <c r="E35">
        <f t="shared" si="16"/>
        <v>24.705996999899543</v>
      </c>
      <c r="F35">
        <f t="shared" si="16"/>
        <v>23.030226999899551</v>
      </c>
      <c r="G35">
        <f t="shared" si="16"/>
        <v>21.274691999899552</v>
      </c>
      <c r="H35">
        <f t="shared" si="16"/>
        <v>19.439391999899563</v>
      </c>
      <c r="I35">
        <f t="shared" si="16"/>
        <v>17.524326999899568</v>
      </c>
      <c r="J35">
        <f t="shared" si="16"/>
        <v>15.529496999899566</v>
      </c>
      <c r="K35">
        <f t="shared" si="14"/>
        <v>13.454901999899576</v>
      </c>
      <c r="L35">
        <f t="shared" si="14"/>
        <v>11.300541999899579</v>
      </c>
      <c r="M35">
        <f t="shared" si="12"/>
        <v>9.0664169998995945</v>
      </c>
      <c r="N35">
        <f t="shared" si="12"/>
        <v>6.7525269998996027</v>
      </c>
      <c r="O35">
        <f t="shared" si="13"/>
        <v>4.3588719998996037</v>
      </c>
      <c r="P35">
        <f t="shared" si="13"/>
        <v>1.8854519998996162</v>
      </c>
    </row>
    <row r="36" spans="2:18" x14ac:dyDescent="0.3">
      <c r="B36">
        <f t="shared" si="3"/>
        <v>33</v>
      </c>
      <c r="C36">
        <v>26.001846672100001</v>
      </c>
      <c r="D36">
        <f t="shared" si="2"/>
        <v>25.627591692209798</v>
      </c>
      <c r="E36">
        <f t="shared" si="16"/>
        <v>24.03158669220981</v>
      </c>
      <c r="F36">
        <f t="shared" si="16"/>
        <v>22.355816692209817</v>
      </c>
      <c r="G36">
        <f t="shared" si="16"/>
        <v>20.600281692209819</v>
      </c>
      <c r="H36">
        <f t="shared" si="16"/>
        <v>18.76498169220983</v>
      </c>
      <c r="I36">
        <f t="shared" si="16"/>
        <v>16.849916692209835</v>
      </c>
      <c r="J36">
        <f t="shared" si="16"/>
        <v>14.855086692209833</v>
      </c>
      <c r="K36">
        <f t="shared" si="14"/>
        <v>12.780491692209843</v>
      </c>
      <c r="L36">
        <f t="shared" si="14"/>
        <v>10.626131692209846</v>
      </c>
      <c r="M36">
        <f t="shared" si="12"/>
        <v>8.3920066922098613</v>
      </c>
      <c r="N36">
        <f t="shared" si="12"/>
        <v>6.0781166922098695</v>
      </c>
      <c r="O36">
        <f t="shared" si="13"/>
        <v>3.6844616922098705</v>
      </c>
      <c r="P36">
        <f t="shared" si="13"/>
        <v>1.211041692209883</v>
      </c>
    </row>
    <row r="37" spans="2:18" x14ac:dyDescent="0.3">
      <c r="B37">
        <f t="shared" si="3"/>
        <v>34</v>
      </c>
      <c r="C37">
        <v>20.527773688500002</v>
      </c>
      <c r="D37">
        <f t="shared" si="2"/>
        <v>20.232309230691946</v>
      </c>
      <c r="E37">
        <f t="shared" si="16"/>
        <v>18.636304230691959</v>
      </c>
      <c r="F37">
        <f t="shared" si="16"/>
        <v>16.960534230691966</v>
      </c>
      <c r="G37">
        <f t="shared" si="16"/>
        <v>15.204999230691966</v>
      </c>
      <c r="H37">
        <f t="shared" si="16"/>
        <v>13.369699230691978</v>
      </c>
      <c r="I37">
        <f t="shared" si="16"/>
        <v>11.454634230691983</v>
      </c>
      <c r="J37">
        <f t="shared" si="16"/>
        <v>9.4598042306919812</v>
      </c>
      <c r="K37">
        <f t="shared" si="14"/>
        <v>7.3852092306919914</v>
      </c>
      <c r="L37">
        <f t="shared" si="14"/>
        <v>5.2308492306919945</v>
      </c>
      <c r="M37">
        <f t="shared" si="12"/>
        <v>2.996724230692009</v>
      </c>
      <c r="N37">
        <f t="shared" si="12"/>
        <v>0.68283423069201676</v>
      </c>
    </row>
    <row r="38" spans="2:18" x14ac:dyDescent="0.3">
      <c r="B38">
        <f t="shared" si="3"/>
        <v>35</v>
      </c>
      <c r="C38">
        <v>21.212032811450005</v>
      </c>
      <c r="D38">
        <f t="shared" si="2"/>
        <v>20.90671953838168</v>
      </c>
      <c r="E38">
        <f t="shared" si="16"/>
        <v>19.310714538381692</v>
      </c>
      <c r="F38">
        <f t="shared" si="16"/>
        <v>17.634944538381699</v>
      </c>
      <c r="G38">
        <f t="shared" si="16"/>
        <v>15.879409538381699</v>
      </c>
      <c r="H38">
        <f t="shared" si="16"/>
        <v>14.044109538381711</v>
      </c>
      <c r="I38">
        <f t="shared" si="16"/>
        <v>12.129044538381716</v>
      </c>
      <c r="J38">
        <f t="shared" si="16"/>
        <v>10.134214538381714</v>
      </c>
      <c r="K38">
        <f t="shared" si="14"/>
        <v>8.0596195383817246</v>
      </c>
      <c r="L38">
        <f t="shared" si="14"/>
        <v>5.9052595383817277</v>
      </c>
      <c r="M38">
        <f t="shared" si="12"/>
        <v>3.6711345383817422</v>
      </c>
      <c r="N38">
        <f t="shared" si="12"/>
        <v>1.35724453838175</v>
      </c>
    </row>
    <row r="39" spans="2:18" x14ac:dyDescent="0.3">
      <c r="B39">
        <f t="shared" si="3"/>
        <v>36</v>
      </c>
      <c r="C39">
        <v>18.474996319650003</v>
      </c>
      <c r="D39">
        <f t="shared" si="2"/>
        <v>18.209078307622754</v>
      </c>
      <c r="E39">
        <f t="shared" si="16"/>
        <v>16.613073307622766</v>
      </c>
      <c r="F39">
        <f t="shared" si="16"/>
        <v>14.937303307622773</v>
      </c>
      <c r="G39">
        <f t="shared" si="16"/>
        <v>13.181768307622773</v>
      </c>
      <c r="H39">
        <f t="shared" si="16"/>
        <v>11.346468307622786</v>
      </c>
      <c r="I39">
        <f t="shared" si="16"/>
        <v>9.4314033076227908</v>
      </c>
      <c r="J39">
        <f t="shared" si="16"/>
        <v>7.4365733076227887</v>
      </c>
      <c r="K39">
        <f t="shared" si="14"/>
        <v>5.3619783076227989</v>
      </c>
      <c r="L39">
        <f t="shared" si="14"/>
        <v>3.207618307622802</v>
      </c>
      <c r="M39">
        <f>L39+(-7.9765*(momento)+15929)/100</f>
        <v>0.97349330762281649</v>
      </c>
    </row>
    <row r="40" spans="2:18" x14ac:dyDescent="0.3">
      <c r="B40">
        <f t="shared" si="3"/>
        <v>37</v>
      </c>
      <c r="C40">
        <v>18.474996319650003</v>
      </c>
      <c r="D40">
        <f t="shared" si="2"/>
        <v>18.209078307622754</v>
      </c>
      <c r="E40">
        <f t="shared" si="16"/>
        <v>16.613073307622766</v>
      </c>
      <c r="F40">
        <f t="shared" si="16"/>
        <v>14.937303307622773</v>
      </c>
      <c r="G40">
        <f t="shared" si="16"/>
        <v>13.181768307622773</v>
      </c>
      <c r="H40">
        <f t="shared" si="16"/>
        <v>11.346468307622786</v>
      </c>
      <c r="I40">
        <f t="shared" si="16"/>
        <v>9.4314033076227908</v>
      </c>
      <c r="J40">
        <f t="shared" si="16"/>
        <v>7.4365733076227887</v>
      </c>
      <c r="K40">
        <f t="shared" si="14"/>
        <v>5.3619783076227989</v>
      </c>
      <c r="L40">
        <f t="shared" si="14"/>
        <v>3.207618307622802</v>
      </c>
      <c r="M40">
        <f>L40+(-7.9765*(momento)+15929)/100</f>
        <v>0.97349330762281649</v>
      </c>
    </row>
    <row r="41" spans="2:18" x14ac:dyDescent="0.3">
      <c r="B41">
        <f t="shared" si="3"/>
        <v>38</v>
      </c>
      <c r="C41">
        <v>15.053700704900002</v>
      </c>
      <c r="D41">
        <f t="shared" si="2"/>
        <v>14.837026769174095</v>
      </c>
      <c r="E41">
        <f t="shared" si="16"/>
        <v>13.241021769174107</v>
      </c>
      <c r="F41">
        <f t="shared" si="16"/>
        <v>11.565251769174115</v>
      </c>
      <c r="G41">
        <f t="shared" si="16"/>
        <v>9.8097167691741145</v>
      </c>
      <c r="H41">
        <f t="shared" si="16"/>
        <v>7.9744167691741259</v>
      </c>
      <c r="I41">
        <f t="shared" si="16"/>
        <v>6.059351769174131</v>
      </c>
      <c r="J41">
        <f t="shared" si="16"/>
        <v>4.0645217691741298</v>
      </c>
      <c r="K41">
        <f>J41+(-7.9765*(momento)+15929)/100</f>
        <v>1.9899267691741396</v>
      </c>
    </row>
    <row r="42" spans="2:18" x14ac:dyDescent="0.3">
      <c r="B42">
        <f t="shared" si="3"/>
        <v>39</v>
      </c>
      <c r="C42">
        <v>15.053700704900002</v>
      </c>
      <c r="D42">
        <f t="shared" si="2"/>
        <v>14.837026769174095</v>
      </c>
      <c r="E42">
        <f t="shared" si="16"/>
        <v>13.241021769174107</v>
      </c>
      <c r="F42">
        <f t="shared" si="16"/>
        <v>11.565251769174115</v>
      </c>
      <c r="G42">
        <f t="shared" si="16"/>
        <v>9.8097167691741145</v>
      </c>
      <c r="H42">
        <f t="shared" si="16"/>
        <v>7.9744167691741259</v>
      </c>
      <c r="I42">
        <f t="shared" si="16"/>
        <v>6.059351769174131</v>
      </c>
      <c r="J42">
        <f t="shared" si="16"/>
        <v>4.0645217691741298</v>
      </c>
      <c r="K42">
        <f>J42+(-7.9765*(momento)+15929)/100</f>
        <v>1.9899267691741396</v>
      </c>
    </row>
    <row r="43" spans="2:18" x14ac:dyDescent="0.3">
      <c r="B43">
        <f t="shared" si="3"/>
        <v>40</v>
      </c>
      <c r="C43">
        <v>13.685182459000002</v>
      </c>
      <c r="D43">
        <f t="shared" si="2"/>
        <v>13.48820615379463</v>
      </c>
      <c r="E43">
        <f t="shared" si="16"/>
        <v>11.892201153794645</v>
      </c>
      <c r="F43">
        <f t="shared" si="16"/>
        <v>10.216431153794652</v>
      </c>
      <c r="G43">
        <f t="shared" si="16"/>
        <v>8.4608961537946517</v>
      </c>
      <c r="H43">
        <f t="shared" si="16"/>
        <v>6.625596153794663</v>
      </c>
      <c r="I43">
        <f t="shared" si="16"/>
        <v>4.7105311537946681</v>
      </c>
      <c r="J43">
        <f t="shared" si="16"/>
        <v>2.7157011537946665</v>
      </c>
      <c r="K43">
        <f>J43+(-7.9765*(momento)+15929)/100</f>
        <v>0.64110615379467628</v>
      </c>
    </row>
    <row r="44" spans="2:18" x14ac:dyDescent="0.3">
      <c r="B44">
        <f t="shared" si="3"/>
        <v>41</v>
      </c>
      <c r="C44">
        <v>13.685182459000002</v>
      </c>
      <c r="D44">
        <f t="shared" si="2"/>
        <v>13.48820615379463</v>
      </c>
      <c r="E44">
        <f t="shared" ref="E44:J46" si="17">D44+(-7.9765*(momento)+15929)/100</f>
        <v>11.892201153794645</v>
      </c>
      <c r="F44">
        <f t="shared" si="17"/>
        <v>10.216431153794652</v>
      </c>
      <c r="G44">
        <f t="shared" si="17"/>
        <v>8.4608961537946517</v>
      </c>
      <c r="H44">
        <f t="shared" si="17"/>
        <v>6.625596153794663</v>
      </c>
      <c r="I44">
        <f t="shared" si="17"/>
        <v>4.7105311537946681</v>
      </c>
      <c r="J44">
        <f t="shared" si="17"/>
        <v>2.7157011537946665</v>
      </c>
      <c r="K44">
        <f>J44+(-7.9765*(momento)+15929)/100</f>
        <v>0.64110615379467628</v>
      </c>
    </row>
    <row r="45" spans="2:18" x14ac:dyDescent="0.3">
      <c r="B45">
        <f t="shared" si="3"/>
        <v>42</v>
      </c>
      <c r="C45">
        <v>11.632405090150002</v>
      </c>
      <c r="D45">
        <f t="shared" si="2"/>
        <v>11.464975230725436</v>
      </c>
      <c r="E45">
        <f t="shared" si="17"/>
        <v>9.8689702307254485</v>
      </c>
      <c r="F45">
        <f t="shared" si="17"/>
        <v>8.1932002307254557</v>
      </c>
      <c r="G45">
        <f t="shared" si="17"/>
        <v>6.4376652307254556</v>
      </c>
      <c r="H45">
        <f t="shared" si="17"/>
        <v>4.602365230725467</v>
      </c>
      <c r="I45">
        <f t="shared" si="17"/>
        <v>2.6873002307254721</v>
      </c>
      <c r="J45">
        <f t="shared" si="17"/>
        <v>0.69247023072547043</v>
      </c>
    </row>
    <row r="46" spans="2:18" x14ac:dyDescent="0.3">
      <c r="B46">
        <f t="shared" si="3"/>
        <v>43</v>
      </c>
      <c r="C46">
        <v>11.632405090150002</v>
      </c>
      <c r="D46">
        <f t="shared" si="2"/>
        <v>11.464975230725436</v>
      </c>
      <c r="E46">
        <f t="shared" si="17"/>
        <v>9.8689702307254485</v>
      </c>
      <c r="F46">
        <f t="shared" si="17"/>
        <v>8.1932002307254557</v>
      </c>
      <c r="G46">
        <f t="shared" si="17"/>
        <v>6.4376652307254556</v>
      </c>
      <c r="H46">
        <f t="shared" si="17"/>
        <v>4.602365230725467</v>
      </c>
      <c r="I46">
        <f t="shared" si="17"/>
        <v>2.6873002307254721</v>
      </c>
      <c r="J46">
        <f t="shared" si="17"/>
        <v>0.69247023072547043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K1" workbookViewId="0">
      <selection activeCell="X4" sqref="X4:X19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11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2.0501999999999999E-2</v>
      </c>
      <c r="B2">
        <v>3.5154999999999999E-2</v>
      </c>
      <c r="C2">
        <f>A2/B2</f>
        <v>0.58318873559948803</v>
      </c>
      <c r="E2">
        <v>-8.0768000000000004</v>
      </c>
      <c r="F2">
        <v>16145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0.58318874*C4</f>
        <v>6.7838876676941657</v>
      </c>
      <c r="E4">
        <f t="shared" ref="E4:G23" si="1">D4+(-8.0768*(momento)+16145)/100</f>
        <v>5.3248316676941654</v>
      </c>
      <c r="F4">
        <f t="shared" si="1"/>
        <v>3.7850076676941575</v>
      </c>
      <c r="G4">
        <f t="shared" si="1"/>
        <v>2.1644156676941426</v>
      </c>
    </row>
    <row r="5" spans="1:38" x14ac:dyDescent="0.3">
      <c r="B5">
        <f>1+B4</f>
        <v>2</v>
      </c>
      <c r="C5">
        <v>13.000923336050001</v>
      </c>
      <c r="D5">
        <f t="shared" ref="D5:D46" si="2">0.58318874*C5</f>
        <v>7.5819920991875964</v>
      </c>
      <c r="E5">
        <f t="shared" si="1"/>
        <v>6.1229360991875961</v>
      </c>
      <c r="F5">
        <f t="shared" si="1"/>
        <v>4.5831120991875878</v>
      </c>
      <c r="G5">
        <f t="shared" si="1"/>
        <v>2.9625200991875724</v>
      </c>
      <c r="H5">
        <f t="shared" ref="H5:H44" si="3">G5+(-8.0768*(momento)+16145)/100</f>
        <v>1.2611600991875682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9.5772531779211771</v>
      </c>
      <c r="E6">
        <f t="shared" si="1"/>
        <v>8.1181971779211768</v>
      </c>
      <c r="F6">
        <f t="shared" si="1"/>
        <v>6.5783731779211685</v>
      </c>
      <c r="G6">
        <f t="shared" si="1"/>
        <v>4.9577811779211531</v>
      </c>
      <c r="H6">
        <f t="shared" si="3"/>
        <v>3.2564211779211489</v>
      </c>
      <c r="I6">
        <f t="shared" ref="I6:I42" si="5">H6+(-8.0768*(momento)+16145)/100</f>
        <v>1.4742931779211375</v>
      </c>
    </row>
    <row r="7" spans="1:38" x14ac:dyDescent="0.3">
      <c r="B7">
        <f t="shared" si="4"/>
        <v>4</v>
      </c>
      <c r="C7">
        <v>25.317587549150005</v>
      </c>
      <c r="D7">
        <f t="shared" si="2"/>
        <v>14.764931982628479</v>
      </c>
      <c r="E7">
        <f t="shared" si="1"/>
        <v>13.305875982628478</v>
      </c>
      <c r="F7">
        <f t="shared" si="1"/>
        <v>11.76605198262847</v>
      </c>
      <c r="G7">
        <f t="shared" si="1"/>
        <v>10.145459982628456</v>
      </c>
      <c r="H7">
        <f t="shared" si="3"/>
        <v>8.4440999826284511</v>
      </c>
      <c r="I7">
        <f t="shared" si="5"/>
        <v>6.6619719826284394</v>
      </c>
      <c r="J7">
        <f t="shared" ref="J7:L22" si="6">I7+(-8.0768*(momento)+16145)/100</f>
        <v>4.7990759826284393</v>
      </c>
      <c r="K7">
        <f t="shared" si="6"/>
        <v>2.8554119826284312</v>
      </c>
      <c r="L7">
        <f t="shared" si="6"/>
        <v>0.8309799826284161</v>
      </c>
    </row>
    <row r="8" spans="1:38" x14ac:dyDescent="0.3">
      <c r="B8">
        <f t="shared" si="4"/>
        <v>5</v>
      </c>
      <c r="C8">
        <v>26.686105795050004</v>
      </c>
      <c r="D8">
        <f t="shared" si="2"/>
        <v>15.56303641412191</v>
      </c>
      <c r="E8">
        <f t="shared" si="1"/>
        <v>14.10398041412191</v>
      </c>
      <c r="F8">
        <f t="shared" si="1"/>
        <v>12.564156414121902</v>
      </c>
      <c r="G8">
        <f t="shared" si="1"/>
        <v>10.943564414121887</v>
      </c>
      <c r="H8">
        <f t="shared" si="3"/>
        <v>9.2422044141218826</v>
      </c>
      <c r="I8">
        <f t="shared" si="5"/>
        <v>7.4600764141218709</v>
      </c>
      <c r="J8">
        <f t="shared" si="6"/>
        <v>5.5971804141218708</v>
      </c>
      <c r="K8">
        <f t="shared" si="6"/>
        <v>3.6535164141218628</v>
      </c>
      <c r="L8">
        <f t="shared" si="6"/>
        <v>1.6290844141218477</v>
      </c>
    </row>
    <row r="9" spans="1:38" x14ac:dyDescent="0.3">
      <c r="B9">
        <f t="shared" si="4"/>
        <v>6</v>
      </c>
      <c r="C9">
        <v>33.528697024550006</v>
      </c>
      <c r="D9">
        <f t="shared" si="2"/>
        <v>19.553558571589065</v>
      </c>
      <c r="E9">
        <f t="shared" si="1"/>
        <v>18.094502571589064</v>
      </c>
      <c r="F9">
        <f t="shared" si="1"/>
        <v>16.554678571589058</v>
      </c>
      <c r="G9">
        <f t="shared" si="1"/>
        <v>14.934086571589043</v>
      </c>
      <c r="H9">
        <f t="shared" si="3"/>
        <v>13.232726571589039</v>
      </c>
      <c r="I9">
        <f t="shared" si="5"/>
        <v>11.450598571589028</v>
      </c>
      <c r="J9">
        <f t="shared" si="6"/>
        <v>9.5877025715890269</v>
      </c>
      <c r="K9">
        <f t="shared" si="6"/>
        <v>7.6440385715890189</v>
      </c>
      <c r="L9">
        <f t="shared" si="6"/>
        <v>5.6196065715890038</v>
      </c>
      <c r="M9">
        <f t="shared" ref="M9:N22" si="7">L9+(-8.0768*(momento)+16145)/100</f>
        <v>3.5144065715889994</v>
      </c>
      <c r="N9">
        <f t="shared" si="7"/>
        <v>1.3284385715889879</v>
      </c>
    </row>
    <row r="10" spans="1:38" x14ac:dyDescent="0.3">
      <c r="B10">
        <f t="shared" si="4"/>
        <v>7</v>
      </c>
      <c r="C10">
        <v>43.792583868800001</v>
      </c>
      <c r="D10">
        <f t="shared" si="2"/>
        <v>25.539341807789796</v>
      </c>
      <c r="E10">
        <f t="shared" si="1"/>
        <v>24.080285807789796</v>
      </c>
      <c r="F10">
        <f t="shared" si="1"/>
        <v>22.540461807789789</v>
      </c>
      <c r="G10">
        <f t="shared" si="1"/>
        <v>20.919869807789773</v>
      </c>
      <c r="H10">
        <f t="shared" si="3"/>
        <v>19.218509807789768</v>
      </c>
      <c r="I10">
        <f t="shared" si="5"/>
        <v>17.436381807789758</v>
      </c>
      <c r="J10">
        <f t="shared" si="6"/>
        <v>15.573485807789757</v>
      </c>
      <c r="K10">
        <f t="shared" si="6"/>
        <v>13.629821807789749</v>
      </c>
      <c r="L10">
        <f t="shared" si="6"/>
        <v>11.605389807789734</v>
      </c>
      <c r="M10">
        <f t="shared" si="7"/>
        <v>9.5001898077897309</v>
      </c>
      <c r="N10">
        <f t="shared" si="7"/>
        <v>7.3142218077897194</v>
      </c>
      <c r="O10">
        <f t="shared" ref="O10:P21" si="8">N10+(-8.0768*(momento)+16145)/100</f>
        <v>5.0474858077897187</v>
      </c>
      <c r="P10">
        <f t="shared" si="8"/>
        <v>2.6999818077897104</v>
      </c>
    </row>
    <row r="11" spans="1:38" x14ac:dyDescent="0.3">
      <c r="B11">
        <f t="shared" si="4"/>
        <v>8</v>
      </c>
      <c r="C11">
        <v>56.109248081900006</v>
      </c>
      <c r="D11">
        <f t="shared" si="2"/>
        <v>32.722281691230677</v>
      </c>
      <c r="E11">
        <f t="shared" si="1"/>
        <v>31.263225691230677</v>
      </c>
      <c r="F11">
        <f t="shared" si="1"/>
        <v>29.72340169123067</v>
      </c>
      <c r="G11">
        <f t="shared" si="1"/>
        <v>28.102809691230654</v>
      </c>
      <c r="H11">
        <f t="shared" si="3"/>
        <v>26.401449691230649</v>
      </c>
      <c r="I11">
        <f t="shared" si="5"/>
        <v>24.619321691230638</v>
      </c>
      <c r="J11">
        <f t="shared" si="6"/>
        <v>22.756425691230639</v>
      </c>
      <c r="K11">
        <f t="shared" si="6"/>
        <v>20.81276169123063</v>
      </c>
      <c r="L11">
        <f t="shared" si="6"/>
        <v>18.788329691230615</v>
      </c>
      <c r="M11">
        <f t="shared" si="7"/>
        <v>16.683129691230612</v>
      </c>
      <c r="N11">
        <f t="shared" si="7"/>
        <v>14.4971616912306</v>
      </c>
      <c r="O11">
        <f t="shared" si="8"/>
        <v>12.2304256912306</v>
      </c>
      <c r="P11">
        <f t="shared" si="8"/>
        <v>9.8829216912305924</v>
      </c>
      <c r="Q11">
        <f t="shared" ref="Q11:S17" si="9">P11+(-8.0768*(momento)+16145)/100</f>
        <v>7.4546496912305953</v>
      </c>
      <c r="R11">
        <f t="shared" si="9"/>
        <v>4.9456096912305725</v>
      </c>
      <c r="S11">
        <f t="shared" si="9"/>
        <v>2.3558016912305608</v>
      </c>
    </row>
    <row r="12" spans="1:38" x14ac:dyDescent="0.3">
      <c r="B12">
        <f t="shared" si="4"/>
        <v>9</v>
      </c>
      <c r="C12">
        <v>73.215726155650003</v>
      </c>
      <c r="D12">
        <f t="shared" si="2"/>
        <v>42.69858708489857</v>
      </c>
      <c r="E12">
        <f t="shared" si="1"/>
        <v>41.239531084898566</v>
      </c>
      <c r="F12">
        <f t="shared" si="1"/>
        <v>39.699707084898556</v>
      </c>
      <c r="G12">
        <f t="shared" si="1"/>
        <v>38.07911508489854</v>
      </c>
      <c r="H12">
        <f t="shared" si="3"/>
        <v>36.377755084898538</v>
      </c>
      <c r="I12">
        <f t="shared" si="5"/>
        <v>34.595627084898524</v>
      </c>
      <c r="J12">
        <f t="shared" si="6"/>
        <v>32.732731084898525</v>
      </c>
      <c r="K12">
        <f t="shared" si="6"/>
        <v>30.789067084898516</v>
      </c>
      <c r="L12">
        <f t="shared" si="6"/>
        <v>28.764635084898501</v>
      </c>
      <c r="M12">
        <f t="shared" si="7"/>
        <v>26.659435084898497</v>
      </c>
      <c r="N12">
        <f t="shared" si="7"/>
        <v>24.473467084898488</v>
      </c>
      <c r="O12">
        <f t="shared" si="8"/>
        <v>22.206731084898486</v>
      </c>
      <c r="P12">
        <f t="shared" si="8"/>
        <v>19.859227084898478</v>
      </c>
      <c r="Q12">
        <f t="shared" si="9"/>
        <v>17.430955084898482</v>
      </c>
      <c r="R12">
        <f t="shared" si="9"/>
        <v>14.921915084898458</v>
      </c>
      <c r="S12">
        <f t="shared" si="9"/>
        <v>12.332107084898446</v>
      </c>
      <c r="T12">
        <f t="shared" ref="T12:W16" si="10">S12+(-8.0768*(momento)+16145)/100</f>
        <v>9.6615310848984457</v>
      </c>
      <c r="U12">
        <f t="shared" si="10"/>
        <v>6.9101870848984195</v>
      </c>
      <c r="V12">
        <f t="shared" si="10"/>
        <v>4.078075084898404</v>
      </c>
      <c r="W12">
        <f t="shared" si="10"/>
        <v>1.1651950848983992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47.487213673859152</v>
      </c>
      <c r="E13">
        <f t="shared" si="1"/>
        <v>46.028157673859148</v>
      </c>
      <c r="F13">
        <f t="shared" si="1"/>
        <v>44.488333673859138</v>
      </c>
      <c r="G13">
        <f t="shared" si="1"/>
        <v>42.867741673859122</v>
      </c>
      <c r="H13">
        <f t="shared" si="3"/>
        <v>41.166381673859121</v>
      </c>
      <c r="I13">
        <f t="shared" si="5"/>
        <v>39.384253673859106</v>
      </c>
      <c r="J13">
        <f t="shared" si="6"/>
        <v>37.521357673859107</v>
      </c>
      <c r="K13">
        <f t="shared" si="6"/>
        <v>35.577693673859102</v>
      </c>
      <c r="L13">
        <f t="shared" si="6"/>
        <v>33.553261673859083</v>
      </c>
      <c r="M13">
        <f t="shared" si="7"/>
        <v>31.44806167385908</v>
      </c>
      <c r="N13">
        <f t="shared" si="7"/>
        <v>29.26209367385907</v>
      </c>
      <c r="O13">
        <f t="shared" si="8"/>
        <v>26.995357673859068</v>
      </c>
      <c r="P13">
        <f t="shared" si="8"/>
        <v>24.647853673859061</v>
      </c>
      <c r="Q13">
        <f t="shared" si="9"/>
        <v>22.219581673859064</v>
      </c>
      <c r="R13">
        <f t="shared" si="9"/>
        <v>19.710541673859041</v>
      </c>
      <c r="S13">
        <f t="shared" si="9"/>
        <v>17.120733673859029</v>
      </c>
      <c r="T13">
        <f t="shared" si="10"/>
        <v>14.450157673859028</v>
      </c>
      <c r="U13">
        <f t="shared" si="10"/>
        <v>11.698813673859002</v>
      </c>
      <c r="V13">
        <f t="shared" si="10"/>
        <v>8.8667016738589872</v>
      </c>
      <c r="W13">
        <f t="shared" si="10"/>
        <v>5.9538216738589824</v>
      </c>
      <c r="X13">
        <f>W13+(-8.0768*(momento)+16145)/100</f>
        <v>2.9601736738589888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42.69858708489857</v>
      </c>
      <c r="E14">
        <f t="shared" si="1"/>
        <v>41.239531084898566</v>
      </c>
      <c r="F14">
        <f t="shared" si="1"/>
        <v>39.699707084898556</v>
      </c>
      <c r="G14">
        <f t="shared" si="1"/>
        <v>38.07911508489854</v>
      </c>
      <c r="H14">
        <f t="shared" si="3"/>
        <v>36.377755084898538</v>
      </c>
      <c r="I14">
        <f t="shared" si="5"/>
        <v>34.595627084898524</v>
      </c>
      <c r="J14">
        <f t="shared" si="6"/>
        <v>32.732731084898525</v>
      </c>
      <c r="K14">
        <f t="shared" si="6"/>
        <v>30.789067084898516</v>
      </c>
      <c r="L14">
        <f t="shared" si="6"/>
        <v>28.764635084898501</v>
      </c>
      <c r="M14">
        <f t="shared" si="7"/>
        <v>26.659435084898497</v>
      </c>
      <c r="N14">
        <f t="shared" si="7"/>
        <v>24.473467084898488</v>
      </c>
      <c r="O14">
        <f t="shared" si="8"/>
        <v>22.206731084898486</v>
      </c>
      <c r="P14">
        <f t="shared" si="8"/>
        <v>19.859227084898478</v>
      </c>
      <c r="Q14">
        <f t="shared" si="9"/>
        <v>17.430955084898482</v>
      </c>
      <c r="R14">
        <f t="shared" si="9"/>
        <v>14.921915084898458</v>
      </c>
      <c r="S14">
        <f t="shared" si="9"/>
        <v>12.332107084898446</v>
      </c>
      <c r="T14">
        <f t="shared" si="10"/>
        <v>9.6615310848984457</v>
      </c>
      <c r="U14">
        <f t="shared" si="10"/>
        <v>6.9101870848984195</v>
      </c>
      <c r="V14">
        <f t="shared" si="10"/>
        <v>4.078075084898404</v>
      </c>
      <c r="W14">
        <f t="shared" si="10"/>
        <v>1.1651950848983992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42.69858708489857</v>
      </c>
      <c r="E15">
        <f t="shared" si="1"/>
        <v>41.239531084898566</v>
      </c>
      <c r="F15">
        <f t="shared" si="1"/>
        <v>39.699707084898556</v>
      </c>
      <c r="G15">
        <f t="shared" si="1"/>
        <v>38.07911508489854</v>
      </c>
      <c r="H15">
        <f t="shared" si="3"/>
        <v>36.377755084898538</v>
      </c>
      <c r="I15">
        <f t="shared" si="5"/>
        <v>34.595627084898524</v>
      </c>
      <c r="J15">
        <f t="shared" si="6"/>
        <v>32.732731084898525</v>
      </c>
      <c r="K15">
        <f t="shared" si="6"/>
        <v>30.789067084898516</v>
      </c>
      <c r="L15">
        <f t="shared" si="6"/>
        <v>28.764635084898501</v>
      </c>
      <c r="M15">
        <f t="shared" si="7"/>
        <v>26.659435084898497</v>
      </c>
      <c r="N15">
        <f t="shared" si="7"/>
        <v>24.473467084898488</v>
      </c>
      <c r="O15">
        <f t="shared" si="8"/>
        <v>22.206731084898486</v>
      </c>
      <c r="P15">
        <f t="shared" si="8"/>
        <v>19.859227084898478</v>
      </c>
      <c r="Q15">
        <f t="shared" si="9"/>
        <v>17.430955084898482</v>
      </c>
      <c r="R15">
        <f t="shared" si="9"/>
        <v>14.921915084898458</v>
      </c>
      <c r="S15">
        <f t="shared" si="9"/>
        <v>12.332107084898446</v>
      </c>
      <c r="T15">
        <f t="shared" si="10"/>
        <v>9.6615310848984457</v>
      </c>
      <c r="U15">
        <f t="shared" si="10"/>
        <v>6.9101870848984195</v>
      </c>
      <c r="V15">
        <f t="shared" si="10"/>
        <v>4.078075084898404</v>
      </c>
      <c r="W15">
        <f t="shared" si="10"/>
        <v>1.1651950848983992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42.69858708489857</v>
      </c>
      <c r="E16">
        <f t="shared" si="1"/>
        <v>41.239531084898566</v>
      </c>
      <c r="F16">
        <f t="shared" si="1"/>
        <v>39.699707084898556</v>
      </c>
      <c r="G16">
        <f t="shared" si="1"/>
        <v>38.07911508489854</v>
      </c>
      <c r="H16">
        <f t="shared" si="3"/>
        <v>36.377755084898538</v>
      </c>
      <c r="I16">
        <f t="shared" si="5"/>
        <v>34.595627084898524</v>
      </c>
      <c r="J16">
        <f t="shared" si="6"/>
        <v>32.732731084898525</v>
      </c>
      <c r="K16">
        <f t="shared" si="6"/>
        <v>30.789067084898516</v>
      </c>
      <c r="L16">
        <f t="shared" si="6"/>
        <v>28.764635084898501</v>
      </c>
      <c r="M16">
        <f t="shared" si="7"/>
        <v>26.659435084898497</v>
      </c>
      <c r="N16">
        <f t="shared" si="7"/>
        <v>24.473467084898488</v>
      </c>
      <c r="O16">
        <f t="shared" si="8"/>
        <v>22.206731084898486</v>
      </c>
      <c r="P16">
        <f t="shared" si="8"/>
        <v>19.859227084898478</v>
      </c>
      <c r="Q16">
        <f t="shared" si="9"/>
        <v>17.430955084898482</v>
      </c>
      <c r="R16">
        <f t="shared" si="9"/>
        <v>14.921915084898458</v>
      </c>
      <c r="S16">
        <f t="shared" si="9"/>
        <v>12.332107084898446</v>
      </c>
      <c r="T16">
        <f t="shared" si="10"/>
        <v>9.6615310848984457</v>
      </c>
      <c r="U16">
        <f t="shared" si="10"/>
        <v>6.9101870848984195</v>
      </c>
      <c r="V16">
        <f t="shared" si="10"/>
        <v>4.078075084898404</v>
      </c>
      <c r="W16">
        <f t="shared" si="10"/>
        <v>1.1651950848983992</v>
      </c>
    </row>
    <row r="17" spans="2:21" x14ac:dyDescent="0.3">
      <c r="B17">
        <f t="shared" si="4"/>
        <v>14</v>
      </c>
      <c r="C17">
        <v>62.951839311400015</v>
      </c>
      <c r="D17">
        <f t="shared" si="2"/>
        <v>36.712803848697838</v>
      </c>
      <c r="E17">
        <f t="shared" si="1"/>
        <v>35.253747848697834</v>
      </c>
      <c r="F17">
        <f t="shared" si="1"/>
        <v>33.713923848697824</v>
      </c>
      <c r="G17">
        <f t="shared" si="1"/>
        <v>32.093331848697808</v>
      </c>
      <c r="H17">
        <f t="shared" si="3"/>
        <v>30.391971848697803</v>
      </c>
      <c r="I17">
        <f t="shared" si="5"/>
        <v>28.609843848697793</v>
      </c>
      <c r="J17">
        <f t="shared" si="6"/>
        <v>26.746947848697793</v>
      </c>
      <c r="K17">
        <f t="shared" si="6"/>
        <v>24.803283848697784</v>
      </c>
      <c r="L17">
        <f t="shared" si="6"/>
        <v>22.778851848697769</v>
      </c>
      <c r="M17">
        <f t="shared" si="7"/>
        <v>20.673651848697766</v>
      </c>
      <c r="N17">
        <f t="shared" si="7"/>
        <v>18.487683848697756</v>
      </c>
      <c r="O17">
        <f t="shared" si="8"/>
        <v>16.220947848697755</v>
      </c>
      <c r="P17">
        <f t="shared" si="8"/>
        <v>13.873443848697747</v>
      </c>
      <c r="Q17">
        <f t="shared" si="9"/>
        <v>11.445171848697751</v>
      </c>
      <c r="R17">
        <f t="shared" si="9"/>
        <v>8.9361318486977268</v>
      </c>
      <c r="S17">
        <f t="shared" si="9"/>
        <v>6.3463238486977147</v>
      </c>
      <c r="T17">
        <f>S17+(-8.0768*(momento)+16145)/100</f>
        <v>3.6757478486977138</v>
      </c>
      <c r="U17">
        <f>T17+(-8.0768*(momento)+16145)/100</f>
        <v>0.92440384869768755</v>
      </c>
    </row>
    <row r="18" spans="2:21" x14ac:dyDescent="0.3">
      <c r="B18">
        <f t="shared" si="4"/>
        <v>15</v>
      </c>
      <c r="C18">
        <v>49.266656852400004</v>
      </c>
      <c r="D18">
        <f t="shared" si="2"/>
        <v>28.731759533763523</v>
      </c>
      <c r="E18">
        <f t="shared" si="1"/>
        <v>27.272703533763522</v>
      </c>
      <c r="F18">
        <f t="shared" si="1"/>
        <v>25.732879533763516</v>
      </c>
      <c r="G18">
        <f t="shared" si="1"/>
        <v>24.112287533763499</v>
      </c>
      <c r="H18">
        <f t="shared" si="3"/>
        <v>22.410927533763495</v>
      </c>
      <c r="I18">
        <f t="shared" si="5"/>
        <v>20.628799533763484</v>
      </c>
      <c r="J18">
        <f t="shared" si="6"/>
        <v>18.765903533763485</v>
      </c>
      <c r="K18">
        <f t="shared" si="6"/>
        <v>16.822239533763476</v>
      </c>
      <c r="L18">
        <f t="shared" si="6"/>
        <v>14.797807533763461</v>
      </c>
      <c r="M18">
        <f t="shared" si="7"/>
        <v>12.692607533763457</v>
      </c>
      <c r="N18">
        <f t="shared" si="7"/>
        <v>10.506639533763446</v>
      </c>
      <c r="O18">
        <f t="shared" si="8"/>
        <v>8.2399035337634459</v>
      </c>
      <c r="P18">
        <f t="shared" si="8"/>
        <v>5.8923995337634381</v>
      </c>
      <c r="Q18">
        <f>P18+(-8.0768*(momento)+16145)/100</f>
        <v>3.464127533763441</v>
      </c>
      <c r="R18">
        <f>Q18+(-8.0768*(momento)+16145)/100</f>
        <v>0.95508753376341815</v>
      </c>
    </row>
    <row r="19" spans="2:21" x14ac:dyDescent="0.3">
      <c r="B19">
        <f t="shared" si="4"/>
        <v>16</v>
      </c>
      <c r="C19">
        <v>42.424065622900009</v>
      </c>
      <c r="D19">
        <f t="shared" si="2"/>
        <v>24.741237376296372</v>
      </c>
      <c r="E19">
        <f t="shared" si="1"/>
        <v>23.282181376296371</v>
      </c>
      <c r="F19">
        <f t="shared" si="1"/>
        <v>21.742357376296365</v>
      </c>
      <c r="G19">
        <f t="shared" si="1"/>
        <v>20.121765376296349</v>
      </c>
      <c r="H19">
        <f t="shared" si="3"/>
        <v>18.420405376296344</v>
      </c>
      <c r="I19">
        <f t="shared" si="5"/>
        <v>16.638277376296333</v>
      </c>
      <c r="J19">
        <f t="shared" si="6"/>
        <v>14.775381376296332</v>
      </c>
      <c r="K19">
        <f t="shared" si="6"/>
        <v>12.831717376296325</v>
      </c>
      <c r="L19">
        <f t="shared" si="6"/>
        <v>10.80728537629631</v>
      </c>
      <c r="M19">
        <f t="shared" si="7"/>
        <v>8.7020853762963064</v>
      </c>
      <c r="N19">
        <f t="shared" si="7"/>
        <v>6.5161173762962949</v>
      </c>
      <c r="O19">
        <f t="shared" si="8"/>
        <v>4.2493813762962942</v>
      </c>
      <c r="P19">
        <f t="shared" si="8"/>
        <v>1.9018773762962859</v>
      </c>
    </row>
    <row r="20" spans="2:21" x14ac:dyDescent="0.3">
      <c r="B20">
        <f t="shared" si="4"/>
        <v>17</v>
      </c>
      <c r="C20">
        <v>47.213879483550009</v>
      </c>
      <c r="D20">
        <f t="shared" si="2"/>
        <v>27.534602886523381</v>
      </c>
      <c r="E20">
        <f t="shared" si="1"/>
        <v>26.07554688652338</v>
      </c>
      <c r="F20">
        <f t="shared" si="1"/>
        <v>24.535722886523374</v>
      </c>
      <c r="G20">
        <f t="shared" si="1"/>
        <v>22.915130886523357</v>
      </c>
      <c r="H20">
        <f t="shared" si="3"/>
        <v>21.213770886523353</v>
      </c>
      <c r="I20">
        <f t="shared" si="5"/>
        <v>19.431642886523342</v>
      </c>
      <c r="J20">
        <f t="shared" si="6"/>
        <v>17.568746886523343</v>
      </c>
      <c r="K20">
        <f t="shared" si="6"/>
        <v>15.625082886523334</v>
      </c>
      <c r="L20">
        <f t="shared" si="6"/>
        <v>13.600650886523319</v>
      </c>
      <c r="M20">
        <f t="shared" si="7"/>
        <v>11.495450886523315</v>
      </c>
      <c r="N20">
        <f t="shared" si="7"/>
        <v>9.3094828865233037</v>
      </c>
      <c r="O20">
        <f t="shared" si="8"/>
        <v>7.0427468865233029</v>
      </c>
      <c r="P20">
        <f t="shared" si="8"/>
        <v>4.6952428865232942</v>
      </c>
      <c r="Q20">
        <f>P20+(-8.0768*(momento)+16145)/100</f>
        <v>2.2669708865232971</v>
      </c>
    </row>
    <row r="21" spans="2:21" x14ac:dyDescent="0.3">
      <c r="B21">
        <f t="shared" si="4"/>
        <v>18</v>
      </c>
      <c r="C21">
        <v>50.63517509830001</v>
      </c>
      <c r="D21">
        <f t="shared" si="2"/>
        <v>29.529863965256958</v>
      </c>
      <c r="E21">
        <f t="shared" si="1"/>
        <v>28.070807965256957</v>
      </c>
      <c r="F21">
        <f t="shared" si="1"/>
        <v>26.530983965256951</v>
      </c>
      <c r="G21">
        <f t="shared" si="1"/>
        <v>24.910391965256935</v>
      </c>
      <c r="H21">
        <f t="shared" si="3"/>
        <v>23.20903196525693</v>
      </c>
      <c r="I21">
        <f t="shared" si="5"/>
        <v>21.426903965256919</v>
      </c>
      <c r="J21">
        <f t="shared" si="6"/>
        <v>19.56400796525692</v>
      </c>
      <c r="K21">
        <f t="shared" si="6"/>
        <v>17.620343965256911</v>
      </c>
      <c r="L21">
        <f t="shared" si="6"/>
        <v>15.595911965256896</v>
      </c>
      <c r="M21">
        <f t="shared" si="7"/>
        <v>13.490711965256892</v>
      </c>
      <c r="N21">
        <f t="shared" si="7"/>
        <v>11.304743965256881</v>
      </c>
      <c r="O21">
        <f t="shared" si="8"/>
        <v>9.038007965256881</v>
      </c>
      <c r="P21">
        <f t="shared" si="8"/>
        <v>6.6905039652568732</v>
      </c>
      <c r="Q21">
        <f>P21+(-8.0768*(momento)+16145)/100</f>
        <v>4.2622319652568761</v>
      </c>
      <c r="R21">
        <f>Q21+(-8.0768*(momento)+16145)/100</f>
        <v>1.7531919652568533</v>
      </c>
    </row>
    <row r="22" spans="2:21" x14ac:dyDescent="0.3">
      <c r="B22">
        <f t="shared" si="4"/>
        <v>19</v>
      </c>
      <c r="C22">
        <v>36.265733516350004</v>
      </c>
      <c r="D22">
        <f t="shared" si="2"/>
        <v>21.149767434575928</v>
      </c>
      <c r="E22">
        <f t="shared" si="1"/>
        <v>19.690711434575928</v>
      </c>
      <c r="F22">
        <f t="shared" si="1"/>
        <v>18.150887434575921</v>
      </c>
      <c r="G22">
        <f t="shared" si="1"/>
        <v>16.530295434575905</v>
      </c>
      <c r="H22">
        <f t="shared" si="3"/>
        <v>14.8289354345759</v>
      </c>
      <c r="I22">
        <f t="shared" si="5"/>
        <v>13.046807434575889</v>
      </c>
      <c r="J22">
        <f t="shared" si="6"/>
        <v>11.183911434575888</v>
      </c>
      <c r="K22">
        <f t="shared" si="6"/>
        <v>9.2402474345758812</v>
      </c>
      <c r="L22">
        <f t="shared" si="6"/>
        <v>7.215815434575866</v>
      </c>
      <c r="M22">
        <f t="shared" si="7"/>
        <v>5.1106154345758616</v>
      </c>
      <c r="N22">
        <f t="shared" si="7"/>
        <v>2.9246474345758502</v>
      </c>
      <c r="O22">
        <f>N22+(-8.0768*(momento)+16145)/100</f>
        <v>0.65791143457584944</v>
      </c>
    </row>
    <row r="23" spans="2:21" x14ac:dyDescent="0.3">
      <c r="B23">
        <f t="shared" si="4"/>
        <v>20</v>
      </c>
      <c r="C23">
        <v>23.264810180300003</v>
      </c>
      <c r="D23">
        <f t="shared" si="2"/>
        <v>13.567775335388331</v>
      </c>
      <c r="E23">
        <f t="shared" si="1"/>
        <v>12.108719335388331</v>
      </c>
      <c r="F23">
        <f t="shared" si="1"/>
        <v>10.568895335388323</v>
      </c>
      <c r="G23">
        <f t="shared" si="1"/>
        <v>8.9483033353883084</v>
      </c>
      <c r="H23">
        <f t="shared" si="3"/>
        <v>7.2469433353883037</v>
      </c>
      <c r="I23">
        <f t="shared" si="5"/>
        <v>5.464815335388292</v>
      </c>
      <c r="J23">
        <f t="shared" ref="J23:K36" si="11">I23+(-8.0768*(momento)+16145)/100</f>
        <v>3.6019193353882915</v>
      </c>
      <c r="K23">
        <f t="shared" si="11"/>
        <v>1.6582553353882834</v>
      </c>
    </row>
    <row r="24" spans="2:21" x14ac:dyDescent="0.3">
      <c r="B24">
        <f t="shared" si="4"/>
        <v>21</v>
      </c>
      <c r="C24">
        <v>21.896291934400001</v>
      </c>
      <c r="D24">
        <f t="shared" si="2"/>
        <v>12.769670903894898</v>
      </c>
      <c r="E24">
        <f t="shared" ref="E24:G43" si="12">D24+(-8.0768*(momento)+16145)/100</f>
        <v>11.310614903894898</v>
      </c>
      <c r="F24">
        <f t="shared" si="12"/>
        <v>9.7707909038948895</v>
      </c>
      <c r="G24">
        <f t="shared" si="12"/>
        <v>8.150198903894875</v>
      </c>
      <c r="H24">
        <f t="shared" si="3"/>
        <v>6.4488389038948704</v>
      </c>
      <c r="I24">
        <f t="shared" si="5"/>
        <v>4.6667109038948587</v>
      </c>
      <c r="J24">
        <f t="shared" si="11"/>
        <v>2.8038149038948581</v>
      </c>
      <c r="K24">
        <f t="shared" si="11"/>
        <v>0.86015090389485005</v>
      </c>
    </row>
    <row r="25" spans="2:21" x14ac:dyDescent="0.3">
      <c r="B25">
        <f t="shared" si="4"/>
        <v>22</v>
      </c>
      <c r="C25">
        <v>26.686105795050004</v>
      </c>
      <c r="D25">
        <f t="shared" si="2"/>
        <v>15.56303641412191</v>
      </c>
      <c r="E25">
        <f t="shared" si="12"/>
        <v>14.10398041412191</v>
      </c>
      <c r="F25">
        <f t="shared" si="12"/>
        <v>12.564156414121902</v>
      </c>
      <c r="G25">
        <f t="shared" si="12"/>
        <v>10.943564414121887</v>
      </c>
      <c r="H25">
        <f t="shared" si="3"/>
        <v>9.2422044141218826</v>
      </c>
      <c r="I25">
        <f t="shared" si="5"/>
        <v>7.4600764141218709</v>
      </c>
      <c r="J25">
        <f t="shared" si="11"/>
        <v>5.5971804141218708</v>
      </c>
      <c r="K25">
        <f t="shared" si="11"/>
        <v>3.6535164141218628</v>
      </c>
      <c r="L25">
        <f t="shared" ref="L25:L36" si="13">K25+(-8.0768*(momento)+16145)/100</f>
        <v>1.6290844141218477</v>
      </c>
    </row>
    <row r="26" spans="2:21" x14ac:dyDescent="0.3">
      <c r="B26">
        <f t="shared" si="4"/>
        <v>23</v>
      </c>
      <c r="C26">
        <v>29.423142286850005</v>
      </c>
      <c r="D26">
        <f t="shared" si="2"/>
        <v>17.159245277108774</v>
      </c>
      <c r="E26">
        <f t="shared" si="12"/>
        <v>15.700189277108773</v>
      </c>
      <c r="F26">
        <f t="shared" si="12"/>
        <v>14.160365277108765</v>
      </c>
      <c r="G26">
        <f t="shared" si="12"/>
        <v>12.53977327710875</v>
      </c>
      <c r="H26">
        <f t="shared" si="3"/>
        <v>10.838413277108746</v>
      </c>
      <c r="I26">
        <f t="shared" si="5"/>
        <v>9.056285277108735</v>
      </c>
      <c r="J26">
        <f t="shared" si="11"/>
        <v>7.193389277108734</v>
      </c>
      <c r="K26">
        <f t="shared" si="11"/>
        <v>5.2497252771087259</v>
      </c>
      <c r="L26">
        <f t="shared" si="13"/>
        <v>3.2252932771087108</v>
      </c>
      <c r="M26">
        <f>L26+(-8.0768*(momento)+16145)/100</f>
        <v>1.1200932771087064</v>
      </c>
    </row>
    <row r="27" spans="2:21" x14ac:dyDescent="0.3">
      <c r="B27">
        <f t="shared" si="4"/>
        <v>24</v>
      </c>
      <c r="C27">
        <v>30.107401409800005</v>
      </c>
      <c r="D27">
        <f t="shared" si="2"/>
        <v>17.558297492855488</v>
      </c>
      <c r="E27">
        <f t="shared" si="12"/>
        <v>16.099241492855487</v>
      </c>
      <c r="F27">
        <f t="shared" si="12"/>
        <v>14.559417492855479</v>
      </c>
      <c r="G27">
        <f t="shared" si="12"/>
        <v>12.938825492855464</v>
      </c>
      <c r="H27">
        <f t="shared" si="3"/>
        <v>11.23746549285546</v>
      </c>
      <c r="I27">
        <f t="shared" si="5"/>
        <v>9.455337492855449</v>
      </c>
      <c r="J27">
        <f t="shared" si="11"/>
        <v>7.592441492855448</v>
      </c>
      <c r="K27">
        <f t="shared" si="11"/>
        <v>5.64877749285544</v>
      </c>
      <c r="L27">
        <f t="shared" si="13"/>
        <v>3.6243454928554248</v>
      </c>
      <c r="M27">
        <f>L27+(-8.0768*(momento)+16145)/100</f>
        <v>1.5191454928554204</v>
      </c>
    </row>
    <row r="28" spans="2:21" x14ac:dyDescent="0.3">
      <c r="B28">
        <f t="shared" si="4"/>
        <v>25</v>
      </c>
      <c r="C28">
        <v>29.423142286850005</v>
      </c>
      <c r="D28">
        <f t="shared" si="2"/>
        <v>17.159245277108774</v>
      </c>
      <c r="E28">
        <f t="shared" si="12"/>
        <v>15.700189277108773</v>
      </c>
      <c r="F28">
        <f t="shared" si="12"/>
        <v>14.160365277108765</v>
      </c>
      <c r="G28">
        <f t="shared" si="12"/>
        <v>12.53977327710875</v>
      </c>
      <c r="H28">
        <f t="shared" si="3"/>
        <v>10.838413277108746</v>
      </c>
      <c r="I28">
        <f t="shared" si="5"/>
        <v>9.056285277108735</v>
      </c>
      <c r="J28">
        <f t="shared" si="11"/>
        <v>7.193389277108734</v>
      </c>
      <c r="K28">
        <f t="shared" si="11"/>
        <v>5.2497252771087259</v>
      </c>
      <c r="L28">
        <f t="shared" si="13"/>
        <v>3.2252932771087108</v>
      </c>
      <c r="M28">
        <f>L28+(-8.0768*(momento)+16145)/100</f>
        <v>1.1200932771087064</v>
      </c>
    </row>
    <row r="29" spans="2:21" x14ac:dyDescent="0.3">
      <c r="B29">
        <f t="shared" si="4"/>
        <v>26</v>
      </c>
      <c r="C29">
        <v>28.738883163900002</v>
      </c>
      <c r="D29">
        <f t="shared" si="2"/>
        <v>16.760193061362056</v>
      </c>
      <c r="E29">
        <f t="shared" si="12"/>
        <v>15.301137061362056</v>
      </c>
      <c r="F29">
        <f t="shared" si="12"/>
        <v>13.761313061362047</v>
      </c>
      <c r="G29">
        <f t="shared" si="12"/>
        <v>12.140721061362033</v>
      </c>
      <c r="H29">
        <f t="shared" si="3"/>
        <v>10.439361061362028</v>
      </c>
      <c r="I29">
        <f t="shared" si="5"/>
        <v>8.6572330613620174</v>
      </c>
      <c r="J29">
        <f t="shared" si="11"/>
        <v>6.7943370613620164</v>
      </c>
      <c r="K29">
        <f t="shared" si="11"/>
        <v>4.8506730613620084</v>
      </c>
      <c r="L29">
        <f t="shared" si="13"/>
        <v>2.8262410613619933</v>
      </c>
      <c r="M29">
        <f>L29+(-8.0768*(momento)+16145)/100</f>
        <v>0.72104106136198887</v>
      </c>
    </row>
    <row r="30" spans="2:21" x14ac:dyDescent="0.3">
      <c r="B30">
        <f t="shared" si="4"/>
        <v>27</v>
      </c>
      <c r="C30">
        <v>28.054624040950003</v>
      </c>
      <c r="D30">
        <f t="shared" si="2"/>
        <v>16.361140845615338</v>
      </c>
      <c r="E30">
        <f t="shared" si="12"/>
        <v>14.902084845615338</v>
      </c>
      <c r="F30">
        <f t="shared" si="12"/>
        <v>13.36226084561533</v>
      </c>
      <c r="G30">
        <f t="shared" si="12"/>
        <v>11.741668845615315</v>
      </c>
      <c r="H30">
        <f t="shared" si="3"/>
        <v>10.040308845615311</v>
      </c>
      <c r="I30">
        <f t="shared" si="5"/>
        <v>8.2581808456152999</v>
      </c>
      <c r="J30">
        <f t="shared" si="11"/>
        <v>6.3952848456152989</v>
      </c>
      <c r="K30">
        <f t="shared" si="11"/>
        <v>4.4516208456152908</v>
      </c>
      <c r="L30">
        <f t="shared" si="13"/>
        <v>2.4271888456152757</v>
      </c>
    </row>
    <row r="31" spans="2:21" x14ac:dyDescent="0.3">
      <c r="B31">
        <f t="shared" si="4"/>
        <v>28</v>
      </c>
      <c r="C31">
        <v>30.107401409800005</v>
      </c>
      <c r="D31">
        <f t="shared" si="2"/>
        <v>17.558297492855488</v>
      </c>
      <c r="E31">
        <f t="shared" si="12"/>
        <v>16.099241492855487</v>
      </c>
      <c r="F31">
        <f t="shared" si="12"/>
        <v>14.559417492855479</v>
      </c>
      <c r="G31">
        <f t="shared" si="12"/>
        <v>12.938825492855464</v>
      </c>
      <c r="H31">
        <f t="shared" si="3"/>
        <v>11.23746549285546</v>
      </c>
      <c r="I31">
        <f t="shared" si="5"/>
        <v>9.455337492855449</v>
      </c>
      <c r="J31">
        <f t="shared" si="11"/>
        <v>7.592441492855448</v>
      </c>
      <c r="K31">
        <f t="shared" si="11"/>
        <v>5.64877749285544</v>
      </c>
      <c r="L31">
        <f t="shared" si="13"/>
        <v>3.6243454928554248</v>
      </c>
      <c r="M31">
        <f>L31+(-8.0768*(momento)+16145)/100</f>
        <v>1.5191454928554204</v>
      </c>
    </row>
    <row r="32" spans="2:21" x14ac:dyDescent="0.3">
      <c r="B32">
        <f t="shared" si="4"/>
        <v>29</v>
      </c>
      <c r="C32">
        <v>32.16017877865</v>
      </c>
      <c r="D32">
        <f t="shared" si="2"/>
        <v>18.755454140095633</v>
      </c>
      <c r="E32">
        <f t="shared" si="12"/>
        <v>17.296398140095633</v>
      </c>
      <c r="F32">
        <f t="shared" si="12"/>
        <v>15.756574140095625</v>
      </c>
      <c r="G32">
        <f t="shared" si="12"/>
        <v>14.13598214009561</v>
      </c>
      <c r="H32">
        <f t="shared" si="3"/>
        <v>12.434622140095605</v>
      </c>
      <c r="I32">
        <f t="shared" si="5"/>
        <v>10.652494140095595</v>
      </c>
      <c r="J32">
        <f t="shared" si="11"/>
        <v>8.7895981400955936</v>
      </c>
      <c r="K32">
        <f t="shared" si="11"/>
        <v>6.8459341400955855</v>
      </c>
      <c r="L32">
        <f t="shared" si="13"/>
        <v>4.8215021400955704</v>
      </c>
      <c r="M32">
        <f>L32+(-8.0768*(momento)+16145)/100</f>
        <v>2.716302140095566</v>
      </c>
      <c r="N32">
        <f>M32+(-8.0768*(momento)+16145)/100</f>
        <v>0.53033414009555457</v>
      </c>
    </row>
    <row r="33" spans="2:13" x14ac:dyDescent="0.3">
      <c r="B33">
        <f t="shared" si="4"/>
        <v>30</v>
      </c>
      <c r="C33">
        <v>30.791660532750004</v>
      </c>
      <c r="D33">
        <f t="shared" si="2"/>
        <v>17.957349708602202</v>
      </c>
      <c r="E33">
        <f t="shared" si="12"/>
        <v>16.498293708602201</v>
      </c>
      <c r="F33">
        <f t="shared" si="12"/>
        <v>14.958469708602193</v>
      </c>
      <c r="G33">
        <f t="shared" si="12"/>
        <v>13.337877708602178</v>
      </c>
      <c r="H33">
        <f t="shared" si="3"/>
        <v>11.636517708602174</v>
      </c>
      <c r="I33">
        <f t="shared" si="5"/>
        <v>9.854389708602163</v>
      </c>
      <c r="J33">
        <f t="shared" si="11"/>
        <v>7.991493708602162</v>
      </c>
      <c r="K33">
        <f t="shared" si="11"/>
        <v>6.047829708602154</v>
      </c>
      <c r="L33">
        <f t="shared" si="13"/>
        <v>4.0233977086021389</v>
      </c>
      <c r="M33">
        <f>L33+(-8.0768*(momento)+16145)/100</f>
        <v>1.9181977086021345</v>
      </c>
    </row>
    <row r="34" spans="2:13" x14ac:dyDescent="0.3">
      <c r="B34">
        <f t="shared" si="4"/>
        <v>31</v>
      </c>
      <c r="C34">
        <v>26.001846672100001</v>
      </c>
      <c r="D34">
        <f t="shared" si="2"/>
        <v>15.163984198375193</v>
      </c>
      <c r="E34">
        <f t="shared" si="12"/>
        <v>13.704928198375192</v>
      </c>
      <c r="F34">
        <f t="shared" si="12"/>
        <v>12.165104198375184</v>
      </c>
      <c r="G34">
        <f t="shared" si="12"/>
        <v>10.54451219837517</v>
      </c>
      <c r="H34">
        <f t="shared" si="3"/>
        <v>8.8431521983751651</v>
      </c>
      <c r="I34">
        <f t="shared" si="5"/>
        <v>7.0610241983751534</v>
      </c>
      <c r="J34">
        <f t="shared" si="11"/>
        <v>5.1981281983751533</v>
      </c>
      <c r="K34">
        <f t="shared" si="11"/>
        <v>3.2544641983751452</v>
      </c>
      <c r="L34">
        <f t="shared" si="13"/>
        <v>1.2300321983751301</v>
      </c>
    </row>
    <row r="35" spans="2:13" x14ac:dyDescent="0.3">
      <c r="B35">
        <f t="shared" si="4"/>
        <v>32</v>
      </c>
      <c r="C35">
        <v>26.686105795050004</v>
      </c>
      <c r="D35">
        <f t="shared" si="2"/>
        <v>15.56303641412191</v>
      </c>
      <c r="E35">
        <f t="shared" si="12"/>
        <v>14.10398041412191</v>
      </c>
      <c r="F35">
        <f t="shared" si="12"/>
        <v>12.564156414121902</v>
      </c>
      <c r="G35">
        <f t="shared" si="12"/>
        <v>10.943564414121887</v>
      </c>
      <c r="H35">
        <f t="shared" si="3"/>
        <v>9.2422044141218826</v>
      </c>
      <c r="I35">
        <f t="shared" si="5"/>
        <v>7.4600764141218709</v>
      </c>
      <c r="J35">
        <f t="shared" si="11"/>
        <v>5.5971804141218708</v>
      </c>
      <c r="K35">
        <f t="shared" si="11"/>
        <v>3.6535164141218628</v>
      </c>
      <c r="L35">
        <f t="shared" si="13"/>
        <v>1.6290844141218477</v>
      </c>
    </row>
    <row r="36" spans="2:13" x14ac:dyDescent="0.3">
      <c r="B36">
        <f t="shared" si="4"/>
        <v>33</v>
      </c>
      <c r="C36">
        <v>26.001846672100001</v>
      </c>
      <c r="D36">
        <f t="shared" si="2"/>
        <v>15.163984198375193</v>
      </c>
      <c r="E36">
        <f t="shared" si="12"/>
        <v>13.704928198375192</v>
      </c>
      <c r="F36">
        <f t="shared" si="12"/>
        <v>12.165104198375184</v>
      </c>
      <c r="G36">
        <f t="shared" si="12"/>
        <v>10.54451219837517</v>
      </c>
      <c r="H36">
        <f t="shared" si="3"/>
        <v>8.8431521983751651</v>
      </c>
      <c r="I36">
        <f t="shared" si="5"/>
        <v>7.0610241983751534</v>
      </c>
      <c r="J36">
        <f t="shared" si="11"/>
        <v>5.1981281983751533</v>
      </c>
      <c r="K36">
        <f t="shared" si="11"/>
        <v>3.2544641983751452</v>
      </c>
      <c r="L36">
        <f t="shared" si="13"/>
        <v>1.2300321983751301</v>
      </c>
    </row>
    <row r="37" spans="2:13" x14ac:dyDescent="0.3">
      <c r="B37">
        <f t="shared" si="4"/>
        <v>34</v>
      </c>
      <c r="C37">
        <v>20.527773688500002</v>
      </c>
      <c r="D37">
        <f t="shared" si="2"/>
        <v>11.971566472401468</v>
      </c>
      <c r="E37">
        <f t="shared" si="12"/>
        <v>10.512510472401468</v>
      </c>
      <c r="F37">
        <f t="shared" si="12"/>
        <v>8.9726864724014597</v>
      </c>
      <c r="G37">
        <f t="shared" si="12"/>
        <v>7.3520944724014443</v>
      </c>
      <c r="H37">
        <f t="shared" si="3"/>
        <v>5.6507344724014406</v>
      </c>
      <c r="I37">
        <f t="shared" si="5"/>
        <v>3.8686064724014289</v>
      </c>
      <c r="J37">
        <f>I37+(-8.0768*(momento)+16145)/100</f>
        <v>2.0057104724014283</v>
      </c>
    </row>
    <row r="38" spans="2:13" x14ac:dyDescent="0.3">
      <c r="B38">
        <f t="shared" si="4"/>
        <v>35</v>
      </c>
      <c r="C38">
        <v>21.212032811450005</v>
      </c>
      <c r="D38">
        <f t="shared" si="2"/>
        <v>12.370618688148186</v>
      </c>
      <c r="E38">
        <f t="shared" si="12"/>
        <v>10.911562688148186</v>
      </c>
      <c r="F38">
        <f t="shared" si="12"/>
        <v>9.3717386881481772</v>
      </c>
      <c r="G38">
        <f t="shared" si="12"/>
        <v>7.7511466881481619</v>
      </c>
      <c r="H38">
        <f t="shared" si="3"/>
        <v>6.0497866881481581</v>
      </c>
      <c r="I38">
        <f t="shared" si="5"/>
        <v>4.2676586881481464</v>
      </c>
      <c r="J38">
        <f>I38+(-8.0768*(momento)+16145)/100</f>
        <v>2.4047626881481459</v>
      </c>
    </row>
    <row r="39" spans="2:13" x14ac:dyDescent="0.3">
      <c r="B39">
        <f t="shared" si="4"/>
        <v>36</v>
      </c>
      <c r="C39">
        <v>18.474996319650003</v>
      </c>
      <c r="D39">
        <f t="shared" si="2"/>
        <v>10.774409825161323</v>
      </c>
      <c r="E39">
        <f t="shared" si="12"/>
        <v>9.3153538251613224</v>
      </c>
      <c r="F39">
        <f t="shared" si="12"/>
        <v>7.7755298251613141</v>
      </c>
      <c r="G39">
        <f t="shared" si="12"/>
        <v>6.1549378251612987</v>
      </c>
      <c r="H39">
        <f t="shared" si="3"/>
        <v>4.453577825161295</v>
      </c>
      <c r="I39">
        <f t="shared" si="5"/>
        <v>2.6714498251612833</v>
      </c>
      <c r="J39">
        <f>I39+(-8.0768*(momento)+16145)/100</f>
        <v>0.80855382516128271</v>
      </c>
    </row>
    <row r="40" spans="2:13" x14ac:dyDescent="0.3">
      <c r="B40">
        <f t="shared" si="4"/>
        <v>37</v>
      </c>
      <c r="C40">
        <v>18.474996319650003</v>
      </c>
      <c r="D40">
        <f t="shared" si="2"/>
        <v>10.774409825161323</v>
      </c>
      <c r="E40">
        <f t="shared" si="12"/>
        <v>9.3153538251613224</v>
      </c>
      <c r="F40">
        <f t="shared" si="12"/>
        <v>7.7755298251613141</v>
      </c>
      <c r="G40">
        <f t="shared" si="12"/>
        <v>6.1549378251612987</v>
      </c>
      <c r="H40">
        <f t="shared" si="3"/>
        <v>4.453577825161295</v>
      </c>
      <c r="I40">
        <f t="shared" si="5"/>
        <v>2.6714498251612833</v>
      </c>
      <c r="J40">
        <f>I40+(-8.0768*(momento)+16145)/100</f>
        <v>0.80855382516128271</v>
      </c>
    </row>
    <row r="41" spans="2:13" x14ac:dyDescent="0.3">
      <c r="B41">
        <f t="shared" si="4"/>
        <v>38</v>
      </c>
      <c r="C41">
        <v>15.053700704900002</v>
      </c>
      <c r="D41">
        <f t="shared" si="2"/>
        <v>8.7791487464277438</v>
      </c>
      <c r="E41">
        <f t="shared" si="12"/>
        <v>7.3200927464277434</v>
      </c>
      <c r="F41">
        <f t="shared" si="12"/>
        <v>5.7802687464277351</v>
      </c>
      <c r="G41">
        <f t="shared" si="12"/>
        <v>4.1596767464277198</v>
      </c>
      <c r="H41">
        <f t="shared" si="3"/>
        <v>2.4583167464277156</v>
      </c>
      <c r="I41">
        <f t="shared" si="5"/>
        <v>0.6761887464277041</v>
      </c>
    </row>
    <row r="42" spans="2:13" x14ac:dyDescent="0.3">
      <c r="B42">
        <f t="shared" si="4"/>
        <v>39</v>
      </c>
      <c r="C42">
        <v>15.053700704900002</v>
      </c>
      <c r="D42">
        <f t="shared" si="2"/>
        <v>8.7791487464277438</v>
      </c>
      <c r="E42">
        <f t="shared" si="12"/>
        <v>7.3200927464277434</v>
      </c>
      <c r="F42">
        <f t="shared" si="12"/>
        <v>5.7802687464277351</v>
      </c>
      <c r="G42">
        <f t="shared" si="12"/>
        <v>4.1596767464277198</v>
      </c>
      <c r="H42">
        <f t="shared" si="3"/>
        <v>2.4583167464277156</v>
      </c>
      <c r="I42">
        <f t="shared" si="5"/>
        <v>0.6761887464277041</v>
      </c>
    </row>
    <row r="43" spans="2:13" x14ac:dyDescent="0.3">
      <c r="B43">
        <f t="shared" si="4"/>
        <v>40</v>
      </c>
      <c r="C43">
        <v>13.685182459000002</v>
      </c>
      <c r="D43">
        <f t="shared" si="2"/>
        <v>7.9810443149343122</v>
      </c>
      <c r="E43">
        <f t="shared" si="12"/>
        <v>6.5219883149343119</v>
      </c>
      <c r="F43">
        <f t="shared" si="12"/>
        <v>4.9821643149343036</v>
      </c>
      <c r="G43">
        <f t="shared" si="12"/>
        <v>3.3615723149342882</v>
      </c>
      <c r="H43">
        <f t="shared" si="3"/>
        <v>1.660212314934284</v>
      </c>
    </row>
    <row r="44" spans="2:13" x14ac:dyDescent="0.3">
      <c r="B44">
        <f t="shared" si="4"/>
        <v>41</v>
      </c>
      <c r="C44">
        <v>13.685182459000002</v>
      </c>
      <c r="D44">
        <f t="shared" si="2"/>
        <v>7.9810443149343122</v>
      </c>
      <c r="E44">
        <f t="shared" ref="E44:G46" si="14">D44+(-8.0768*(momento)+16145)/100</f>
        <v>6.5219883149343119</v>
      </c>
      <c r="F44">
        <f t="shared" si="14"/>
        <v>4.9821643149343036</v>
      </c>
      <c r="G44">
        <f t="shared" si="14"/>
        <v>3.3615723149342882</v>
      </c>
      <c r="H44">
        <f t="shared" si="3"/>
        <v>1.660212314934284</v>
      </c>
    </row>
    <row r="45" spans="2:13" x14ac:dyDescent="0.3">
      <c r="B45">
        <f t="shared" si="4"/>
        <v>42</v>
      </c>
      <c r="C45">
        <v>11.632405090150002</v>
      </c>
      <c r="D45">
        <f t="shared" si="2"/>
        <v>6.7838876676941657</v>
      </c>
      <c r="E45">
        <f t="shared" si="14"/>
        <v>5.3248316676941654</v>
      </c>
      <c r="F45">
        <f t="shared" si="14"/>
        <v>3.7850076676941575</v>
      </c>
      <c r="G45">
        <f t="shared" si="14"/>
        <v>2.1644156676941426</v>
      </c>
    </row>
    <row r="46" spans="2:13" x14ac:dyDescent="0.3">
      <c r="B46">
        <f t="shared" si="4"/>
        <v>43</v>
      </c>
      <c r="C46">
        <v>11.632405090150002</v>
      </c>
      <c r="D46">
        <f t="shared" si="2"/>
        <v>6.7838876676941657</v>
      </c>
      <c r="E46">
        <f t="shared" si="14"/>
        <v>5.3248316676941654</v>
      </c>
      <c r="F46">
        <f t="shared" si="14"/>
        <v>3.7850076676941575</v>
      </c>
      <c r="G46">
        <f t="shared" si="14"/>
        <v>2.1644156676941426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P1" workbookViewId="0">
      <selection activeCell="AB4" sqref="AB4:AB16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12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2.3663E-2</v>
      </c>
      <c r="B2">
        <v>3.5154999999999999E-2</v>
      </c>
      <c r="C2">
        <f>A2/B2</f>
        <v>0.67310482150476458</v>
      </c>
      <c r="E2">
        <v>-8.1769999999999996</v>
      </c>
      <c r="F2">
        <v>16361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0.67310482*C4</f>
        <v>7.829827934372501</v>
      </c>
      <c r="E4">
        <f t="shared" ref="E4:H23" si="1">D4+(-8.177*(momento)+16361)/100</f>
        <v>6.5097379343725192</v>
      </c>
      <c r="F4">
        <f t="shared" si="1"/>
        <v>5.1078779343725405</v>
      </c>
      <c r="G4">
        <f t="shared" si="1"/>
        <v>3.6242479343725647</v>
      </c>
      <c r="H4">
        <f t="shared" si="1"/>
        <v>2.0588479343725559</v>
      </c>
    </row>
    <row r="5" spans="1:38" x14ac:dyDescent="0.3">
      <c r="B5">
        <f>1+B4</f>
        <v>2</v>
      </c>
      <c r="C5">
        <v>13.000923336050001</v>
      </c>
      <c r="D5">
        <f t="shared" ref="D5:D46" si="2">0.67310482*C5</f>
        <v>8.7509841619457358</v>
      </c>
      <c r="E5">
        <f t="shared" si="1"/>
        <v>7.430894161945754</v>
      </c>
      <c r="F5">
        <f t="shared" si="1"/>
        <v>6.0290341619457752</v>
      </c>
      <c r="G5">
        <f t="shared" si="1"/>
        <v>4.5454041619457994</v>
      </c>
      <c r="H5">
        <f t="shared" si="1"/>
        <v>2.9800041619457907</v>
      </c>
      <c r="I5">
        <f t="shared" ref="I5:I44" si="3">H5+(-8.177*(momento)+16361)/100</f>
        <v>1.3328341619457851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11.053874730878826</v>
      </c>
      <c r="E6">
        <f t="shared" si="1"/>
        <v>9.7337847308788437</v>
      </c>
      <c r="F6">
        <f t="shared" si="1"/>
        <v>8.331924730878864</v>
      </c>
      <c r="G6">
        <f t="shared" si="1"/>
        <v>6.8482947308788882</v>
      </c>
      <c r="H6">
        <f t="shared" si="1"/>
        <v>5.2828947308788798</v>
      </c>
      <c r="I6">
        <f t="shared" si="3"/>
        <v>3.6357247308788745</v>
      </c>
      <c r="J6">
        <f t="shared" ref="J6:J42" si="5">I6+(-8.177*(momento)+16361)/100</f>
        <v>1.9067847308788721</v>
      </c>
    </row>
    <row r="7" spans="1:38" x14ac:dyDescent="0.3">
      <c r="B7">
        <f t="shared" si="4"/>
        <v>4</v>
      </c>
      <c r="C7">
        <v>25.317587549150005</v>
      </c>
      <c r="D7">
        <f t="shared" si="2"/>
        <v>17.041390210104858</v>
      </c>
      <c r="E7">
        <f t="shared" si="1"/>
        <v>15.721300210104875</v>
      </c>
      <c r="F7">
        <f t="shared" si="1"/>
        <v>14.319440210104897</v>
      </c>
      <c r="G7">
        <f t="shared" si="1"/>
        <v>12.835810210104922</v>
      </c>
      <c r="H7">
        <f t="shared" si="1"/>
        <v>11.270410210104913</v>
      </c>
      <c r="I7">
        <f t="shared" si="3"/>
        <v>9.6232402101049068</v>
      </c>
      <c r="J7">
        <f t="shared" si="5"/>
        <v>7.8943002101049045</v>
      </c>
      <c r="K7">
        <f t="shared" ref="K7:M23" si="6">J7+(-8.177*(momento)+16361)/100</f>
        <v>6.0835902101049051</v>
      </c>
      <c r="L7">
        <f t="shared" si="6"/>
        <v>4.1911102101049096</v>
      </c>
      <c r="M7">
        <f t="shared" si="6"/>
        <v>2.2168602101049171</v>
      </c>
    </row>
    <row r="8" spans="1:38" x14ac:dyDescent="0.3">
      <c r="B8">
        <f t="shared" si="4"/>
        <v>5</v>
      </c>
      <c r="C8">
        <v>26.686105795050004</v>
      </c>
      <c r="D8">
        <f t="shared" si="2"/>
        <v>17.962546437678093</v>
      </c>
      <c r="E8">
        <f t="shared" si="1"/>
        <v>16.64245643767811</v>
      </c>
      <c r="F8">
        <f t="shared" si="1"/>
        <v>15.240596437678132</v>
      </c>
      <c r="G8">
        <f t="shared" si="1"/>
        <v>13.756966437678157</v>
      </c>
      <c r="H8">
        <f t="shared" si="1"/>
        <v>12.191566437678148</v>
      </c>
      <c r="I8">
        <f t="shared" si="3"/>
        <v>10.544396437678142</v>
      </c>
      <c r="J8">
        <f t="shared" si="5"/>
        <v>8.8154564376781401</v>
      </c>
      <c r="K8">
        <f t="shared" si="6"/>
        <v>7.0047464376781408</v>
      </c>
      <c r="L8">
        <f t="shared" si="6"/>
        <v>5.1122664376781444</v>
      </c>
      <c r="M8">
        <f t="shared" si="6"/>
        <v>3.1380164376781519</v>
      </c>
      <c r="N8">
        <f t="shared" ref="N8:N22" si="7">M8+(-8.177*(momento)+16361)/100</f>
        <v>1.0819964376781623</v>
      </c>
    </row>
    <row r="9" spans="1:38" x14ac:dyDescent="0.3">
      <c r="B9">
        <f t="shared" si="4"/>
        <v>6</v>
      </c>
      <c r="C9">
        <v>33.528697024550006</v>
      </c>
      <c r="D9">
        <f t="shared" si="2"/>
        <v>22.56832757554427</v>
      </c>
      <c r="E9">
        <f t="shared" si="1"/>
        <v>21.248237575544287</v>
      </c>
      <c r="F9">
        <f t="shared" si="1"/>
        <v>19.846377575544309</v>
      </c>
      <c r="G9">
        <f t="shared" si="1"/>
        <v>18.362747575544333</v>
      </c>
      <c r="H9">
        <f t="shared" si="1"/>
        <v>16.797347575544325</v>
      </c>
      <c r="I9">
        <f t="shared" si="3"/>
        <v>15.150177575544319</v>
      </c>
      <c r="J9">
        <f t="shared" si="5"/>
        <v>13.421237575544318</v>
      </c>
      <c r="K9">
        <f t="shared" si="6"/>
        <v>11.610527575544319</v>
      </c>
      <c r="L9">
        <f t="shared" si="6"/>
        <v>9.7180475755443236</v>
      </c>
      <c r="M9">
        <f t="shared" si="6"/>
        <v>7.7437975755443311</v>
      </c>
      <c r="N9">
        <f t="shared" si="7"/>
        <v>5.6877775755443416</v>
      </c>
      <c r="O9">
        <f t="shared" ref="O9:P22" si="8">N9+(-8.177*(momento)+16361)/100</f>
        <v>3.5499875755443551</v>
      </c>
      <c r="P9">
        <f t="shared" si="8"/>
        <v>1.330427575544372</v>
      </c>
    </row>
    <row r="10" spans="1:38" x14ac:dyDescent="0.3">
      <c r="B10">
        <f t="shared" si="4"/>
        <v>7</v>
      </c>
      <c r="C10">
        <v>43.792583868800001</v>
      </c>
      <c r="D10">
        <f t="shared" si="2"/>
        <v>29.476999282343531</v>
      </c>
      <c r="E10">
        <f t="shared" si="1"/>
        <v>28.156909282343548</v>
      </c>
      <c r="F10">
        <f t="shared" si="1"/>
        <v>26.75504928234357</v>
      </c>
      <c r="G10">
        <f t="shared" si="1"/>
        <v>25.271419282343594</v>
      </c>
      <c r="H10">
        <f t="shared" si="1"/>
        <v>23.706019282343586</v>
      </c>
      <c r="I10">
        <f t="shared" si="3"/>
        <v>22.05884928234358</v>
      </c>
      <c r="J10">
        <f t="shared" si="5"/>
        <v>20.329909282343579</v>
      </c>
      <c r="K10">
        <f t="shared" si="6"/>
        <v>18.519199282343578</v>
      </c>
      <c r="L10">
        <f t="shared" si="6"/>
        <v>16.626719282343583</v>
      </c>
      <c r="M10">
        <f t="shared" si="6"/>
        <v>14.65246928234359</v>
      </c>
      <c r="N10">
        <f t="shared" si="7"/>
        <v>12.596449282343601</v>
      </c>
      <c r="O10">
        <f t="shared" si="8"/>
        <v>10.458659282343614</v>
      </c>
      <c r="P10">
        <f t="shared" si="8"/>
        <v>8.2390992823436306</v>
      </c>
      <c r="Q10">
        <f t="shared" ref="Q10:S18" si="9">P10+(-8.177*(momento)+16361)/100</f>
        <v>5.9377692823436501</v>
      </c>
      <c r="R10">
        <f t="shared" si="9"/>
        <v>3.5546692823436734</v>
      </c>
      <c r="S10">
        <f t="shared" si="9"/>
        <v>1.0897992823436633</v>
      </c>
    </row>
    <row r="11" spans="1:38" x14ac:dyDescent="0.3">
      <c r="B11">
        <f t="shared" si="4"/>
        <v>8</v>
      </c>
      <c r="C11">
        <v>56.109248081900006</v>
      </c>
      <c r="D11">
        <f t="shared" si="2"/>
        <v>37.767405330502655</v>
      </c>
      <c r="E11">
        <f t="shared" si="1"/>
        <v>36.447315330502676</v>
      </c>
      <c r="F11">
        <f t="shared" si="1"/>
        <v>35.045455330502698</v>
      </c>
      <c r="G11">
        <f t="shared" si="1"/>
        <v>33.561825330502721</v>
      </c>
      <c r="H11">
        <f t="shared" si="1"/>
        <v>31.996425330502714</v>
      </c>
      <c r="I11">
        <f t="shared" si="3"/>
        <v>30.349255330502707</v>
      </c>
      <c r="J11">
        <f t="shared" si="5"/>
        <v>28.620315330502706</v>
      </c>
      <c r="K11">
        <f t="shared" si="6"/>
        <v>26.809605330502706</v>
      </c>
      <c r="L11">
        <f t="shared" si="6"/>
        <v>24.91712533050271</v>
      </c>
      <c r="M11">
        <f t="shared" si="6"/>
        <v>22.942875330502716</v>
      </c>
      <c r="N11">
        <f t="shared" si="7"/>
        <v>20.886855330502726</v>
      </c>
      <c r="O11">
        <f t="shared" si="8"/>
        <v>18.749065330502738</v>
      </c>
      <c r="P11">
        <f t="shared" si="8"/>
        <v>16.529505330502754</v>
      </c>
      <c r="Q11">
        <f t="shared" si="9"/>
        <v>14.228175330502774</v>
      </c>
      <c r="R11">
        <f t="shared" si="9"/>
        <v>11.845075330502798</v>
      </c>
      <c r="S11">
        <f t="shared" si="9"/>
        <v>9.3802053305027879</v>
      </c>
      <c r="T11">
        <f t="shared" ref="T11:V17" si="10">S11+(-8.177*(momento)+16361)/100</f>
        <v>6.8335653305027808</v>
      </c>
      <c r="U11">
        <f t="shared" si="10"/>
        <v>4.2051553305027767</v>
      </c>
      <c r="V11">
        <f t="shared" si="10"/>
        <v>1.4949753305027764</v>
      </c>
    </row>
    <row r="12" spans="1:38" x14ac:dyDescent="0.3">
      <c r="B12">
        <f t="shared" si="4"/>
        <v>9</v>
      </c>
      <c r="C12">
        <v>73.215726155650003</v>
      </c>
      <c r="D12">
        <f t="shared" si="2"/>
        <v>49.28185817516809</v>
      </c>
      <c r="E12">
        <f t="shared" si="1"/>
        <v>47.96176817516811</v>
      </c>
      <c r="F12">
        <f t="shared" si="1"/>
        <v>46.559908175168133</v>
      </c>
      <c r="G12">
        <f t="shared" si="1"/>
        <v>45.076278175168156</v>
      </c>
      <c r="H12">
        <f t="shared" si="1"/>
        <v>43.510878175168145</v>
      </c>
      <c r="I12">
        <f t="shared" si="3"/>
        <v>41.863708175168142</v>
      </c>
      <c r="J12">
        <f t="shared" si="5"/>
        <v>40.134768175168141</v>
      </c>
      <c r="K12">
        <f t="shared" si="6"/>
        <v>38.32405817516814</v>
      </c>
      <c r="L12">
        <f t="shared" si="6"/>
        <v>36.431578175168141</v>
      </c>
      <c r="M12">
        <f t="shared" si="6"/>
        <v>34.457328175168151</v>
      </c>
      <c r="N12">
        <f t="shared" si="7"/>
        <v>32.401308175168161</v>
      </c>
      <c r="O12">
        <f t="shared" si="8"/>
        <v>30.263518175168173</v>
      </c>
      <c r="P12">
        <f t="shared" si="8"/>
        <v>28.043958175168189</v>
      </c>
      <c r="Q12">
        <f t="shared" si="9"/>
        <v>25.74262817516821</v>
      </c>
      <c r="R12">
        <f t="shared" si="9"/>
        <v>23.359528175168233</v>
      </c>
      <c r="S12">
        <f t="shared" si="9"/>
        <v>20.894658175168225</v>
      </c>
      <c r="T12">
        <f t="shared" si="10"/>
        <v>18.348018175168217</v>
      </c>
      <c r="U12">
        <f t="shared" si="10"/>
        <v>15.719608175168213</v>
      </c>
      <c r="V12">
        <f t="shared" si="10"/>
        <v>13.009428175168214</v>
      </c>
      <c r="W12">
        <f t="shared" ref="W12:Z16" si="11">V12+(-8.177*(momento)+16361)/100</f>
        <v>10.217478175168218</v>
      </c>
      <c r="X12">
        <f t="shared" si="11"/>
        <v>7.3437581751682242</v>
      </c>
      <c r="Y12">
        <f t="shared" si="11"/>
        <v>4.3882681751682338</v>
      </c>
      <c r="Z12">
        <f t="shared" si="11"/>
        <v>1.3510081751682463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54.808795540607498</v>
      </c>
      <c r="E13">
        <f t="shared" si="1"/>
        <v>53.488705540607519</v>
      </c>
      <c r="F13">
        <f t="shared" si="1"/>
        <v>52.086845540607541</v>
      </c>
      <c r="G13">
        <f t="shared" si="1"/>
        <v>50.603215540607565</v>
      </c>
      <c r="H13">
        <f t="shared" si="1"/>
        <v>49.037815540607554</v>
      </c>
      <c r="I13">
        <f t="shared" si="3"/>
        <v>47.390645540607551</v>
      </c>
      <c r="J13">
        <f t="shared" si="5"/>
        <v>45.661705540607549</v>
      </c>
      <c r="K13">
        <f t="shared" si="6"/>
        <v>43.850995540607549</v>
      </c>
      <c r="L13">
        <f t="shared" si="6"/>
        <v>41.95851554060755</v>
      </c>
      <c r="M13">
        <f t="shared" si="6"/>
        <v>39.984265540607559</v>
      </c>
      <c r="N13">
        <f t="shared" si="7"/>
        <v>37.92824554060757</v>
      </c>
      <c r="O13">
        <f t="shared" si="8"/>
        <v>35.790455540607581</v>
      </c>
      <c r="P13">
        <f t="shared" si="8"/>
        <v>33.570895540607602</v>
      </c>
      <c r="Q13">
        <f t="shared" si="9"/>
        <v>31.269565540607623</v>
      </c>
      <c r="R13">
        <f t="shared" si="9"/>
        <v>28.886465540607645</v>
      </c>
      <c r="S13">
        <f t="shared" si="9"/>
        <v>26.421595540607633</v>
      </c>
      <c r="T13">
        <f t="shared" si="10"/>
        <v>23.874955540607626</v>
      </c>
      <c r="U13">
        <f t="shared" si="10"/>
        <v>21.246545540607624</v>
      </c>
      <c r="V13">
        <f t="shared" si="10"/>
        <v>18.536365540607623</v>
      </c>
      <c r="W13">
        <f t="shared" si="11"/>
        <v>15.744415540607626</v>
      </c>
      <c r="X13">
        <f t="shared" si="11"/>
        <v>12.870695540607633</v>
      </c>
      <c r="Y13">
        <f t="shared" si="11"/>
        <v>9.9152055406076425</v>
      </c>
      <c r="Z13">
        <f t="shared" si="11"/>
        <v>6.8779455406076551</v>
      </c>
      <c r="AA13">
        <f>Z13+(-8.177*(momento)+16361)/100</f>
        <v>3.7589155406076706</v>
      </c>
      <c r="AB13">
        <f>AA13+(-8.177*(momento)+16361)/100</f>
        <v>0.55811554060768964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49.28185817516809</v>
      </c>
      <c r="E14">
        <f t="shared" si="1"/>
        <v>47.96176817516811</v>
      </c>
      <c r="F14">
        <f t="shared" si="1"/>
        <v>46.559908175168133</v>
      </c>
      <c r="G14">
        <f t="shared" si="1"/>
        <v>45.076278175168156</v>
      </c>
      <c r="H14">
        <f t="shared" si="1"/>
        <v>43.510878175168145</v>
      </c>
      <c r="I14">
        <f t="shared" si="3"/>
        <v>41.863708175168142</v>
      </c>
      <c r="J14">
        <f t="shared" si="5"/>
        <v>40.134768175168141</v>
      </c>
      <c r="K14">
        <f t="shared" si="6"/>
        <v>38.32405817516814</v>
      </c>
      <c r="L14">
        <f t="shared" si="6"/>
        <v>36.431578175168141</v>
      </c>
      <c r="M14">
        <f t="shared" si="6"/>
        <v>34.457328175168151</v>
      </c>
      <c r="N14">
        <f t="shared" si="7"/>
        <v>32.401308175168161</v>
      </c>
      <c r="O14">
        <f t="shared" si="8"/>
        <v>30.263518175168173</v>
      </c>
      <c r="P14">
        <f t="shared" si="8"/>
        <v>28.043958175168189</v>
      </c>
      <c r="Q14">
        <f t="shared" si="9"/>
        <v>25.74262817516821</v>
      </c>
      <c r="R14">
        <f t="shared" si="9"/>
        <v>23.359528175168233</v>
      </c>
      <c r="S14">
        <f t="shared" si="9"/>
        <v>20.894658175168225</v>
      </c>
      <c r="T14">
        <f t="shared" si="10"/>
        <v>18.348018175168217</v>
      </c>
      <c r="U14">
        <f t="shared" si="10"/>
        <v>15.719608175168213</v>
      </c>
      <c r="V14">
        <f t="shared" si="10"/>
        <v>13.009428175168214</v>
      </c>
      <c r="W14">
        <f t="shared" si="11"/>
        <v>10.217478175168218</v>
      </c>
      <c r="X14">
        <f t="shared" si="11"/>
        <v>7.3437581751682242</v>
      </c>
      <c r="Y14">
        <f t="shared" si="11"/>
        <v>4.3882681751682338</v>
      </c>
      <c r="Z14">
        <f t="shared" si="11"/>
        <v>1.3510081751682463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49.28185817516809</v>
      </c>
      <c r="E15">
        <f t="shared" si="1"/>
        <v>47.96176817516811</v>
      </c>
      <c r="F15">
        <f t="shared" si="1"/>
        <v>46.559908175168133</v>
      </c>
      <c r="G15">
        <f t="shared" si="1"/>
        <v>45.076278175168156</v>
      </c>
      <c r="H15">
        <f t="shared" si="1"/>
        <v>43.510878175168145</v>
      </c>
      <c r="I15">
        <f t="shared" si="3"/>
        <v>41.863708175168142</v>
      </c>
      <c r="J15">
        <f t="shared" si="5"/>
        <v>40.134768175168141</v>
      </c>
      <c r="K15">
        <f t="shared" si="6"/>
        <v>38.32405817516814</v>
      </c>
      <c r="L15">
        <f t="shared" si="6"/>
        <v>36.431578175168141</v>
      </c>
      <c r="M15">
        <f t="shared" si="6"/>
        <v>34.457328175168151</v>
      </c>
      <c r="N15">
        <f t="shared" si="7"/>
        <v>32.401308175168161</v>
      </c>
      <c r="O15">
        <f t="shared" si="8"/>
        <v>30.263518175168173</v>
      </c>
      <c r="P15">
        <f t="shared" si="8"/>
        <v>28.043958175168189</v>
      </c>
      <c r="Q15">
        <f t="shared" si="9"/>
        <v>25.74262817516821</v>
      </c>
      <c r="R15">
        <f t="shared" si="9"/>
        <v>23.359528175168233</v>
      </c>
      <c r="S15">
        <f t="shared" si="9"/>
        <v>20.894658175168225</v>
      </c>
      <c r="T15">
        <f t="shared" si="10"/>
        <v>18.348018175168217</v>
      </c>
      <c r="U15">
        <f t="shared" si="10"/>
        <v>15.719608175168213</v>
      </c>
      <c r="V15">
        <f t="shared" si="10"/>
        <v>13.009428175168214</v>
      </c>
      <c r="W15">
        <f t="shared" si="11"/>
        <v>10.217478175168218</v>
      </c>
      <c r="X15">
        <f t="shared" si="11"/>
        <v>7.3437581751682242</v>
      </c>
      <c r="Y15">
        <f t="shared" si="11"/>
        <v>4.3882681751682338</v>
      </c>
      <c r="Z15">
        <f t="shared" si="11"/>
        <v>1.3510081751682463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49.28185817516809</v>
      </c>
      <c r="E16">
        <f t="shared" si="1"/>
        <v>47.96176817516811</v>
      </c>
      <c r="F16">
        <f t="shared" si="1"/>
        <v>46.559908175168133</v>
      </c>
      <c r="G16">
        <f t="shared" si="1"/>
        <v>45.076278175168156</v>
      </c>
      <c r="H16">
        <f t="shared" si="1"/>
        <v>43.510878175168145</v>
      </c>
      <c r="I16">
        <f t="shared" si="3"/>
        <v>41.863708175168142</v>
      </c>
      <c r="J16">
        <f t="shared" si="5"/>
        <v>40.134768175168141</v>
      </c>
      <c r="K16">
        <f t="shared" si="6"/>
        <v>38.32405817516814</v>
      </c>
      <c r="L16">
        <f t="shared" si="6"/>
        <v>36.431578175168141</v>
      </c>
      <c r="M16">
        <f t="shared" si="6"/>
        <v>34.457328175168151</v>
      </c>
      <c r="N16">
        <f t="shared" si="7"/>
        <v>32.401308175168161</v>
      </c>
      <c r="O16">
        <f t="shared" si="8"/>
        <v>30.263518175168173</v>
      </c>
      <c r="P16">
        <f t="shared" si="8"/>
        <v>28.043958175168189</v>
      </c>
      <c r="Q16">
        <f t="shared" si="9"/>
        <v>25.74262817516821</v>
      </c>
      <c r="R16">
        <f t="shared" si="9"/>
        <v>23.359528175168233</v>
      </c>
      <c r="S16">
        <f t="shared" si="9"/>
        <v>20.894658175168225</v>
      </c>
      <c r="T16">
        <f t="shared" si="10"/>
        <v>18.348018175168217</v>
      </c>
      <c r="U16">
        <f t="shared" si="10"/>
        <v>15.719608175168213</v>
      </c>
      <c r="V16">
        <f t="shared" si="10"/>
        <v>13.009428175168214</v>
      </c>
      <c r="W16">
        <f t="shared" si="11"/>
        <v>10.217478175168218</v>
      </c>
      <c r="X16">
        <f t="shared" si="11"/>
        <v>7.3437581751682242</v>
      </c>
      <c r="Y16">
        <f t="shared" si="11"/>
        <v>4.3882681751682338</v>
      </c>
      <c r="Z16">
        <f t="shared" si="11"/>
        <v>1.3510081751682463</v>
      </c>
    </row>
    <row r="17" spans="2:23" x14ac:dyDescent="0.3">
      <c r="B17">
        <f t="shared" si="4"/>
        <v>14</v>
      </c>
      <c r="C17">
        <v>62.951839311400015</v>
      </c>
      <c r="D17">
        <f t="shared" si="2"/>
        <v>42.373186468368836</v>
      </c>
      <c r="E17">
        <f t="shared" si="1"/>
        <v>41.053096468368857</v>
      </c>
      <c r="F17">
        <f t="shared" si="1"/>
        <v>39.651236468368879</v>
      </c>
      <c r="G17">
        <f t="shared" si="1"/>
        <v>38.167606468368902</v>
      </c>
      <c r="H17">
        <f t="shared" si="1"/>
        <v>36.602206468368891</v>
      </c>
      <c r="I17">
        <f t="shared" si="3"/>
        <v>34.955036468368888</v>
      </c>
      <c r="J17">
        <f t="shared" si="5"/>
        <v>33.226096468368887</v>
      </c>
      <c r="K17">
        <f t="shared" si="6"/>
        <v>31.415386468368887</v>
      </c>
      <c r="L17">
        <f t="shared" si="6"/>
        <v>29.522906468368891</v>
      </c>
      <c r="M17">
        <f t="shared" si="6"/>
        <v>27.548656468368897</v>
      </c>
      <c r="N17">
        <f t="shared" si="7"/>
        <v>25.492636468368907</v>
      </c>
      <c r="O17">
        <f t="shared" si="8"/>
        <v>23.354846468368919</v>
      </c>
      <c r="P17">
        <f t="shared" si="8"/>
        <v>21.135286468368935</v>
      </c>
      <c r="Q17">
        <f t="shared" si="9"/>
        <v>18.833956468368957</v>
      </c>
      <c r="R17">
        <f t="shared" si="9"/>
        <v>16.450856468368979</v>
      </c>
      <c r="S17">
        <f t="shared" si="9"/>
        <v>13.985986468368969</v>
      </c>
      <c r="T17">
        <f t="shared" si="10"/>
        <v>11.439346468368962</v>
      </c>
      <c r="U17">
        <f t="shared" si="10"/>
        <v>8.8109364683689577</v>
      </c>
      <c r="V17">
        <f t="shared" si="10"/>
        <v>6.1007564683689575</v>
      </c>
      <c r="W17">
        <f>V17+(-8.177*(momento)+16361)/100</f>
        <v>3.3088064683689602</v>
      </c>
    </row>
    <row r="18" spans="2:23" x14ac:dyDescent="0.3">
      <c r="B18">
        <f t="shared" si="4"/>
        <v>15</v>
      </c>
      <c r="C18">
        <v>49.266656852400004</v>
      </c>
      <c r="D18">
        <f t="shared" si="2"/>
        <v>33.161624192636474</v>
      </c>
      <c r="E18">
        <f t="shared" si="1"/>
        <v>31.841534192636491</v>
      </c>
      <c r="F18">
        <f t="shared" si="1"/>
        <v>30.439674192636513</v>
      </c>
      <c r="G18">
        <f t="shared" si="1"/>
        <v>28.956044192636536</v>
      </c>
      <c r="H18">
        <f t="shared" si="1"/>
        <v>27.390644192636529</v>
      </c>
      <c r="I18">
        <f t="shared" si="3"/>
        <v>25.743474192636523</v>
      </c>
      <c r="J18">
        <f t="shared" si="5"/>
        <v>24.014534192636521</v>
      </c>
      <c r="K18">
        <f t="shared" si="6"/>
        <v>22.203824192636521</v>
      </c>
      <c r="L18">
        <f t="shared" si="6"/>
        <v>20.311344192636525</v>
      </c>
      <c r="M18">
        <f t="shared" si="6"/>
        <v>18.337094192636531</v>
      </c>
      <c r="N18">
        <f t="shared" si="7"/>
        <v>16.281074192636542</v>
      </c>
      <c r="O18">
        <f t="shared" si="8"/>
        <v>14.143284192636555</v>
      </c>
      <c r="P18">
        <f t="shared" si="8"/>
        <v>11.923724192636572</v>
      </c>
      <c r="Q18">
        <f t="shared" si="9"/>
        <v>9.622394192636591</v>
      </c>
      <c r="R18">
        <f t="shared" si="9"/>
        <v>7.2392941926366143</v>
      </c>
      <c r="S18">
        <f t="shared" si="9"/>
        <v>4.7744241926366042</v>
      </c>
      <c r="T18">
        <f>S18+(-8.177*(momento)+16361)/100</f>
        <v>2.2277841926365975</v>
      </c>
    </row>
    <row r="19" spans="2:23" x14ac:dyDescent="0.3">
      <c r="B19">
        <f t="shared" si="4"/>
        <v>16</v>
      </c>
      <c r="C19">
        <v>42.424065622900009</v>
      </c>
      <c r="D19">
        <f t="shared" si="2"/>
        <v>28.5558430547703</v>
      </c>
      <c r="E19">
        <f t="shared" si="1"/>
        <v>27.235753054770317</v>
      </c>
      <c r="F19">
        <f t="shared" si="1"/>
        <v>25.833893054770339</v>
      </c>
      <c r="G19">
        <f t="shared" si="1"/>
        <v>24.350263054770362</v>
      </c>
      <c r="H19">
        <f t="shared" si="1"/>
        <v>22.784863054770355</v>
      </c>
      <c r="I19">
        <f t="shared" si="3"/>
        <v>21.137693054770349</v>
      </c>
      <c r="J19">
        <f t="shared" si="5"/>
        <v>19.408753054770347</v>
      </c>
      <c r="K19">
        <f t="shared" si="6"/>
        <v>17.598043054770347</v>
      </c>
      <c r="L19">
        <f t="shared" si="6"/>
        <v>15.705563054770352</v>
      </c>
      <c r="M19">
        <f t="shared" si="6"/>
        <v>13.731313054770359</v>
      </c>
      <c r="N19">
        <f t="shared" si="7"/>
        <v>11.675293054770369</v>
      </c>
      <c r="O19">
        <f t="shared" si="8"/>
        <v>9.537503054770383</v>
      </c>
      <c r="P19">
        <f t="shared" si="8"/>
        <v>7.3179430547703994</v>
      </c>
      <c r="Q19">
        <f t="shared" ref="Q19:R21" si="12">P19+(-8.177*(momento)+16361)/100</f>
        <v>5.0166130547704189</v>
      </c>
      <c r="R19">
        <f t="shared" si="12"/>
        <v>2.6335130547704422</v>
      </c>
    </row>
    <row r="20" spans="2:23" x14ac:dyDescent="0.3">
      <c r="B20">
        <f t="shared" si="4"/>
        <v>17</v>
      </c>
      <c r="C20">
        <v>47.213879483550009</v>
      </c>
      <c r="D20">
        <f t="shared" si="2"/>
        <v>31.779889851276625</v>
      </c>
      <c r="E20">
        <f t="shared" si="1"/>
        <v>30.459799851276642</v>
      </c>
      <c r="F20">
        <f t="shared" si="1"/>
        <v>29.057939851276664</v>
      </c>
      <c r="G20">
        <f t="shared" si="1"/>
        <v>27.574309851276688</v>
      </c>
      <c r="H20">
        <f t="shared" si="1"/>
        <v>26.00890985127668</v>
      </c>
      <c r="I20">
        <f t="shared" si="3"/>
        <v>24.361739851276674</v>
      </c>
      <c r="J20">
        <f t="shared" si="5"/>
        <v>22.632799851276673</v>
      </c>
      <c r="K20">
        <f t="shared" si="6"/>
        <v>20.822089851276672</v>
      </c>
      <c r="L20">
        <f t="shared" si="6"/>
        <v>18.929609851276677</v>
      </c>
      <c r="M20">
        <f t="shared" si="6"/>
        <v>16.955359851276683</v>
      </c>
      <c r="N20">
        <f t="shared" si="7"/>
        <v>14.899339851276693</v>
      </c>
      <c r="O20">
        <f t="shared" si="8"/>
        <v>12.761549851276706</v>
      </c>
      <c r="P20">
        <f t="shared" si="8"/>
        <v>10.541989851276723</v>
      </c>
      <c r="Q20">
        <f t="shared" si="12"/>
        <v>8.2406598512767424</v>
      </c>
      <c r="R20">
        <f t="shared" si="12"/>
        <v>5.8575598512767657</v>
      </c>
      <c r="S20">
        <f>R20+(-8.177*(momento)+16361)/100</f>
        <v>3.3926898512767556</v>
      </c>
      <c r="T20">
        <f>S20+(-8.177*(momento)+16361)/100</f>
        <v>0.84604985127674892</v>
      </c>
    </row>
    <row r="21" spans="2:23" x14ac:dyDescent="0.3">
      <c r="B21">
        <f t="shared" si="4"/>
        <v>18</v>
      </c>
      <c r="C21">
        <v>50.63517509830001</v>
      </c>
      <c r="D21">
        <f t="shared" si="2"/>
        <v>34.082780420209716</v>
      </c>
      <c r="E21">
        <f t="shared" si="1"/>
        <v>32.762690420209736</v>
      </c>
      <c r="F21">
        <f t="shared" si="1"/>
        <v>31.360830420209759</v>
      </c>
      <c r="G21">
        <f t="shared" si="1"/>
        <v>29.877200420209782</v>
      </c>
      <c r="H21">
        <f t="shared" si="1"/>
        <v>28.311800420209774</v>
      </c>
      <c r="I21">
        <f t="shared" si="3"/>
        <v>26.664630420209768</v>
      </c>
      <c r="J21">
        <f t="shared" si="5"/>
        <v>24.935690420209767</v>
      </c>
      <c r="K21">
        <f t="shared" si="6"/>
        <v>23.124980420209766</v>
      </c>
      <c r="L21">
        <f t="shared" si="6"/>
        <v>21.232500420209771</v>
      </c>
      <c r="M21">
        <f t="shared" si="6"/>
        <v>19.258250420209777</v>
      </c>
      <c r="N21">
        <f t="shared" si="7"/>
        <v>17.202230420209787</v>
      </c>
      <c r="O21">
        <f t="shared" si="8"/>
        <v>15.064440420209801</v>
      </c>
      <c r="P21">
        <f t="shared" si="8"/>
        <v>12.844880420209817</v>
      </c>
      <c r="Q21">
        <f t="shared" si="12"/>
        <v>10.543550420209836</v>
      </c>
      <c r="R21">
        <f t="shared" si="12"/>
        <v>8.1604504202098589</v>
      </c>
      <c r="S21">
        <f>R21+(-8.177*(momento)+16361)/100</f>
        <v>5.6955804202098488</v>
      </c>
      <c r="T21">
        <f>S21+(-8.177*(momento)+16361)/100</f>
        <v>3.1489404202098421</v>
      </c>
      <c r="U21">
        <f>T21+(-8.177*(momento)+16361)/100</f>
        <v>0.52053042020983842</v>
      </c>
    </row>
    <row r="22" spans="2:23" x14ac:dyDescent="0.3">
      <c r="B22">
        <f t="shared" si="4"/>
        <v>19</v>
      </c>
      <c r="C22">
        <v>36.265733516350004</v>
      </c>
      <c r="D22">
        <f t="shared" si="2"/>
        <v>24.41064003069074</v>
      </c>
      <c r="E22">
        <f t="shared" si="1"/>
        <v>23.090550030690757</v>
      </c>
      <c r="F22">
        <f t="shared" si="1"/>
        <v>21.688690030690779</v>
      </c>
      <c r="G22">
        <f t="shared" si="1"/>
        <v>20.205060030690802</v>
      </c>
      <c r="H22">
        <f t="shared" si="1"/>
        <v>18.639660030690795</v>
      </c>
      <c r="I22">
        <f t="shared" si="3"/>
        <v>16.992490030690789</v>
      </c>
      <c r="J22">
        <f t="shared" si="5"/>
        <v>15.263550030690787</v>
      </c>
      <c r="K22">
        <f t="shared" si="6"/>
        <v>13.452840030690789</v>
      </c>
      <c r="L22">
        <f t="shared" si="6"/>
        <v>11.560360030690793</v>
      </c>
      <c r="M22">
        <f t="shared" si="6"/>
        <v>9.5861100306908007</v>
      </c>
      <c r="N22">
        <f t="shared" si="7"/>
        <v>7.5300900306908112</v>
      </c>
      <c r="O22">
        <f t="shared" si="8"/>
        <v>5.3923000306908246</v>
      </c>
      <c r="P22">
        <f t="shared" si="8"/>
        <v>3.1727400306908415</v>
      </c>
      <c r="Q22">
        <f>P22+(-8.177*(momento)+16361)/100</f>
        <v>0.87141003069086143</v>
      </c>
    </row>
    <row r="23" spans="2:23" x14ac:dyDescent="0.3">
      <c r="B23">
        <f t="shared" si="4"/>
        <v>20</v>
      </c>
      <c r="C23">
        <v>23.264810180300003</v>
      </c>
      <c r="D23">
        <f t="shared" si="2"/>
        <v>15.659655868745002</v>
      </c>
      <c r="E23">
        <f t="shared" si="1"/>
        <v>14.339565868745019</v>
      </c>
      <c r="F23">
        <f t="shared" si="1"/>
        <v>12.937705868745041</v>
      </c>
      <c r="G23">
        <f t="shared" si="1"/>
        <v>11.454075868745067</v>
      </c>
      <c r="H23">
        <f t="shared" si="1"/>
        <v>9.8886758687450573</v>
      </c>
      <c r="I23">
        <f t="shared" si="3"/>
        <v>8.2415058687450511</v>
      </c>
      <c r="J23">
        <f t="shared" si="5"/>
        <v>6.5125658687450487</v>
      </c>
      <c r="K23">
        <f t="shared" si="6"/>
        <v>4.7018558687450493</v>
      </c>
      <c r="L23">
        <f t="shared" si="6"/>
        <v>2.8093758687450534</v>
      </c>
      <c r="M23">
        <f t="shared" si="6"/>
        <v>0.83512586874506067</v>
      </c>
    </row>
    <row r="24" spans="2:23" x14ac:dyDescent="0.3">
      <c r="B24">
        <f t="shared" si="4"/>
        <v>21</v>
      </c>
      <c r="C24">
        <v>21.896291934400001</v>
      </c>
      <c r="D24">
        <f t="shared" si="2"/>
        <v>14.738499641171765</v>
      </c>
      <c r="E24">
        <f t="shared" ref="E24:H43" si="13">D24+(-8.177*(momento)+16361)/100</f>
        <v>13.418409641171783</v>
      </c>
      <c r="F24">
        <f t="shared" si="13"/>
        <v>12.016549641171803</v>
      </c>
      <c r="G24">
        <f t="shared" si="13"/>
        <v>10.532919641171828</v>
      </c>
      <c r="H24">
        <f t="shared" si="13"/>
        <v>8.967519641171819</v>
      </c>
      <c r="I24">
        <f t="shared" si="3"/>
        <v>7.3203496411718136</v>
      </c>
      <c r="J24">
        <f t="shared" si="5"/>
        <v>5.5914096411718113</v>
      </c>
      <c r="K24">
        <f t="shared" ref="K24:L38" si="14">J24+(-8.177*(momento)+16361)/100</f>
        <v>3.7806996411718119</v>
      </c>
      <c r="L24">
        <f t="shared" si="14"/>
        <v>1.888219641171816</v>
      </c>
    </row>
    <row r="25" spans="2:23" x14ac:dyDescent="0.3">
      <c r="B25">
        <f t="shared" si="4"/>
        <v>22</v>
      </c>
      <c r="C25">
        <v>26.686105795050004</v>
      </c>
      <c r="D25">
        <f t="shared" si="2"/>
        <v>17.962546437678093</v>
      </c>
      <c r="E25">
        <f t="shared" si="13"/>
        <v>16.64245643767811</v>
      </c>
      <c r="F25">
        <f t="shared" si="13"/>
        <v>15.240596437678132</v>
      </c>
      <c r="G25">
        <f t="shared" si="13"/>
        <v>13.756966437678157</v>
      </c>
      <c r="H25">
        <f t="shared" si="13"/>
        <v>12.191566437678148</v>
      </c>
      <c r="I25">
        <f t="shared" si="3"/>
        <v>10.544396437678142</v>
      </c>
      <c r="J25">
        <f t="shared" si="5"/>
        <v>8.8154564376781401</v>
      </c>
      <c r="K25">
        <f t="shared" si="14"/>
        <v>7.0047464376781408</v>
      </c>
      <c r="L25">
        <f t="shared" si="14"/>
        <v>5.1122664376781444</v>
      </c>
      <c r="M25">
        <f t="shared" ref="M25:N36" si="15">L25+(-8.177*(momento)+16361)/100</f>
        <v>3.1380164376781519</v>
      </c>
      <c r="N25">
        <f t="shared" si="15"/>
        <v>1.0819964376781623</v>
      </c>
    </row>
    <row r="26" spans="2:23" x14ac:dyDescent="0.3">
      <c r="B26">
        <f t="shared" si="4"/>
        <v>23</v>
      </c>
      <c r="C26">
        <v>29.423142286850005</v>
      </c>
      <c r="D26">
        <f t="shared" si="2"/>
        <v>19.804858892824562</v>
      </c>
      <c r="E26">
        <f t="shared" si="13"/>
        <v>18.484768892824579</v>
      </c>
      <c r="F26">
        <f t="shared" si="13"/>
        <v>17.082908892824602</v>
      </c>
      <c r="G26">
        <f t="shared" si="13"/>
        <v>15.599278892824627</v>
      </c>
      <c r="H26">
        <f t="shared" si="13"/>
        <v>14.033878892824617</v>
      </c>
      <c r="I26">
        <f t="shared" si="3"/>
        <v>12.386708892824611</v>
      </c>
      <c r="J26">
        <f t="shared" si="5"/>
        <v>10.65776889282461</v>
      </c>
      <c r="K26">
        <f t="shared" si="14"/>
        <v>8.8470588928246112</v>
      </c>
      <c r="L26">
        <f t="shared" si="14"/>
        <v>6.9545788928246157</v>
      </c>
      <c r="M26">
        <f t="shared" si="15"/>
        <v>4.9803288928246232</v>
      </c>
      <c r="N26">
        <f t="shared" si="15"/>
        <v>2.9243088928246337</v>
      </c>
      <c r="O26">
        <f>N26+(-8.177*(momento)+16361)/100</f>
        <v>0.78651889282464715</v>
      </c>
    </row>
    <row r="27" spans="2:23" x14ac:dyDescent="0.3">
      <c r="B27">
        <f t="shared" si="4"/>
        <v>24</v>
      </c>
      <c r="C27">
        <v>30.107401409800005</v>
      </c>
      <c r="D27">
        <f t="shared" si="2"/>
        <v>20.26543700661118</v>
      </c>
      <c r="E27">
        <f t="shared" si="13"/>
        <v>18.945347006611197</v>
      </c>
      <c r="F27">
        <f t="shared" si="13"/>
        <v>17.543487006611219</v>
      </c>
      <c r="G27">
        <f t="shared" si="13"/>
        <v>16.059857006611242</v>
      </c>
      <c r="H27">
        <f t="shared" si="13"/>
        <v>14.494457006611233</v>
      </c>
      <c r="I27">
        <f t="shared" si="3"/>
        <v>12.847287006611227</v>
      </c>
      <c r="J27">
        <f t="shared" si="5"/>
        <v>11.118347006611224</v>
      </c>
      <c r="K27">
        <f t="shared" si="14"/>
        <v>9.3076370066112251</v>
      </c>
      <c r="L27">
        <f t="shared" si="14"/>
        <v>7.4151570066112296</v>
      </c>
      <c r="M27">
        <f t="shared" si="15"/>
        <v>5.4409070066112371</v>
      </c>
      <c r="N27">
        <f t="shared" si="15"/>
        <v>3.3848870066112475</v>
      </c>
      <c r="O27">
        <f>N27+(-8.177*(momento)+16361)/100</f>
        <v>1.247097006611261</v>
      </c>
    </row>
    <row r="28" spans="2:23" x14ac:dyDescent="0.3">
      <c r="B28">
        <f t="shared" si="4"/>
        <v>25</v>
      </c>
      <c r="C28">
        <v>29.423142286850005</v>
      </c>
      <c r="D28">
        <f t="shared" si="2"/>
        <v>19.804858892824562</v>
      </c>
      <c r="E28">
        <f t="shared" si="13"/>
        <v>18.484768892824579</v>
      </c>
      <c r="F28">
        <f t="shared" si="13"/>
        <v>17.082908892824602</v>
      </c>
      <c r="G28">
        <f t="shared" si="13"/>
        <v>15.599278892824627</v>
      </c>
      <c r="H28">
        <f t="shared" si="13"/>
        <v>14.033878892824617</v>
      </c>
      <c r="I28">
        <f t="shared" si="3"/>
        <v>12.386708892824611</v>
      </c>
      <c r="J28">
        <f t="shared" si="5"/>
        <v>10.65776889282461</v>
      </c>
      <c r="K28">
        <f t="shared" si="14"/>
        <v>8.8470588928246112</v>
      </c>
      <c r="L28">
        <f t="shared" si="14"/>
        <v>6.9545788928246157</v>
      </c>
      <c r="M28">
        <f t="shared" si="15"/>
        <v>4.9803288928246232</v>
      </c>
      <c r="N28">
        <f t="shared" si="15"/>
        <v>2.9243088928246337</v>
      </c>
      <c r="O28">
        <f>N28+(-8.177*(momento)+16361)/100</f>
        <v>0.78651889282464715</v>
      </c>
    </row>
    <row r="29" spans="2:23" x14ac:dyDescent="0.3">
      <c r="B29">
        <f t="shared" si="4"/>
        <v>26</v>
      </c>
      <c r="C29">
        <v>28.738883163900002</v>
      </c>
      <c r="D29">
        <f t="shared" si="2"/>
        <v>19.344280779037945</v>
      </c>
      <c r="E29">
        <f t="shared" si="13"/>
        <v>18.024190779037962</v>
      </c>
      <c r="F29">
        <f t="shared" si="13"/>
        <v>16.622330779037984</v>
      </c>
      <c r="G29">
        <f t="shared" si="13"/>
        <v>15.138700779038009</v>
      </c>
      <c r="H29">
        <f t="shared" si="13"/>
        <v>13.573300779038</v>
      </c>
      <c r="I29">
        <f t="shared" si="3"/>
        <v>11.926130779037994</v>
      </c>
      <c r="J29">
        <f t="shared" si="5"/>
        <v>10.197190779037992</v>
      </c>
      <c r="K29">
        <f t="shared" si="14"/>
        <v>8.3864807790379938</v>
      </c>
      <c r="L29">
        <f t="shared" si="14"/>
        <v>6.4940007790379983</v>
      </c>
      <c r="M29">
        <f t="shared" si="15"/>
        <v>4.5197507790380058</v>
      </c>
      <c r="N29">
        <f t="shared" si="15"/>
        <v>2.4637307790380163</v>
      </c>
    </row>
    <row r="30" spans="2:23" x14ac:dyDescent="0.3">
      <c r="B30">
        <f t="shared" si="4"/>
        <v>27</v>
      </c>
      <c r="C30">
        <v>28.054624040950003</v>
      </c>
      <c r="D30">
        <f t="shared" si="2"/>
        <v>18.883702665251327</v>
      </c>
      <c r="E30">
        <f t="shared" si="13"/>
        <v>17.563612665251345</v>
      </c>
      <c r="F30">
        <f t="shared" si="13"/>
        <v>16.161752665251367</v>
      </c>
      <c r="G30">
        <f t="shared" si="13"/>
        <v>14.678122665251392</v>
      </c>
      <c r="H30">
        <f t="shared" si="13"/>
        <v>13.112722665251383</v>
      </c>
      <c r="I30">
        <f t="shared" si="3"/>
        <v>11.465552665251376</v>
      </c>
      <c r="J30">
        <f t="shared" si="5"/>
        <v>9.7366126652513749</v>
      </c>
      <c r="K30">
        <f t="shared" si="14"/>
        <v>7.9259026652513755</v>
      </c>
      <c r="L30">
        <f t="shared" si="14"/>
        <v>6.0334226652513792</v>
      </c>
      <c r="M30">
        <f t="shared" si="15"/>
        <v>4.0591726652513866</v>
      </c>
      <c r="N30">
        <f t="shared" si="15"/>
        <v>2.0031526652513971</v>
      </c>
    </row>
    <row r="31" spans="2:23" x14ac:dyDescent="0.3">
      <c r="B31">
        <f t="shared" si="4"/>
        <v>28</v>
      </c>
      <c r="C31">
        <v>30.107401409800005</v>
      </c>
      <c r="D31">
        <f t="shared" si="2"/>
        <v>20.26543700661118</v>
      </c>
      <c r="E31">
        <f t="shared" si="13"/>
        <v>18.945347006611197</v>
      </c>
      <c r="F31">
        <f t="shared" si="13"/>
        <v>17.543487006611219</v>
      </c>
      <c r="G31">
        <f t="shared" si="13"/>
        <v>16.059857006611242</v>
      </c>
      <c r="H31">
        <f t="shared" si="13"/>
        <v>14.494457006611233</v>
      </c>
      <c r="I31">
        <f t="shared" si="3"/>
        <v>12.847287006611227</v>
      </c>
      <c r="J31">
        <f t="shared" si="5"/>
        <v>11.118347006611224</v>
      </c>
      <c r="K31">
        <f t="shared" si="14"/>
        <v>9.3076370066112251</v>
      </c>
      <c r="L31">
        <f t="shared" si="14"/>
        <v>7.4151570066112296</v>
      </c>
      <c r="M31">
        <f t="shared" si="15"/>
        <v>5.4409070066112371</v>
      </c>
      <c r="N31">
        <f t="shared" si="15"/>
        <v>3.3848870066112475</v>
      </c>
      <c r="O31">
        <f>N31+(-8.177*(momento)+16361)/100</f>
        <v>1.247097006611261</v>
      </c>
    </row>
    <row r="32" spans="2:23" x14ac:dyDescent="0.3">
      <c r="B32">
        <f t="shared" si="4"/>
        <v>29</v>
      </c>
      <c r="C32">
        <v>32.16017877865</v>
      </c>
      <c r="D32">
        <f t="shared" si="2"/>
        <v>21.647171347971028</v>
      </c>
      <c r="E32">
        <f t="shared" si="13"/>
        <v>20.327081347971045</v>
      </c>
      <c r="F32">
        <f t="shared" si="13"/>
        <v>18.925221347971068</v>
      </c>
      <c r="G32">
        <f t="shared" si="13"/>
        <v>17.441591347971091</v>
      </c>
      <c r="H32">
        <f t="shared" si="13"/>
        <v>15.876191347971082</v>
      </c>
      <c r="I32">
        <f t="shared" si="3"/>
        <v>14.229021347971075</v>
      </c>
      <c r="J32">
        <f t="shared" si="5"/>
        <v>12.500081347971072</v>
      </c>
      <c r="K32">
        <f t="shared" si="14"/>
        <v>10.689371347971074</v>
      </c>
      <c r="L32">
        <f t="shared" si="14"/>
        <v>8.7968913479710782</v>
      </c>
      <c r="M32">
        <f t="shared" si="15"/>
        <v>6.8226413479710857</v>
      </c>
      <c r="N32">
        <f t="shared" si="15"/>
        <v>4.7666213479710962</v>
      </c>
      <c r="O32">
        <f>N32+(-8.177*(momento)+16361)/100</f>
        <v>2.6288313479711096</v>
      </c>
    </row>
    <row r="33" spans="2:15" x14ac:dyDescent="0.3">
      <c r="B33">
        <f t="shared" si="4"/>
        <v>30</v>
      </c>
      <c r="C33">
        <v>30.791660532750004</v>
      </c>
      <c r="D33">
        <f t="shared" si="2"/>
        <v>20.726015120397797</v>
      </c>
      <c r="E33">
        <f t="shared" si="13"/>
        <v>19.405925120397814</v>
      </c>
      <c r="F33">
        <f t="shared" si="13"/>
        <v>18.004065120397836</v>
      </c>
      <c r="G33">
        <f t="shared" si="13"/>
        <v>16.52043512039786</v>
      </c>
      <c r="H33">
        <f t="shared" si="13"/>
        <v>14.95503512039785</v>
      </c>
      <c r="I33">
        <f t="shared" si="3"/>
        <v>13.307865120397844</v>
      </c>
      <c r="J33">
        <f t="shared" si="5"/>
        <v>11.578925120397841</v>
      </c>
      <c r="K33">
        <f t="shared" si="14"/>
        <v>9.7682151203978425</v>
      </c>
      <c r="L33">
        <f t="shared" si="14"/>
        <v>7.875735120397847</v>
      </c>
      <c r="M33">
        <f t="shared" si="15"/>
        <v>5.9014851203978544</v>
      </c>
      <c r="N33">
        <f t="shared" si="15"/>
        <v>3.8454651203978649</v>
      </c>
      <c r="O33">
        <f>N33+(-8.177*(momento)+16361)/100</f>
        <v>1.7076751203978784</v>
      </c>
    </row>
    <row r="34" spans="2:15" x14ac:dyDescent="0.3">
      <c r="B34">
        <f t="shared" si="4"/>
        <v>31</v>
      </c>
      <c r="C34">
        <v>26.001846672100001</v>
      </c>
      <c r="D34">
        <f t="shared" si="2"/>
        <v>17.501968323891472</v>
      </c>
      <c r="E34">
        <f t="shared" si="13"/>
        <v>16.181878323891489</v>
      </c>
      <c r="F34">
        <f t="shared" si="13"/>
        <v>14.780018323891511</v>
      </c>
      <c r="G34">
        <f t="shared" si="13"/>
        <v>13.296388323891536</v>
      </c>
      <c r="H34">
        <f t="shared" si="13"/>
        <v>11.730988323891527</v>
      </c>
      <c r="I34">
        <f t="shared" si="3"/>
        <v>10.083818323891521</v>
      </c>
      <c r="J34">
        <f t="shared" si="5"/>
        <v>8.3548783238915192</v>
      </c>
      <c r="K34">
        <f t="shared" si="14"/>
        <v>6.5441683238915198</v>
      </c>
      <c r="L34">
        <f t="shared" si="14"/>
        <v>4.6516883238915234</v>
      </c>
      <c r="M34">
        <f t="shared" si="15"/>
        <v>2.6774383238915309</v>
      </c>
      <c r="N34">
        <f t="shared" si="15"/>
        <v>0.62141832389154139</v>
      </c>
    </row>
    <row r="35" spans="2:15" x14ac:dyDescent="0.3">
      <c r="B35">
        <f t="shared" si="4"/>
        <v>32</v>
      </c>
      <c r="C35">
        <v>26.686105795050004</v>
      </c>
      <c r="D35">
        <f t="shared" si="2"/>
        <v>17.962546437678093</v>
      </c>
      <c r="E35">
        <f t="shared" si="13"/>
        <v>16.64245643767811</v>
      </c>
      <c r="F35">
        <f t="shared" si="13"/>
        <v>15.240596437678132</v>
      </c>
      <c r="G35">
        <f t="shared" si="13"/>
        <v>13.756966437678157</v>
      </c>
      <c r="H35">
        <f t="shared" si="13"/>
        <v>12.191566437678148</v>
      </c>
      <c r="I35">
        <f t="shared" si="3"/>
        <v>10.544396437678142</v>
      </c>
      <c r="J35">
        <f t="shared" si="5"/>
        <v>8.8154564376781401</v>
      </c>
      <c r="K35">
        <f t="shared" si="14"/>
        <v>7.0047464376781408</v>
      </c>
      <c r="L35">
        <f t="shared" si="14"/>
        <v>5.1122664376781444</v>
      </c>
      <c r="M35">
        <f t="shared" si="15"/>
        <v>3.1380164376781519</v>
      </c>
      <c r="N35">
        <f t="shared" si="15"/>
        <v>1.0819964376781623</v>
      </c>
    </row>
    <row r="36" spans="2:15" x14ac:dyDescent="0.3">
      <c r="B36">
        <f t="shared" si="4"/>
        <v>33</v>
      </c>
      <c r="C36">
        <v>26.001846672100001</v>
      </c>
      <c r="D36">
        <f t="shared" si="2"/>
        <v>17.501968323891472</v>
      </c>
      <c r="E36">
        <f t="shared" si="13"/>
        <v>16.181878323891489</v>
      </c>
      <c r="F36">
        <f t="shared" si="13"/>
        <v>14.780018323891511</v>
      </c>
      <c r="G36">
        <f t="shared" si="13"/>
        <v>13.296388323891536</v>
      </c>
      <c r="H36">
        <f t="shared" si="13"/>
        <v>11.730988323891527</v>
      </c>
      <c r="I36">
        <f t="shared" si="3"/>
        <v>10.083818323891521</v>
      </c>
      <c r="J36">
        <f t="shared" si="5"/>
        <v>8.3548783238915192</v>
      </c>
      <c r="K36">
        <f t="shared" si="14"/>
        <v>6.5441683238915198</v>
      </c>
      <c r="L36">
        <f t="shared" si="14"/>
        <v>4.6516883238915234</v>
      </c>
      <c r="M36">
        <f t="shared" si="15"/>
        <v>2.6774383238915309</v>
      </c>
      <c r="N36">
        <f t="shared" si="15"/>
        <v>0.62141832389154139</v>
      </c>
    </row>
    <row r="37" spans="2:15" x14ac:dyDescent="0.3">
      <c r="B37">
        <f t="shared" si="4"/>
        <v>34</v>
      </c>
      <c r="C37">
        <v>20.527773688500002</v>
      </c>
      <c r="D37">
        <f t="shared" si="2"/>
        <v>13.817343413598531</v>
      </c>
      <c r="E37">
        <f t="shared" si="13"/>
        <v>12.497253413598548</v>
      </c>
      <c r="F37">
        <f t="shared" si="13"/>
        <v>11.095393413598568</v>
      </c>
      <c r="G37">
        <f t="shared" si="13"/>
        <v>9.6117634135985934</v>
      </c>
      <c r="H37">
        <f t="shared" si="13"/>
        <v>8.0463634135985842</v>
      </c>
      <c r="I37">
        <f t="shared" si="3"/>
        <v>6.3991934135985789</v>
      </c>
      <c r="J37">
        <f t="shared" si="5"/>
        <v>4.6702534135985765</v>
      </c>
      <c r="K37">
        <f t="shared" si="14"/>
        <v>2.8595434135985771</v>
      </c>
      <c r="L37">
        <f t="shared" si="14"/>
        <v>0.96706341359858117</v>
      </c>
    </row>
    <row r="38" spans="2:15" x14ac:dyDescent="0.3">
      <c r="B38">
        <f t="shared" si="4"/>
        <v>35</v>
      </c>
      <c r="C38">
        <v>21.212032811450005</v>
      </c>
      <c r="D38">
        <f t="shared" si="2"/>
        <v>14.27792152738515</v>
      </c>
      <c r="E38">
        <f t="shared" si="13"/>
        <v>12.957831527385167</v>
      </c>
      <c r="F38">
        <f t="shared" si="13"/>
        <v>11.555971527385189</v>
      </c>
      <c r="G38">
        <f t="shared" si="13"/>
        <v>10.072341527385214</v>
      </c>
      <c r="H38">
        <f t="shared" si="13"/>
        <v>8.5069415273852051</v>
      </c>
      <c r="I38">
        <f t="shared" si="3"/>
        <v>6.8597715273851998</v>
      </c>
      <c r="J38">
        <f t="shared" si="5"/>
        <v>5.1308315273851974</v>
      </c>
      <c r="K38">
        <f t="shared" si="14"/>
        <v>3.3201215273851981</v>
      </c>
      <c r="L38">
        <f t="shared" si="14"/>
        <v>1.4276415273852021</v>
      </c>
    </row>
    <row r="39" spans="2:15" x14ac:dyDescent="0.3">
      <c r="B39">
        <f t="shared" si="4"/>
        <v>36</v>
      </c>
      <c r="C39">
        <v>18.474996319650003</v>
      </c>
      <c r="D39">
        <f t="shared" si="2"/>
        <v>12.435609072238679</v>
      </c>
      <c r="E39">
        <f t="shared" si="13"/>
        <v>11.115519072238696</v>
      </c>
      <c r="F39">
        <f t="shared" si="13"/>
        <v>9.7136590722387162</v>
      </c>
      <c r="G39">
        <f t="shared" si="13"/>
        <v>8.2300290722387413</v>
      </c>
      <c r="H39">
        <f t="shared" si="13"/>
        <v>6.664629072238732</v>
      </c>
      <c r="I39">
        <f t="shared" si="3"/>
        <v>5.0174590722387267</v>
      </c>
      <c r="J39">
        <f t="shared" si="5"/>
        <v>3.2885190722387243</v>
      </c>
      <c r="K39">
        <f>J39+(-8.177*(momento)+16361)/100</f>
        <v>1.4778090722387252</v>
      </c>
    </row>
    <row r="40" spans="2:15" x14ac:dyDescent="0.3">
      <c r="B40">
        <f t="shared" si="4"/>
        <v>37</v>
      </c>
      <c r="C40">
        <v>18.474996319650003</v>
      </c>
      <c r="D40">
        <f t="shared" si="2"/>
        <v>12.435609072238679</v>
      </c>
      <c r="E40">
        <f t="shared" si="13"/>
        <v>11.115519072238696</v>
      </c>
      <c r="F40">
        <f t="shared" si="13"/>
        <v>9.7136590722387162</v>
      </c>
      <c r="G40">
        <f t="shared" si="13"/>
        <v>8.2300290722387413</v>
      </c>
      <c r="H40">
        <f t="shared" si="13"/>
        <v>6.664629072238732</v>
      </c>
      <c r="I40">
        <f t="shared" si="3"/>
        <v>5.0174590722387267</v>
      </c>
      <c r="J40">
        <f t="shared" si="5"/>
        <v>3.2885190722387243</v>
      </c>
      <c r="K40">
        <f>J40+(-8.177*(momento)+16361)/100</f>
        <v>1.4778090722387252</v>
      </c>
    </row>
    <row r="41" spans="2:15" x14ac:dyDescent="0.3">
      <c r="B41">
        <f t="shared" si="4"/>
        <v>38</v>
      </c>
      <c r="C41">
        <v>15.053700704900002</v>
      </c>
      <c r="D41">
        <f t="shared" si="2"/>
        <v>10.13271850330559</v>
      </c>
      <c r="E41">
        <f t="shared" si="13"/>
        <v>8.8126285033056071</v>
      </c>
      <c r="F41">
        <f t="shared" si="13"/>
        <v>7.4107685033056283</v>
      </c>
      <c r="G41">
        <f t="shared" si="13"/>
        <v>5.9271385033056525</v>
      </c>
      <c r="H41">
        <f t="shared" si="13"/>
        <v>4.3617385033056433</v>
      </c>
      <c r="I41">
        <f t="shared" si="3"/>
        <v>2.7145685033056379</v>
      </c>
      <c r="J41">
        <f t="shared" si="5"/>
        <v>0.98562850330563556</v>
      </c>
    </row>
    <row r="42" spans="2:15" x14ac:dyDescent="0.3">
      <c r="B42">
        <f t="shared" si="4"/>
        <v>39</v>
      </c>
      <c r="C42">
        <v>15.053700704900002</v>
      </c>
      <c r="D42">
        <f t="shared" si="2"/>
        <v>10.13271850330559</v>
      </c>
      <c r="E42">
        <f t="shared" si="13"/>
        <v>8.8126285033056071</v>
      </c>
      <c r="F42">
        <f t="shared" si="13"/>
        <v>7.4107685033056283</v>
      </c>
      <c r="G42">
        <f t="shared" si="13"/>
        <v>5.9271385033056525</v>
      </c>
      <c r="H42">
        <f t="shared" si="13"/>
        <v>4.3617385033056433</v>
      </c>
      <c r="I42">
        <f t="shared" si="3"/>
        <v>2.7145685033056379</v>
      </c>
      <c r="J42">
        <f t="shared" si="5"/>
        <v>0.98562850330563556</v>
      </c>
    </row>
    <row r="43" spans="2:15" x14ac:dyDescent="0.3">
      <c r="B43">
        <f t="shared" si="4"/>
        <v>40</v>
      </c>
      <c r="C43">
        <v>13.685182459000002</v>
      </c>
      <c r="D43">
        <f t="shared" si="2"/>
        <v>9.211562275732355</v>
      </c>
      <c r="E43">
        <f t="shared" si="13"/>
        <v>7.8914722757323732</v>
      </c>
      <c r="F43">
        <f t="shared" si="13"/>
        <v>6.4896122757323944</v>
      </c>
      <c r="G43">
        <f t="shared" si="13"/>
        <v>5.0059822757324186</v>
      </c>
      <c r="H43">
        <f t="shared" si="13"/>
        <v>3.4405822757324098</v>
      </c>
      <c r="I43">
        <f t="shared" si="3"/>
        <v>1.7934122757324042</v>
      </c>
    </row>
    <row r="44" spans="2:15" x14ac:dyDescent="0.3">
      <c r="B44">
        <f t="shared" si="4"/>
        <v>41</v>
      </c>
      <c r="C44">
        <v>13.685182459000002</v>
      </c>
      <c r="D44">
        <f t="shared" si="2"/>
        <v>9.211562275732355</v>
      </c>
      <c r="E44">
        <f t="shared" ref="E44:H46" si="16">D44+(-8.177*(momento)+16361)/100</f>
        <v>7.8914722757323732</v>
      </c>
      <c r="F44">
        <f t="shared" si="16"/>
        <v>6.4896122757323944</v>
      </c>
      <c r="G44">
        <f t="shared" si="16"/>
        <v>5.0059822757324186</v>
      </c>
      <c r="H44">
        <f t="shared" si="16"/>
        <v>3.4405822757324098</v>
      </c>
      <c r="I44">
        <f t="shared" si="3"/>
        <v>1.7934122757324042</v>
      </c>
    </row>
    <row r="45" spans="2:15" x14ac:dyDescent="0.3">
      <c r="B45">
        <f t="shared" si="4"/>
        <v>42</v>
      </c>
      <c r="C45">
        <v>11.632405090150002</v>
      </c>
      <c r="D45">
        <f t="shared" si="2"/>
        <v>7.829827934372501</v>
      </c>
      <c r="E45">
        <f t="shared" si="16"/>
        <v>6.5097379343725192</v>
      </c>
      <c r="F45">
        <f t="shared" si="16"/>
        <v>5.1078779343725405</v>
      </c>
      <c r="G45">
        <f t="shared" si="16"/>
        <v>3.6242479343725647</v>
      </c>
      <c r="H45">
        <f t="shared" si="16"/>
        <v>2.0588479343725559</v>
      </c>
    </row>
    <row r="46" spans="2:15" x14ac:dyDescent="0.3">
      <c r="B46">
        <f t="shared" si="4"/>
        <v>43</v>
      </c>
      <c r="C46">
        <v>11.632405090150002</v>
      </c>
      <c r="D46">
        <f t="shared" si="2"/>
        <v>7.829827934372501</v>
      </c>
      <c r="E46">
        <f t="shared" si="16"/>
        <v>6.5097379343725192</v>
      </c>
      <c r="F46">
        <f t="shared" si="16"/>
        <v>5.1078779343725405</v>
      </c>
      <c r="G46">
        <f t="shared" si="16"/>
        <v>3.6242479343725647</v>
      </c>
      <c r="H46">
        <f t="shared" si="16"/>
        <v>2.0588479343725559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K4" sqref="AK4:AK17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13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4.8189000000000003E-2</v>
      </c>
      <c r="B2">
        <v>3.5154999999999999E-2</v>
      </c>
      <c r="C2">
        <f>A2/B2</f>
        <v>1.3707580713980942</v>
      </c>
      <c r="E2">
        <v>-8.2773000000000003</v>
      </c>
      <c r="F2">
        <v>16577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1.37075807*C4</f>
        <v>15.945213150832192</v>
      </c>
      <c r="E4">
        <f t="shared" ref="E4:M4" si="1">D4+(-8.2773*(momento)+16577)/100</f>
        <v>14.762072150832196</v>
      </c>
      <c r="F4">
        <f t="shared" si="1"/>
        <v>13.496158150832185</v>
      </c>
      <c r="G4">
        <f t="shared" si="1"/>
        <v>12.147471150832194</v>
      </c>
      <c r="H4">
        <f t="shared" si="1"/>
        <v>10.716011150832188</v>
      </c>
      <c r="I4">
        <f t="shared" si="1"/>
        <v>9.2017781508321654</v>
      </c>
      <c r="J4">
        <f t="shared" si="1"/>
        <v>7.6047721508321642</v>
      </c>
      <c r="K4">
        <f t="shared" si="1"/>
        <v>5.9249931508321474</v>
      </c>
      <c r="L4">
        <f t="shared" si="1"/>
        <v>4.1624411508321515</v>
      </c>
      <c r="M4">
        <f t="shared" si="1"/>
        <v>2.3171161508321401</v>
      </c>
    </row>
    <row r="5" spans="1:38" x14ac:dyDescent="0.3">
      <c r="B5">
        <f>1+B4</f>
        <v>2</v>
      </c>
      <c r="C5">
        <v>13.000923336050001</v>
      </c>
      <c r="D5">
        <f t="shared" ref="D5:D46" si="2">1.37075807*C5</f>
        <v>17.821120580341859</v>
      </c>
      <c r="E5">
        <f t="shared" ref="E5:M5" si="3">D5+(-8.2773*(momento)+16577)/100</f>
        <v>16.637979580341863</v>
      </c>
      <c r="F5">
        <f t="shared" si="3"/>
        <v>15.372065580341852</v>
      </c>
      <c r="G5">
        <f t="shared" si="3"/>
        <v>14.023378580341861</v>
      </c>
      <c r="H5">
        <f t="shared" si="3"/>
        <v>12.591918580341854</v>
      </c>
      <c r="I5">
        <f t="shared" si="3"/>
        <v>11.077685580341832</v>
      </c>
      <c r="J5">
        <f t="shared" si="3"/>
        <v>9.4806795803418318</v>
      </c>
      <c r="K5">
        <f t="shared" si="3"/>
        <v>7.800900580341815</v>
      </c>
      <c r="L5">
        <f t="shared" si="3"/>
        <v>6.0383485803418191</v>
      </c>
      <c r="M5">
        <f t="shared" si="3"/>
        <v>4.1930235803418077</v>
      </c>
      <c r="N5">
        <f t="shared" ref="N5:N44" si="4">M5+(-8.2773*(momento)+16577)/100</f>
        <v>2.2649255803418171</v>
      </c>
    </row>
    <row r="6" spans="1:38" x14ac:dyDescent="0.3">
      <c r="B6">
        <f t="shared" ref="B6:B46" si="5">1+B5</f>
        <v>3</v>
      </c>
      <c r="C6">
        <v>16.422218950800005</v>
      </c>
      <c r="D6">
        <f t="shared" si="2"/>
        <v>22.51088915411604</v>
      </c>
      <c r="E6">
        <f t="shared" ref="E6:M6" si="6">D6+(-8.2773*(momento)+16577)/100</f>
        <v>21.327748154116044</v>
      </c>
      <c r="F6">
        <f t="shared" si="6"/>
        <v>20.061834154116031</v>
      </c>
      <c r="G6">
        <f t="shared" si="6"/>
        <v>18.71314715411604</v>
      </c>
      <c r="H6">
        <f t="shared" si="6"/>
        <v>17.281687154116035</v>
      </c>
      <c r="I6">
        <f t="shared" si="6"/>
        <v>15.767454154116013</v>
      </c>
      <c r="J6">
        <f t="shared" si="6"/>
        <v>14.170448154116013</v>
      </c>
      <c r="K6">
        <f t="shared" si="6"/>
        <v>12.490669154115995</v>
      </c>
      <c r="L6">
        <f t="shared" si="6"/>
        <v>10.728117154115999</v>
      </c>
      <c r="M6">
        <f t="shared" si="6"/>
        <v>8.8827921541159878</v>
      </c>
      <c r="N6">
        <f t="shared" si="4"/>
        <v>6.9546941541159972</v>
      </c>
      <c r="O6">
        <f t="shared" ref="O6:Q25" si="7">N6+(-8.2773*(momento)+16577)/100</f>
        <v>4.9438231541159912</v>
      </c>
      <c r="P6">
        <f t="shared" si="7"/>
        <v>2.8501791541159691</v>
      </c>
      <c r="Q6">
        <f t="shared" si="7"/>
        <v>0.67376215411596796</v>
      </c>
    </row>
    <row r="7" spans="1:38" x14ac:dyDescent="0.3">
      <c r="B7">
        <f t="shared" si="5"/>
        <v>4</v>
      </c>
      <c r="C7">
        <v>25.317587549150005</v>
      </c>
      <c r="D7">
        <f t="shared" si="2"/>
        <v>34.704287445928891</v>
      </c>
      <c r="E7">
        <f t="shared" ref="E7:M7" si="8">D7+(-8.2773*(momento)+16577)/100</f>
        <v>33.521146445928892</v>
      </c>
      <c r="F7">
        <f t="shared" si="8"/>
        <v>32.255232445928883</v>
      </c>
      <c r="G7">
        <f t="shared" si="8"/>
        <v>30.906545445928892</v>
      </c>
      <c r="H7">
        <f t="shared" si="8"/>
        <v>29.475085445928887</v>
      </c>
      <c r="I7">
        <f t="shared" si="8"/>
        <v>27.960852445928865</v>
      </c>
      <c r="J7">
        <f t="shared" si="8"/>
        <v>26.363846445928864</v>
      </c>
      <c r="K7">
        <f t="shared" si="8"/>
        <v>24.684067445928846</v>
      </c>
      <c r="L7">
        <f t="shared" si="8"/>
        <v>22.921515445928851</v>
      </c>
      <c r="M7">
        <f t="shared" si="8"/>
        <v>21.076190445928837</v>
      </c>
      <c r="N7">
        <f t="shared" si="4"/>
        <v>19.148092445928846</v>
      </c>
      <c r="O7">
        <f t="shared" si="7"/>
        <v>17.137221445928841</v>
      </c>
      <c r="P7">
        <f t="shared" si="7"/>
        <v>15.043577445928818</v>
      </c>
      <c r="Q7">
        <f t="shared" si="7"/>
        <v>12.867160445928818</v>
      </c>
      <c r="R7">
        <f t="shared" ref="R7:V16" si="9">Q7+(-8.2773*(momento)+16577)/100</f>
        <v>10.607970445928801</v>
      </c>
      <c r="S7">
        <f t="shared" si="9"/>
        <v>8.2660074459288051</v>
      </c>
      <c r="T7">
        <f t="shared" si="9"/>
        <v>5.8412714459287933</v>
      </c>
      <c r="U7">
        <f t="shared" si="9"/>
        <v>3.3337624459288024</v>
      </c>
      <c r="V7">
        <f t="shared" si="9"/>
        <v>0.74348044592879603</v>
      </c>
    </row>
    <row r="8" spans="1:38" x14ac:dyDescent="0.3">
      <c r="B8">
        <f t="shared" si="5"/>
        <v>5</v>
      </c>
      <c r="C8">
        <v>26.686105795050004</v>
      </c>
      <c r="D8">
        <f t="shared" si="2"/>
        <v>36.580194875438558</v>
      </c>
      <c r="E8">
        <f t="shared" ref="E8:M8" si="10">D8+(-8.2773*(momento)+16577)/100</f>
        <v>35.397053875438559</v>
      </c>
      <c r="F8">
        <f t="shared" si="10"/>
        <v>34.131139875438549</v>
      </c>
      <c r="G8">
        <f t="shared" si="10"/>
        <v>32.782452875438558</v>
      </c>
      <c r="H8">
        <f t="shared" si="10"/>
        <v>31.350992875438553</v>
      </c>
      <c r="I8">
        <f t="shared" si="10"/>
        <v>29.836759875438531</v>
      </c>
      <c r="J8">
        <f t="shared" si="10"/>
        <v>28.239753875438531</v>
      </c>
      <c r="K8">
        <f t="shared" si="10"/>
        <v>26.559974875438513</v>
      </c>
      <c r="L8">
        <f t="shared" si="10"/>
        <v>24.797422875438517</v>
      </c>
      <c r="M8">
        <f t="shared" si="10"/>
        <v>22.952097875438504</v>
      </c>
      <c r="N8">
        <f t="shared" si="4"/>
        <v>21.023999875438513</v>
      </c>
      <c r="O8">
        <f t="shared" si="7"/>
        <v>19.013128875438507</v>
      </c>
      <c r="P8">
        <f t="shared" si="7"/>
        <v>16.919484875438485</v>
      </c>
      <c r="Q8">
        <f t="shared" si="7"/>
        <v>14.743067875438484</v>
      </c>
      <c r="R8">
        <f t="shared" si="9"/>
        <v>12.483877875438468</v>
      </c>
      <c r="S8">
        <f t="shared" si="9"/>
        <v>10.141914875438472</v>
      </c>
      <c r="T8">
        <f t="shared" si="9"/>
        <v>7.71717887543846</v>
      </c>
      <c r="U8">
        <f t="shared" si="9"/>
        <v>5.2096698754384692</v>
      </c>
      <c r="V8">
        <f t="shared" si="9"/>
        <v>2.6193878754384627</v>
      </c>
    </row>
    <row r="9" spans="1:38" x14ac:dyDescent="0.3">
      <c r="B9">
        <f t="shared" si="5"/>
        <v>6</v>
      </c>
      <c r="C9">
        <v>33.528697024550006</v>
      </c>
      <c r="D9">
        <f t="shared" si="2"/>
        <v>45.959732022986906</v>
      </c>
      <c r="E9">
        <f t="shared" ref="E9:M9" si="11">D9+(-8.2773*(momento)+16577)/100</f>
        <v>44.776591022986906</v>
      </c>
      <c r="F9">
        <f t="shared" si="11"/>
        <v>43.510677022986897</v>
      </c>
      <c r="G9">
        <f t="shared" si="11"/>
        <v>42.161990022986906</v>
      </c>
      <c r="H9">
        <f t="shared" si="11"/>
        <v>40.730530022986898</v>
      </c>
      <c r="I9">
        <f t="shared" si="11"/>
        <v>39.216297022986879</v>
      </c>
      <c r="J9">
        <f t="shared" si="11"/>
        <v>37.619291022986879</v>
      </c>
      <c r="K9">
        <f t="shared" si="11"/>
        <v>35.939512022986861</v>
      </c>
      <c r="L9">
        <f t="shared" si="11"/>
        <v>34.176960022986862</v>
      </c>
      <c r="M9">
        <f t="shared" si="11"/>
        <v>32.331635022986852</v>
      </c>
      <c r="N9">
        <f t="shared" si="4"/>
        <v>30.40353702298686</v>
      </c>
      <c r="O9">
        <f t="shared" si="7"/>
        <v>28.392666022986855</v>
      </c>
      <c r="P9">
        <f t="shared" si="7"/>
        <v>26.299022022986833</v>
      </c>
      <c r="Q9">
        <f t="shared" si="7"/>
        <v>24.122605022986832</v>
      </c>
      <c r="R9">
        <f t="shared" si="9"/>
        <v>21.863415022986814</v>
      </c>
      <c r="S9">
        <f t="shared" si="9"/>
        <v>19.521452022986818</v>
      </c>
      <c r="T9">
        <f t="shared" si="9"/>
        <v>17.096716022986804</v>
      </c>
      <c r="U9">
        <f t="shared" si="9"/>
        <v>14.589207022986812</v>
      </c>
      <c r="V9">
        <f t="shared" si="9"/>
        <v>11.998925022986807</v>
      </c>
      <c r="W9">
        <f t="shared" ref="W9:Z22" si="12">V9+(-8.2773*(momento)+16577)/100</f>
        <v>9.3258700229867841</v>
      </c>
      <c r="X9">
        <f t="shared" si="12"/>
        <v>6.5700420229867831</v>
      </c>
      <c r="Y9">
        <f t="shared" si="12"/>
        <v>3.7314410229867661</v>
      </c>
      <c r="Z9">
        <f t="shared" si="12"/>
        <v>0.81006702298676991</v>
      </c>
    </row>
    <row r="10" spans="1:38" x14ac:dyDescent="0.3">
      <c r="B10">
        <f t="shared" si="5"/>
        <v>7</v>
      </c>
      <c r="C10">
        <v>43.792583868800001</v>
      </c>
      <c r="D10">
        <f t="shared" si="2"/>
        <v>60.02903774430942</v>
      </c>
      <c r="E10">
        <f t="shared" ref="E10:M10" si="13">D10+(-8.2773*(momento)+16577)/100</f>
        <v>58.845896744309421</v>
      </c>
      <c r="F10">
        <f t="shared" si="13"/>
        <v>57.579982744309412</v>
      </c>
      <c r="G10">
        <f t="shared" si="13"/>
        <v>56.231295744309421</v>
      </c>
      <c r="H10">
        <f t="shared" si="13"/>
        <v>54.799835744309412</v>
      </c>
      <c r="I10">
        <f t="shared" si="13"/>
        <v>53.285602744309394</v>
      </c>
      <c r="J10">
        <f t="shared" si="13"/>
        <v>51.688596744309393</v>
      </c>
      <c r="K10">
        <f t="shared" si="13"/>
        <v>50.008817744309376</v>
      </c>
      <c r="L10">
        <f t="shared" si="13"/>
        <v>48.246265744309376</v>
      </c>
      <c r="M10">
        <f t="shared" si="13"/>
        <v>46.400940744309366</v>
      </c>
      <c r="N10">
        <f t="shared" si="4"/>
        <v>44.472842744309375</v>
      </c>
      <c r="O10">
        <f t="shared" si="7"/>
        <v>42.461971744309366</v>
      </c>
      <c r="P10">
        <f t="shared" si="7"/>
        <v>40.368327744309347</v>
      </c>
      <c r="Q10">
        <f t="shared" si="7"/>
        <v>38.191910744309347</v>
      </c>
      <c r="R10">
        <f t="shared" si="9"/>
        <v>35.932720744309329</v>
      </c>
      <c r="S10">
        <f t="shared" si="9"/>
        <v>33.590757744309329</v>
      </c>
      <c r="T10">
        <f t="shared" si="9"/>
        <v>31.166021744309319</v>
      </c>
      <c r="U10">
        <f t="shared" si="9"/>
        <v>28.658512744309327</v>
      </c>
      <c r="V10">
        <f t="shared" si="9"/>
        <v>26.068230744309322</v>
      </c>
      <c r="W10">
        <f t="shared" si="12"/>
        <v>23.395175744309299</v>
      </c>
      <c r="X10">
        <f t="shared" si="12"/>
        <v>20.639347744309298</v>
      </c>
      <c r="Y10">
        <f t="shared" si="12"/>
        <v>17.800746744309279</v>
      </c>
      <c r="Z10">
        <f t="shared" si="12"/>
        <v>14.879372744309283</v>
      </c>
      <c r="AA10">
        <f t="shared" ref="AA10:AD18" si="14">Z10+(-8.2773*(momento)+16577)/100</f>
        <v>11.875225744309271</v>
      </c>
      <c r="AB10">
        <f t="shared" si="14"/>
        <v>8.7883057443092802</v>
      </c>
      <c r="AC10">
        <f t="shared" si="14"/>
        <v>5.6186127443092735</v>
      </c>
      <c r="AD10">
        <f t="shared" si="14"/>
        <v>2.3661467443092512</v>
      </c>
    </row>
    <row r="11" spans="1:38" x14ac:dyDescent="0.3">
      <c r="B11">
        <f t="shared" si="5"/>
        <v>8</v>
      </c>
      <c r="C11">
        <v>56.109248081900006</v>
      </c>
      <c r="D11">
        <f t="shared" si="2"/>
        <v>76.912204609896449</v>
      </c>
      <c r="E11">
        <f t="shared" ref="E11:M11" si="15">D11+(-8.2773*(momento)+16577)/100</f>
        <v>75.729063609896457</v>
      </c>
      <c r="F11">
        <f t="shared" si="15"/>
        <v>74.463149609896448</v>
      </c>
      <c r="G11">
        <f t="shared" si="15"/>
        <v>73.114462609896464</v>
      </c>
      <c r="H11">
        <f t="shared" si="15"/>
        <v>71.683002609896462</v>
      </c>
      <c r="I11">
        <f t="shared" si="15"/>
        <v>70.168769609896444</v>
      </c>
      <c r="J11">
        <f t="shared" si="15"/>
        <v>68.571763609896436</v>
      </c>
      <c r="K11">
        <f t="shared" si="15"/>
        <v>66.891984609896426</v>
      </c>
      <c r="L11">
        <f t="shared" si="15"/>
        <v>65.129432609896426</v>
      </c>
      <c r="M11">
        <f t="shared" si="15"/>
        <v>63.284107609896417</v>
      </c>
      <c r="N11">
        <f t="shared" si="4"/>
        <v>61.356009609896425</v>
      </c>
      <c r="O11">
        <f t="shared" si="7"/>
        <v>59.345138609896416</v>
      </c>
      <c r="P11">
        <f t="shared" si="7"/>
        <v>57.251494609896397</v>
      </c>
      <c r="Q11">
        <f t="shared" si="7"/>
        <v>55.075077609896397</v>
      </c>
      <c r="R11">
        <f t="shared" si="9"/>
        <v>52.815887609896379</v>
      </c>
      <c r="S11">
        <f t="shared" si="9"/>
        <v>50.473924609896386</v>
      </c>
      <c r="T11">
        <f t="shared" si="9"/>
        <v>48.049188609896376</v>
      </c>
      <c r="U11">
        <f t="shared" si="9"/>
        <v>45.541679609896384</v>
      </c>
      <c r="V11">
        <f t="shared" si="9"/>
        <v>42.951397609896375</v>
      </c>
      <c r="W11">
        <f t="shared" si="12"/>
        <v>40.278342609896356</v>
      </c>
      <c r="X11">
        <f t="shared" si="12"/>
        <v>37.522514609896355</v>
      </c>
      <c r="Y11">
        <f t="shared" si="12"/>
        <v>34.683913609896337</v>
      </c>
      <c r="Z11">
        <f t="shared" si="12"/>
        <v>31.76253960989634</v>
      </c>
      <c r="AA11">
        <f t="shared" si="14"/>
        <v>28.75839260989633</v>
      </c>
      <c r="AB11">
        <f t="shared" si="14"/>
        <v>25.671472609896338</v>
      </c>
      <c r="AC11">
        <f t="shared" si="14"/>
        <v>22.501779609896332</v>
      </c>
      <c r="AD11">
        <f t="shared" si="14"/>
        <v>19.249313609896308</v>
      </c>
      <c r="AE11">
        <f t="shared" ref="AE11:AI17" si="16">AD11+(-8.2773*(momento)+16577)/100</f>
        <v>15.914074609896307</v>
      </c>
      <c r="AF11">
        <f t="shared" si="16"/>
        <v>12.49606260989629</v>
      </c>
      <c r="AG11">
        <f t="shared" si="16"/>
        <v>8.995277609896295</v>
      </c>
      <c r="AH11">
        <f t="shared" si="16"/>
        <v>5.4117196098962825</v>
      </c>
      <c r="AI11">
        <f t="shared" si="16"/>
        <v>1.7453886098962914</v>
      </c>
    </row>
    <row r="12" spans="1:38" x14ac:dyDescent="0.3">
      <c r="B12">
        <f t="shared" si="5"/>
        <v>9</v>
      </c>
      <c r="C12">
        <v>73.215726155650003</v>
      </c>
      <c r="D12">
        <f t="shared" si="2"/>
        <v>100.36104747876732</v>
      </c>
      <c r="E12">
        <f t="shared" ref="E12:M12" si="17">D12+(-8.2773*(momento)+16577)/100</f>
        <v>99.177906478767326</v>
      </c>
      <c r="F12">
        <f t="shared" si="17"/>
        <v>97.911992478767317</v>
      </c>
      <c r="G12">
        <f t="shared" si="17"/>
        <v>96.563305478767333</v>
      </c>
      <c r="H12">
        <f t="shared" si="17"/>
        <v>95.131845478767332</v>
      </c>
      <c r="I12">
        <f t="shared" si="17"/>
        <v>93.617612478767313</v>
      </c>
      <c r="J12">
        <f t="shared" si="17"/>
        <v>92.020606478767306</v>
      </c>
      <c r="K12">
        <f t="shared" si="17"/>
        <v>90.340827478767295</v>
      </c>
      <c r="L12">
        <f t="shared" si="17"/>
        <v>88.578275478767296</v>
      </c>
      <c r="M12">
        <f t="shared" si="17"/>
        <v>86.732950478767279</v>
      </c>
      <c r="N12">
        <f t="shared" si="4"/>
        <v>84.804852478767287</v>
      </c>
      <c r="O12">
        <f t="shared" si="7"/>
        <v>82.793981478767279</v>
      </c>
      <c r="P12">
        <f t="shared" si="7"/>
        <v>80.700337478767253</v>
      </c>
      <c r="Q12">
        <f t="shared" si="7"/>
        <v>78.523920478767252</v>
      </c>
      <c r="R12">
        <f t="shared" si="9"/>
        <v>76.264730478767234</v>
      </c>
      <c r="S12">
        <f t="shared" si="9"/>
        <v>73.922767478767241</v>
      </c>
      <c r="T12">
        <f t="shared" si="9"/>
        <v>71.498031478767231</v>
      </c>
      <c r="U12">
        <f t="shared" si="9"/>
        <v>68.990522478767247</v>
      </c>
      <c r="V12">
        <f t="shared" si="9"/>
        <v>66.400240478767245</v>
      </c>
      <c r="W12">
        <f t="shared" si="12"/>
        <v>63.727185478767225</v>
      </c>
      <c r="X12">
        <f t="shared" si="12"/>
        <v>60.971357478767224</v>
      </c>
      <c r="Y12">
        <f t="shared" si="12"/>
        <v>58.132756478767206</v>
      </c>
      <c r="Z12">
        <f t="shared" si="12"/>
        <v>55.211382478767213</v>
      </c>
      <c r="AA12">
        <f t="shared" si="14"/>
        <v>52.207235478767203</v>
      </c>
      <c r="AB12">
        <f t="shared" si="14"/>
        <v>49.12031547876721</v>
      </c>
      <c r="AC12">
        <f t="shared" si="14"/>
        <v>45.950622478767201</v>
      </c>
      <c r="AD12">
        <f t="shared" si="14"/>
        <v>42.698156478767181</v>
      </c>
      <c r="AE12">
        <f t="shared" si="16"/>
        <v>39.36291747876718</v>
      </c>
      <c r="AF12">
        <f t="shared" si="16"/>
        <v>35.944905478767161</v>
      </c>
      <c r="AG12">
        <f t="shared" si="16"/>
        <v>32.444120478767168</v>
      </c>
      <c r="AH12">
        <f t="shared" si="16"/>
        <v>28.860562478767157</v>
      </c>
      <c r="AI12">
        <f t="shared" si="16"/>
        <v>25.194231478767165</v>
      </c>
      <c r="AJ12">
        <f t="shared" ref="AJ12:AL16" si="18">AI12+(-8.2773*(momento)+16577)/100</f>
        <v>21.445127478767159</v>
      </c>
      <c r="AK12">
        <f t="shared" si="18"/>
        <v>17.613250478767135</v>
      </c>
      <c r="AL12">
        <f t="shared" si="18"/>
        <v>13.698600478767133</v>
      </c>
    </row>
    <row r="13" spans="1:38" x14ac:dyDescent="0.3">
      <c r="B13">
        <f t="shared" si="5"/>
        <v>10</v>
      </c>
      <c r="C13">
        <v>81.426835631049997</v>
      </c>
      <c r="D13">
        <f t="shared" si="2"/>
        <v>111.61649205582532</v>
      </c>
      <c r="E13">
        <f t="shared" ref="E13:M13" si="19">D13+(-8.2773*(momento)+16577)/100</f>
        <v>110.43335105582533</v>
      </c>
      <c r="F13">
        <f t="shared" si="19"/>
        <v>109.16743705582532</v>
      </c>
      <c r="G13">
        <f t="shared" si="19"/>
        <v>107.81875005582533</v>
      </c>
      <c r="H13">
        <f t="shared" si="19"/>
        <v>106.38729005582533</v>
      </c>
      <c r="I13">
        <f t="shared" si="19"/>
        <v>104.87305705582531</v>
      </c>
      <c r="J13">
        <f t="shared" si="19"/>
        <v>103.27605105582531</v>
      </c>
      <c r="K13">
        <f t="shared" si="19"/>
        <v>101.5962720558253</v>
      </c>
      <c r="L13">
        <f t="shared" si="19"/>
        <v>99.833720055825296</v>
      </c>
      <c r="M13">
        <f t="shared" si="19"/>
        <v>97.988395055825279</v>
      </c>
      <c r="N13">
        <f t="shared" si="4"/>
        <v>96.060297055825288</v>
      </c>
      <c r="O13">
        <f t="shared" si="7"/>
        <v>94.049426055825279</v>
      </c>
      <c r="P13">
        <f t="shared" si="7"/>
        <v>91.955782055825253</v>
      </c>
      <c r="Q13">
        <f t="shared" si="7"/>
        <v>89.779365055825252</v>
      </c>
      <c r="R13">
        <f t="shared" si="9"/>
        <v>87.520175055825234</v>
      </c>
      <c r="S13">
        <f t="shared" si="9"/>
        <v>85.178212055825242</v>
      </c>
      <c r="T13">
        <f t="shared" si="9"/>
        <v>82.753476055825232</v>
      </c>
      <c r="U13">
        <f t="shared" si="9"/>
        <v>80.245967055825247</v>
      </c>
      <c r="V13">
        <f t="shared" si="9"/>
        <v>77.655685055825245</v>
      </c>
      <c r="W13">
        <f t="shared" si="12"/>
        <v>74.982630055825226</v>
      </c>
      <c r="X13">
        <f t="shared" si="12"/>
        <v>72.226802055825218</v>
      </c>
      <c r="Y13">
        <f t="shared" si="12"/>
        <v>69.388201055825206</v>
      </c>
      <c r="Z13">
        <f t="shared" si="12"/>
        <v>66.466827055825206</v>
      </c>
      <c r="AA13">
        <f t="shared" si="14"/>
        <v>63.462680055825196</v>
      </c>
      <c r="AB13">
        <f t="shared" si="14"/>
        <v>60.375760055825204</v>
      </c>
      <c r="AC13">
        <f t="shared" si="14"/>
        <v>57.206067055825194</v>
      </c>
      <c r="AD13">
        <f t="shared" si="14"/>
        <v>53.953601055825175</v>
      </c>
      <c r="AE13">
        <f t="shared" si="16"/>
        <v>50.618362055825173</v>
      </c>
      <c r="AF13">
        <f t="shared" si="16"/>
        <v>47.200350055825155</v>
      </c>
      <c r="AG13">
        <f t="shared" si="16"/>
        <v>43.699565055825161</v>
      </c>
      <c r="AH13">
        <f t="shared" si="16"/>
        <v>40.11600705582515</v>
      </c>
      <c r="AI13">
        <f t="shared" si="16"/>
        <v>36.449676055825158</v>
      </c>
      <c r="AJ13">
        <f t="shared" si="18"/>
        <v>32.700572055825148</v>
      </c>
      <c r="AK13">
        <f t="shared" si="18"/>
        <v>28.868695055825125</v>
      </c>
      <c r="AL13">
        <f t="shared" si="18"/>
        <v>24.954045055825123</v>
      </c>
    </row>
    <row r="14" spans="1:38" x14ac:dyDescent="0.3">
      <c r="B14">
        <f t="shared" si="5"/>
        <v>11</v>
      </c>
      <c r="C14">
        <v>73.215726155650003</v>
      </c>
      <c r="D14">
        <f t="shared" si="2"/>
        <v>100.36104747876732</v>
      </c>
      <c r="E14">
        <f t="shared" ref="E14:M14" si="20">D14+(-8.2773*(momento)+16577)/100</f>
        <v>99.177906478767326</v>
      </c>
      <c r="F14">
        <f t="shared" si="20"/>
        <v>97.911992478767317</v>
      </c>
      <c r="G14">
        <f t="shared" si="20"/>
        <v>96.563305478767333</v>
      </c>
      <c r="H14">
        <f t="shared" si="20"/>
        <v>95.131845478767332</v>
      </c>
      <c r="I14">
        <f t="shared" si="20"/>
        <v>93.617612478767313</v>
      </c>
      <c r="J14">
        <f t="shared" si="20"/>
        <v>92.020606478767306</v>
      </c>
      <c r="K14">
        <f t="shared" si="20"/>
        <v>90.340827478767295</v>
      </c>
      <c r="L14">
        <f t="shared" si="20"/>
        <v>88.578275478767296</v>
      </c>
      <c r="M14">
        <f t="shared" si="20"/>
        <v>86.732950478767279</v>
      </c>
      <c r="N14">
        <f t="shared" si="4"/>
        <v>84.804852478767287</v>
      </c>
      <c r="O14">
        <f t="shared" si="7"/>
        <v>82.793981478767279</v>
      </c>
      <c r="P14">
        <f t="shared" si="7"/>
        <v>80.700337478767253</v>
      </c>
      <c r="Q14">
        <f t="shared" si="7"/>
        <v>78.523920478767252</v>
      </c>
      <c r="R14">
        <f t="shared" si="9"/>
        <v>76.264730478767234</v>
      </c>
      <c r="S14">
        <f t="shared" si="9"/>
        <v>73.922767478767241</v>
      </c>
      <c r="T14">
        <f t="shared" si="9"/>
        <v>71.498031478767231</v>
      </c>
      <c r="U14">
        <f t="shared" si="9"/>
        <v>68.990522478767247</v>
      </c>
      <c r="V14">
        <f t="shared" si="9"/>
        <v>66.400240478767245</v>
      </c>
      <c r="W14">
        <f t="shared" si="12"/>
        <v>63.727185478767225</v>
      </c>
      <c r="X14">
        <f t="shared" si="12"/>
        <v>60.971357478767224</v>
      </c>
      <c r="Y14">
        <f t="shared" si="12"/>
        <v>58.132756478767206</v>
      </c>
      <c r="Z14">
        <f t="shared" si="12"/>
        <v>55.211382478767213</v>
      </c>
      <c r="AA14">
        <f t="shared" si="14"/>
        <v>52.207235478767203</v>
      </c>
      <c r="AB14">
        <f t="shared" si="14"/>
        <v>49.12031547876721</v>
      </c>
      <c r="AC14">
        <f t="shared" si="14"/>
        <v>45.950622478767201</v>
      </c>
      <c r="AD14">
        <f t="shared" si="14"/>
        <v>42.698156478767181</v>
      </c>
      <c r="AE14">
        <f t="shared" si="16"/>
        <v>39.36291747876718</v>
      </c>
      <c r="AF14">
        <f t="shared" si="16"/>
        <v>35.944905478767161</v>
      </c>
      <c r="AG14">
        <f t="shared" si="16"/>
        <v>32.444120478767168</v>
      </c>
      <c r="AH14">
        <f t="shared" si="16"/>
        <v>28.860562478767157</v>
      </c>
      <c r="AI14">
        <f t="shared" si="16"/>
        <v>25.194231478767165</v>
      </c>
      <c r="AJ14">
        <f t="shared" si="18"/>
        <v>21.445127478767159</v>
      </c>
      <c r="AK14">
        <f t="shared" si="18"/>
        <v>17.613250478767135</v>
      </c>
      <c r="AL14">
        <f t="shared" si="18"/>
        <v>13.698600478767133</v>
      </c>
    </row>
    <row r="15" spans="1:38" x14ac:dyDescent="0.3">
      <c r="B15">
        <f t="shared" si="5"/>
        <v>12</v>
      </c>
      <c r="C15">
        <v>73.215726155650003</v>
      </c>
      <c r="D15">
        <f t="shared" si="2"/>
        <v>100.36104747876732</v>
      </c>
      <c r="E15">
        <f t="shared" ref="E15:M15" si="21">D15+(-8.2773*(momento)+16577)/100</f>
        <v>99.177906478767326</v>
      </c>
      <c r="F15">
        <f t="shared" si="21"/>
        <v>97.911992478767317</v>
      </c>
      <c r="G15">
        <f t="shared" si="21"/>
        <v>96.563305478767333</v>
      </c>
      <c r="H15">
        <f t="shared" si="21"/>
        <v>95.131845478767332</v>
      </c>
      <c r="I15">
        <f t="shared" si="21"/>
        <v>93.617612478767313</v>
      </c>
      <c r="J15">
        <f t="shared" si="21"/>
        <v>92.020606478767306</v>
      </c>
      <c r="K15">
        <f t="shared" si="21"/>
        <v>90.340827478767295</v>
      </c>
      <c r="L15">
        <f t="shared" si="21"/>
        <v>88.578275478767296</v>
      </c>
      <c r="M15">
        <f t="shared" si="21"/>
        <v>86.732950478767279</v>
      </c>
      <c r="N15">
        <f t="shared" si="4"/>
        <v>84.804852478767287</v>
      </c>
      <c r="O15">
        <f t="shared" si="7"/>
        <v>82.793981478767279</v>
      </c>
      <c r="P15">
        <f t="shared" si="7"/>
        <v>80.700337478767253</v>
      </c>
      <c r="Q15">
        <f t="shared" si="7"/>
        <v>78.523920478767252</v>
      </c>
      <c r="R15">
        <f t="shared" si="9"/>
        <v>76.264730478767234</v>
      </c>
      <c r="S15">
        <f t="shared" si="9"/>
        <v>73.922767478767241</v>
      </c>
      <c r="T15">
        <f t="shared" si="9"/>
        <v>71.498031478767231</v>
      </c>
      <c r="U15">
        <f t="shared" si="9"/>
        <v>68.990522478767247</v>
      </c>
      <c r="V15">
        <f t="shared" si="9"/>
        <v>66.400240478767245</v>
      </c>
      <c r="W15">
        <f t="shared" si="12"/>
        <v>63.727185478767225</v>
      </c>
      <c r="X15">
        <f t="shared" si="12"/>
        <v>60.971357478767224</v>
      </c>
      <c r="Y15">
        <f t="shared" si="12"/>
        <v>58.132756478767206</v>
      </c>
      <c r="Z15">
        <f t="shared" si="12"/>
        <v>55.211382478767213</v>
      </c>
      <c r="AA15">
        <f t="shared" si="14"/>
        <v>52.207235478767203</v>
      </c>
      <c r="AB15">
        <f t="shared" si="14"/>
        <v>49.12031547876721</v>
      </c>
      <c r="AC15">
        <f t="shared" si="14"/>
        <v>45.950622478767201</v>
      </c>
      <c r="AD15">
        <f t="shared" si="14"/>
        <v>42.698156478767181</v>
      </c>
      <c r="AE15">
        <f t="shared" si="16"/>
        <v>39.36291747876718</v>
      </c>
      <c r="AF15">
        <f t="shared" si="16"/>
        <v>35.944905478767161</v>
      </c>
      <c r="AG15">
        <f t="shared" si="16"/>
        <v>32.444120478767168</v>
      </c>
      <c r="AH15">
        <f t="shared" si="16"/>
        <v>28.860562478767157</v>
      </c>
      <c r="AI15">
        <f t="shared" si="16"/>
        <v>25.194231478767165</v>
      </c>
      <c r="AJ15">
        <f t="shared" si="18"/>
        <v>21.445127478767159</v>
      </c>
      <c r="AK15">
        <f t="shared" si="18"/>
        <v>17.613250478767135</v>
      </c>
      <c r="AL15">
        <f t="shared" si="18"/>
        <v>13.698600478767133</v>
      </c>
    </row>
    <row r="16" spans="1:38" x14ac:dyDescent="0.3">
      <c r="B16">
        <f t="shared" si="5"/>
        <v>13</v>
      </c>
      <c r="C16">
        <v>73.215726155650003</v>
      </c>
      <c r="D16">
        <f t="shared" si="2"/>
        <v>100.36104747876732</v>
      </c>
      <c r="E16">
        <f t="shared" ref="E16:M16" si="22">D16+(-8.2773*(momento)+16577)/100</f>
        <v>99.177906478767326</v>
      </c>
      <c r="F16">
        <f t="shared" si="22"/>
        <v>97.911992478767317</v>
      </c>
      <c r="G16">
        <f t="shared" si="22"/>
        <v>96.563305478767333</v>
      </c>
      <c r="H16">
        <f t="shared" si="22"/>
        <v>95.131845478767332</v>
      </c>
      <c r="I16">
        <f t="shared" si="22"/>
        <v>93.617612478767313</v>
      </c>
      <c r="J16">
        <f t="shared" si="22"/>
        <v>92.020606478767306</v>
      </c>
      <c r="K16">
        <f t="shared" si="22"/>
        <v>90.340827478767295</v>
      </c>
      <c r="L16">
        <f t="shared" si="22"/>
        <v>88.578275478767296</v>
      </c>
      <c r="M16">
        <f t="shared" si="22"/>
        <v>86.732950478767279</v>
      </c>
      <c r="N16">
        <f t="shared" si="4"/>
        <v>84.804852478767287</v>
      </c>
      <c r="O16">
        <f t="shared" si="7"/>
        <v>82.793981478767279</v>
      </c>
      <c r="P16">
        <f t="shared" si="7"/>
        <v>80.700337478767253</v>
      </c>
      <c r="Q16">
        <f t="shared" si="7"/>
        <v>78.523920478767252</v>
      </c>
      <c r="R16">
        <f t="shared" si="9"/>
        <v>76.264730478767234</v>
      </c>
      <c r="S16">
        <f t="shared" si="9"/>
        <v>73.922767478767241</v>
      </c>
      <c r="T16">
        <f t="shared" si="9"/>
        <v>71.498031478767231</v>
      </c>
      <c r="U16">
        <f t="shared" si="9"/>
        <v>68.990522478767247</v>
      </c>
      <c r="V16">
        <f t="shared" si="9"/>
        <v>66.400240478767245</v>
      </c>
      <c r="W16">
        <f t="shared" si="12"/>
        <v>63.727185478767225</v>
      </c>
      <c r="X16">
        <f t="shared" si="12"/>
        <v>60.971357478767224</v>
      </c>
      <c r="Y16">
        <f t="shared" si="12"/>
        <v>58.132756478767206</v>
      </c>
      <c r="Z16">
        <f t="shared" si="12"/>
        <v>55.211382478767213</v>
      </c>
      <c r="AA16">
        <f t="shared" si="14"/>
        <v>52.207235478767203</v>
      </c>
      <c r="AB16">
        <f t="shared" si="14"/>
        <v>49.12031547876721</v>
      </c>
      <c r="AC16">
        <f t="shared" si="14"/>
        <v>45.950622478767201</v>
      </c>
      <c r="AD16">
        <f t="shared" si="14"/>
        <v>42.698156478767181</v>
      </c>
      <c r="AE16">
        <f t="shared" si="16"/>
        <v>39.36291747876718</v>
      </c>
      <c r="AF16">
        <f t="shared" si="16"/>
        <v>35.944905478767161</v>
      </c>
      <c r="AG16">
        <f t="shared" si="16"/>
        <v>32.444120478767168</v>
      </c>
      <c r="AH16">
        <f t="shared" si="16"/>
        <v>28.860562478767157</v>
      </c>
      <c r="AI16">
        <f t="shared" si="16"/>
        <v>25.194231478767165</v>
      </c>
      <c r="AJ16">
        <f t="shared" si="18"/>
        <v>21.445127478767159</v>
      </c>
      <c r="AK16">
        <f t="shared" si="18"/>
        <v>17.613250478767135</v>
      </c>
      <c r="AL16">
        <f t="shared" si="18"/>
        <v>13.698600478767133</v>
      </c>
    </row>
    <row r="17" spans="2:37" x14ac:dyDescent="0.3">
      <c r="B17">
        <f t="shared" si="5"/>
        <v>14</v>
      </c>
      <c r="C17">
        <v>62.951839311400015</v>
      </c>
      <c r="D17">
        <f t="shared" si="2"/>
        <v>86.291741757444811</v>
      </c>
      <c r="E17">
        <f t="shared" ref="E17:M17" si="23">D17+(-8.2773*(momento)+16577)/100</f>
        <v>85.108600757444819</v>
      </c>
      <c r="F17">
        <f t="shared" si="23"/>
        <v>83.84268675744481</v>
      </c>
      <c r="G17">
        <f t="shared" si="23"/>
        <v>82.493999757444826</v>
      </c>
      <c r="H17">
        <f t="shared" si="23"/>
        <v>81.062539757444824</v>
      </c>
      <c r="I17">
        <f t="shared" si="23"/>
        <v>79.548306757444806</v>
      </c>
      <c r="J17">
        <f t="shared" si="23"/>
        <v>77.951300757444798</v>
      </c>
      <c r="K17">
        <f t="shared" si="23"/>
        <v>76.271521757444788</v>
      </c>
      <c r="L17">
        <f t="shared" si="23"/>
        <v>74.508969757444788</v>
      </c>
      <c r="M17">
        <f t="shared" si="23"/>
        <v>72.663644757444771</v>
      </c>
      <c r="N17">
        <f t="shared" si="4"/>
        <v>70.73554675744478</v>
      </c>
      <c r="O17">
        <f t="shared" si="7"/>
        <v>68.724675757444771</v>
      </c>
      <c r="P17">
        <f t="shared" si="7"/>
        <v>66.631031757444745</v>
      </c>
      <c r="Q17">
        <f t="shared" si="7"/>
        <v>64.454614757444745</v>
      </c>
      <c r="R17">
        <f t="shared" ref="R17:V22" si="24">Q17+(-8.2773*(momento)+16577)/100</f>
        <v>62.195424757444727</v>
      </c>
      <c r="S17">
        <f t="shared" si="24"/>
        <v>59.853461757444734</v>
      </c>
      <c r="T17">
        <f t="shared" si="24"/>
        <v>57.428725757444724</v>
      </c>
      <c r="U17">
        <f t="shared" si="24"/>
        <v>54.921216757444732</v>
      </c>
      <c r="V17">
        <f t="shared" si="24"/>
        <v>52.330934757444723</v>
      </c>
      <c r="W17">
        <f t="shared" si="12"/>
        <v>49.657879757444704</v>
      </c>
      <c r="X17">
        <f t="shared" si="12"/>
        <v>46.902051757444703</v>
      </c>
      <c r="Y17">
        <f t="shared" si="12"/>
        <v>44.063450757444684</v>
      </c>
      <c r="Z17">
        <f t="shared" si="12"/>
        <v>41.142076757444691</v>
      </c>
      <c r="AA17">
        <f t="shared" si="14"/>
        <v>38.137929757444681</v>
      </c>
      <c r="AB17">
        <f t="shared" si="14"/>
        <v>35.051009757444689</v>
      </c>
      <c r="AC17">
        <f t="shared" si="14"/>
        <v>31.881316757444683</v>
      </c>
      <c r="AD17">
        <f t="shared" si="14"/>
        <v>28.62885075744466</v>
      </c>
      <c r="AE17">
        <f t="shared" si="16"/>
        <v>25.293611757444658</v>
      </c>
      <c r="AF17">
        <f t="shared" si="16"/>
        <v>21.87559975744464</v>
      </c>
      <c r="AG17">
        <f t="shared" si="16"/>
        <v>18.374814757444643</v>
      </c>
      <c r="AH17">
        <f t="shared" si="16"/>
        <v>14.79125675744463</v>
      </c>
      <c r="AI17">
        <f t="shared" si="16"/>
        <v>11.12492575744464</v>
      </c>
      <c r="AJ17">
        <f>AI17+(-8.2773*(momento)+16577)/100</f>
        <v>7.3758217574446334</v>
      </c>
      <c r="AK17">
        <f>AJ17+(-8.2773*(momento)+16577)/100</f>
        <v>3.5439447574446112</v>
      </c>
    </row>
    <row r="18" spans="2:37" x14ac:dyDescent="0.3">
      <c r="B18">
        <f t="shared" si="5"/>
        <v>15</v>
      </c>
      <c r="C18">
        <v>49.266656852400004</v>
      </c>
      <c r="D18">
        <f t="shared" si="2"/>
        <v>67.532667462348101</v>
      </c>
      <c r="E18">
        <f t="shared" ref="E18:M18" si="25">D18+(-8.2773*(momento)+16577)/100</f>
        <v>66.349526462348109</v>
      </c>
      <c r="F18">
        <f t="shared" si="25"/>
        <v>65.0836124623481</v>
      </c>
      <c r="G18">
        <f t="shared" si="25"/>
        <v>63.734925462348109</v>
      </c>
      <c r="H18">
        <f t="shared" si="25"/>
        <v>62.3034654623481</v>
      </c>
      <c r="I18">
        <f t="shared" si="25"/>
        <v>60.789232462348082</v>
      </c>
      <c r="J18">
        <f t="shared" si="25"/>
        <v>59.192226462348081</v>
      </c>
      <c r="K18">
        <f t="shared" si="25"/>
        <v>57.512447462348064</v>
      </c>
      <c r="L18">
        <f t="shared" si="25"/>
        <v>55.749895462348064</v>
      </c>
      <c r="M18">
        <f t="shared" si="25"/>
        <v>53.904570462348055</v>
      </c>
      <c r="N18">
        <f t="shared" si="4"/>
        <v>51.976472462348063</v>
      </c>
      <c r="O18">
        <f t="shared" si="7"/>
        <v>49.965601462348054</v>
      </c>
      <c r="P18">
        <f t="shared" si="7"/>
        <v>47.871957462348036</v>
      </c>
      <c r="Q18">
        <f t="shared" si="7"/>
        <v>45.695540462348035</v>
      </c>
      <c r="R18">
        <f t="shared" si="24"/>
        <v>43.436350462348017</v>
      </c>
      <c r="S18">
        <f t="shared" si="24"/>
        <v>41.094387462348024</v>
      </c>
      <c r="T18">
        <f t="shared" si="24"/>
        <v>38.669651462348014</v>
      </c>
      <c r="U18">
        <f t="shared" si="24"/>
        <v>36.162142462348022</v>
      </c>
      <c r="V18">
        <f t="shared" si="24"/>
        <v>33.571860462348013</v>
      </c>
      <c r="W18">
        <f t="shared" si="12"/>
        <v>30.89880546234799</v>
      </c>
      <c r="X18">
        <f t="shared" si="12"/>
        <v>28.142977462347989</v>
      </c>
      <c r="Y18">
        <f t="shared" si="12"/>
        <v>25.304376462347971</v>
      </c>
      <c r="Z18">
        <f t="shared" si="12"/>
        <v>22.383002462347974</v>
      </c>
      <c r="AA18">
        <f t="shared" si="14"/>
        <v>19.378855462347964</v>
      </c>
      <c r="AB18">
        <f t="shared" si="14"/>
        <v>16.291935462347972</v>
      </c>
      <c r="AC18">
        <f t="shared" si="14"/>
        <v>13.122242462347966</v>
      </c>
      <c r="AD18">
        <f t="shared" si="14"/>
        <v>9.8697764623479429</v>
      </c>
      <c r="AE18">
        <f>AD18+(-8.2773*(momento)+16577)/100</f>
        <v>6.5345374623479415</v>
      </c>
      <c r="AF18">
        <f>AE18+(-8.2773*(momento)+16577)/100</f>
        <v>3.1165254623479246</v>
      </c>
    </row>
    <row r="19" spans="2:37" x14ac:dyDescent="0.3">
      <c r="B19">
        <f t="shared" si="5"/>
        <v>16</v>
      </c>
      <c r="C19">
        <v>42.424065622900009</v>
      </c>
      <c r="D19">
        <f t="shared" si="2"/>
        <v>58.15313031479976</v>
      </c>
      <c r="E19">
        <f t="shared" ref="E19:M19" si="26">D19+(-8.2773*(momento)+16577)/100</f>
        <v>56.969989314799761</v>
      </c>
      <c r="F19">
        <f t="shared" si="26"/>
        <v>55.704075314799752</v>
      </c>
      <c r="G19">
        <f t="shared" si="26"/>
        <v>54.355388314799761</v>
      </c>
      <c r="H19">
        <f t="shared" si="26"/>
        <v>52.923928314799753</v>
      </c>
      <c r="I19">
        <f t="shared" si="26"/>
        <v>51.409695314799734</v>
      </c>
      <c r="J19">
        <f t="shared" si="26"/>
        <v>49.812689314799734</v>
      </c>
      <c r="K19">
        <f t="shared" si="26"/>
        <v>48.132910314799716</v>
      </c>
      <c r="L19">
        <f t="shared" si="26"/>
        <v>46.370358314799716</v>
      </c>
      <c r="M19">
        <f t="shared" si="26"/>
        <v>44.525033314799707</v>
      </c>
      <c r="N19">
        <f t="shared" si="4"/>
        <v>42.596935314799715</v>
      </c>
      <c r="O19">
        <f t="shared" si="7"/>
        <v>40.586064314799707</v>
      </c>
      <c r="P19">
        <f t="shared" si="7"/>
        <v>38.492420314799688</v>
      </c>
      <c r="Q19">
        <f t="shared" si="7"/>
        <v>36.316003314799687</v>
      </c>
      <c r="R19">
        <f t="shared" si="24"/>
        <v>34.056813314799669</v>
      </c>
      <c r="S19">
        <f t="shared" si="24"/>
        <v>31.714850314799673</v>
      </c>
      <c r="T19">
        <f t="shared" si="24"/>
        <v>29.290114314799659</v>
      </c>
      <c r="U19">
        <f t="shared" si="24"/>
        <v>26.782605314799667</v>
      </c>
      <c r="V19">
        <f t="shared" si="24"/>
        <v>24.192323314799662</v>
      </c>
      <c r="W19">
        <f t="shared" si="12"/>
        <v>21.519268314799639</v>
      </c>
      <c r="X19">
        <f t="shared" si="12"/>
        <v>18.763440314799638</v>
      </c>
      <c r="Y19">
        <f t="shared" si="12"/>
        <v>15.924839314799621</v>
      </c>
      <c r="Z19">
        <f t="shared" si="12"/>
        <v>13.003465314799625</v>
      </c>
      <c r="AA19">
        <f t="shared" ref="AA19:AC21" si="27">Z19+(-8.2773*(momento)+16577)/100</f>
        <v>9.9993183147996128</v>
      </c>
      <c r="AB19">
        <f t="shared" si="27"/>
        <v>6.9123983147996224</v>
      </c>
      <c r="AC19">
        <f t="shared" si="27"/>
        <v>3.7427053147996157</v>
      </c>
    </row>
    <row r="20" spans="2:37" x14ac:dyDescent="0.3">
      <c r="B20">
        <f t="shared" si="5"/>
        <v>17</v>
      </c>
      <c r="C20">
        <v>47.213879483550009</v>
      </c>
      <c r="D20">
        <f t="shared" si="2"/>
        <v>64.718806318083608</v>
      </c>
      <c r="E20">
        <f t="shared" ref="E20:M20" si="28">D20+(-8.2773*(momento)+16577)/100</f>
        <v>63.535665318083609</v>
      </c>
      <c r="F20">
        <f t="shared" si="28"/>
        <v>62.2697513180836</v>
      </c>
      <c r="G20">
        <f t="shared" si="28"/>
        <v>60.921064318083609</v>
      </c>
      <c r="H20">
        <f t="shared" si="28"/>
        <v>59.4896043180836</v>
      </c>
      <c r="I20">
        <f t="shared" si="28"/>
        <v>57.975371318083582</v>
      </c>
      <c r="J20">
        <f t="shared" si="28"/>
        <v>56.378365318083581</v>
      </c>
      <c r="K20">
        <f t="shared" si="28"/>
        <v>54.698586318083564</v>
      </c>
      <c r="L20">
        <f t="shared" si="28"/>
        <v>52.936034318083564</v>
      </c>
      <c r="M20">
        <f t="shared" si="28"/>
        <v>51.090709318083555</v>
      </c>
      <c r="N20">
        <f t="shared" si="4"/>
        <v>49.162611318083563</v>
      </c>
      <c r="O20">
        <f t="shared" si="7"/>
        <v>47.151740318083554</v>
      </c>
      <c r="P20">
        <f t="shared" si="7"/>
        <v>45.058096318083535</v>
      </c>
      <c r="Q20">
        <f t="shared" si="7"/>
        <v>42.881679318083535</v>
      </c>
      <c r="R20">
        <f t="shared" si="24"/>
        <v>40.622489318083517</v>
      </c>
      <c r="S20">
        <f t="shared" si="24"/>
        <v>38.280526318083517</v>
      </c>
      <c r="T20">
        <f t="shared" si="24"/>
        <v>35.855790318083507</v>
      </c>
      <c r="U20">
        <f t="shared" si="24"/>
        <v>33.348281318083515</v>
      </c>
      <c r="V20">
        <f t="shared" si="24"/>
        <v>30.75799931808351</v>
      </c>
      <c r="W20">
        <f t="shared" si="12"/>
        <v>28.084944318083487</v>
      </c>
      <c r="X20">
        <f t="shared" si="12"/>
        <v>25.329116318083486</v>
      </c>
      <c r="Y20">
        <f t="shared" si="12"/>
        <v>22.490515318083467</v>
      </c>
      <c r="Z20">
        <f t="shared" si="12"/>
        <v>19.569141318083471</v>
      </c>
      <c r="AA20">
        <f t="shared" si="27"/>
        <v>16.56499431808346</v>
      </c>
      <c r="AB20">
        <f t="shared" si="27"/>
        <v>13.47807431808347</v>
      </c>
      <c r="AC20">
        <f t="shared" si="27"/>
        <v>10.308381318083462</v>
      </c>
      <c r="AD20">
        <f>AC20+(-8.2773*(momento)+16577)/100</f>
        <v>7.0559153180834402</v>
      </c>
      <c r="AE20">
        <f>AD20+(-8.2773*(momento)+16577)/100</f>
        <v>3.7206763180834388</v>
      </c>
    </row>
    <row r="21" spans="2:37" x14ac:dyDescent="0.3">
      <c r="B21">
        <f t="shared" si="5"/>
        <v>18</v>
      </c>
      <c r="C21">
        <v>50.63517509830001</v>
      </c>
      <c r="D21">
        <f t="shared" si="2"/>
        <v>69.408574891857782</v>
      </c>
      <c r="E21">
        <f t="shared" ref="E21:M21" si="29">D21+(-8.2773*(momento)+16577)/100</f>
        <v>68.22543389185779</v>
      </c>
      <c r="F21">
        <f t="shared" si="29"/>
        <v>66.959519891857781</v>
      </c>
      <c r="G21">
        <f t="shared" si="29"/>
        <v>65.610832891857797</v>
      </c>
      <c r="H21">
        <f t="shared" si="29"/>
        <v>64.179372891857795</v>
      </c>
      <c r="I21">
        <f t="shared" si="29"/>
        <v>62.665139891857777</v>
      </c>
      <c r="J21">
        <f t="shared" si="29"/>
        <v>61.068133891857777</v>
      </c>
      <c r="K21">
        <f t="shared" si="29"/>
        <v>59.388354891857759</v>
      </c>
      <c r="L21">
        <f t="shared" si="29"/>
        <v>57.625802891857759</v>
      </c>
      <c r="M21">
        <f t="shared" si="29"/>
        <v>55.78047789185775</v>
      </c>
      <c r="N21">
        <f t="shared" si="4"/>
        <v>53.852379891857758</v>
      </c>
      <c r="O21">
        <f t="shared" si="7"/>
        <v>51.84150889185775</v>
      </c>
      <c r="P21">
        <f t="shared" si="7"/>
        <v>49.747864891857731</v>
      </c>
      <c r="Q21">
        <f t="shared" si="7"/>
        <v>47.57144789185773</v>
      </c>
      <c r="R21">
        <f t="shared" si="24"/>
        <v>45.312257891857712</v>
      </c>
      <c r="S21">
        <f t="shared" si="24"/>
        <v>42.970294891857719</v>
      </c>
      <c r="T21">
        <f t="shared" si="24"/>
        <v>40.545558891857709</v>
      </c>
      <c r="U21">
        <f t="shared" si="24"/>
        <v>38.038049891857717</v>
      </c>
      <c r="V21">
        <f t="shared" si="24"/>
        <v>35.447767891857708</v>
      </c>
      <c r="W21">
        <f t="shared" si="12"/>
        <v>32.774712891857689</v>
      </c>
      <c r="X21">
        <f t="shared" si="12"/>
        <v>30.018884891857688</v>
      </c>
      <c r="Y21">
        <f t="shared" si="12"/>
        <v>27.18028389185767</v>
      </c>
      <c r="Z21">
        <f t="shared" si="12"/>
        <v>24.258909891857673</v>
      </c>
      <c r="AA21">
        <f t="shared" si="27"/>
        <v>21.254762891857663</v>
      </c>
      <c r="AB21">
        <f t="shared" si="27"/>
        <v>18.167842891857671</v>
      </c>
      <c r="AC21">
        <f t="shared" si="27"/>
        <v>14.998149891857665</v>
      </c>
      <c r="AD21">
        <f>AC21+(-8.2773*(momento)+16577)/100</f>
        <v>11.745683891857642</v>
      </c>
      <c r="AE21">
        <f>AD21+(-8.2773*(momento)+16577)/100</f>
        <v>8.4104448918576402</v>
      </c>
      <c r="AF21">
        <f>AE21+(-8.2773*(momento)+16577)/100</f>
        <v>4.9924328918576233</v>
      </c>
      <c r="AG21">
        <f>AF21+(-8.2773*(momento)+16577)/100</f>
        <v>1.4916478918576273</v>
      </c>
    </row>
    <row r="22" spans="2:37" x14ac:dyDescent="0.3">
      <c r="B22">
        <f t="shared" si="5"/>
        <v>19</v>
      </c>
      <c r="C22">
        <v>36.265733516350004</v>
      </c>
      <c r="D22">
        <f t="shared" si="2"/>
        <v>49.711546882006239</v>
      </c>
      <c r="E22">
        <f t="shared" ref="E22:M22" si="30">D22+(-8.2773*(momento)+16577)/100</f>
        <v>48.52840588200624</v>
      </c>
      <c r="F22">
        <f t="shared" si="30"/>
        <v>47.262491882006231</v>
      </c>
      <c r="G22">
        <f t="shared" si="30"/>
        <v>45.913804882006239</v>
      </c>
      <c r="H22">
        <f t="shared" si="30"/>
        <v>44.482344882006231</v>
      </c>
      <c r="I22">
        <f t="shared" si="30"/>
        <v>42.968111882006212</v>
      </c>
      <c r="J22">
        <f t="shared" si="30"/>
        <v>41.371105882006212</v>
      </c>
      <c r="K22">
        <f t="shared" si="30"/>
        <v>39.691326882006194</v>
      </c>
      <c r="L22">
        <f t="shared" si="30"/>
        <v>37.928774882006195</v>
      </c>
      <c r="M22">
        <f t="shared" si="30"/>
        <v>36.083449882006185</v>
      </c>
      <c r="N22">
        <f t="shared" si="4"/>
        <v>34.155351882006194</v>
      </c>
      <c r="O22">
        <f t="shared" si="7"/>
        <v>32.144480882006185</v>
      </c>
      <c r="P22">
        <f t="shared" si="7"/>
        <v>30.050836882006163</v>
      </c>
      <c r="Q22">
        <f t="shared" si="7"/>
        <v>27.874419882006162</v>
      </c>
      <c r="R22">
        <f t="shared" si="24"/>
        <v>25.615229882006144</v>
      </c>
      <c r="S22">
        <f t="shared" si="24"/>
        <v>23.273266882006148</v>
      </c>
      <c r="T22">
        <f t="shared" si="24"/>
        <v>20.848530882006138</v>
      </c>
      <c r="U22">
        <f t="shared" si="24"/>
        <v>18.341021882006146</v>
      </c>
      <c r="V22">
        <f t="shared" si="24"/>
        <v>15.75073988200614</v>
      </c>
      <c r="W22">
        <f t="shared" si="12"/>
        <v>13.077684882006118</v>
      </c>
      <c r="X22">
        <f t="shared" si="12"/>
        <v>10.321856882006117</v>
      </c>
      <c r="Y22">
        <f t="shared" si="12"/>
        <v>7.4832558820060999</v>
      </c>
      <c r="Z22">
        <f t="shared" si="12"/>
        <v>4.5618818820061033</v>
      </c>
      <c r="AA22">
        <f>Z22+(-8.2773*(momento)+16577)/100</f>
        <v>1.5577348820060917</v>
      </c>
    </row>
    <row r="23" spans="2:37" x14ac:dyDescent="0.3">
      <c r="B23">
        <f t="shared" si="5"/>
        <v>20</v>
      </c>
      <c r="C23">
        <v>23.264810180300003</v>
      </c>
      <c r="D23">
        <f t="shared" si="2"/>
        <v>31.890426301664384</v>
      </c>
      <c r="E23">
        <f t="shared" ref="E23:M23" si="31">D23+(-8.2773*(momento)+16577)/100</f>
        <v>30.707285301664388</v>
      </c>
      <c r="F23">
        <f t="shared" si="31"/>
        <v>29.441371301664375</v>
      </c>
      <c r="G23">
        <f t="shared" si="31"/>
        <v>28.092684301664384</v>
      </c>
      <c r="H23">
        <f t="shared" si="31"/>
        <v>26.66122430166438</v>
      </c>
      <c r="I23">
        <f t="shared" si="31"/>
        <v>25.146991301664357</v>
      </c>
      <c r="J23">
        <f t="shared" si="31"/>
        <v>23.549985301664357</v>
      </c>
      <c r="K23">
        <f t="shared" si="31"/>
        <v>21.870206301664339</v>
      </c>
      <c r="L23">
        <f t="shared" si="31"/>
        <v>20.107654301664343</v>
      </c>
      <c r="M23">
        <f t="shared" si="31"/>
        <v>18.26232930166433</v>
      </c>
      <c r="N23">
        <f t="shared" si="4"/>
        <v>16.334231301664339</v>
      </c>
      <c r="O23">
        <f t="shared" si="7"/>
        <v>14.323360301664332</v>
      </c>
      <c r="P23">
        <f t="shared" si="7"/>
        <v>12.229716301664309</v>
      </c>
      <c r="Q23">
        <f t="shared" si="7"/>
        <v>10.053299301664309</v>
      </c>
      <c r="R23">
        <f>Q23+(-8.2773*(momento)+16577)/100</f>
        <v>7.7941093016642924</v>
      </c>
      <c r="S23">
        <f>R23+(-8.2773*(momento)+16577)/100</f>
        <v>5.4521463016642961</v>
      </c>
      <c r="T23">
        <f>S23+(-8.2773*(momento)+16577)/100</f>
        <v>3.0274103016642844</v>
      </c>
      <c r="U23">
        <f>T23+(-8.2773*(momento)+16577)/100</f>
        <v>0.51990130166429349</v>
      </c>
    </row>
    <row r="24" spans="2:37" x14ac:dyDescent="0.3">
      <c r="B24">
        <f t="shared" si="5"/>
        <v>21</v>
      </c>
      <c r="C24">
        <v>21.896291934400001</v>
      </c>
      <c r="D24">
        <f t="shared" si="2"/>
        <v>30.01451887215471</v>
      </c>
      <c r="E24">
        <f t="shared" ref="E24:M24" si="32">D24+(-8.2773*(momento)+16577)/100</f>
        <v>28.831377872154714</v>
      </c>
      <c r="F24">
        <f t="shared" si="32"/>
        <v>27.565463872154702</v>
      </c>
      <c r="G24">
        <f t="shared" si="32"/>
        <v>26.216776872154711</v>
      </c>
      <c r="H24">
        <f t="shared" si="32"/>
        <v>24.785316872154706</v>
      </c>
      <c r="I24">
        <f t="shared" si="32"/>
        <v>23.271083872154684</v>
      </c>
      <c r="J24">
        <f t="shared" si="32"/>
        <v>21.674077872154683</v>
      </c>
      <c r="K24">
        <f t="shared" si="32"/>
        <v>19.994298872154666</v>
      </c>
      <c r="L24">
        <f t="shared" si="32"/>
        <v>18.23174687215467</v>
      </c>
      <c r="M24">
        <f t="shared" si="32"/>
        <v>16.386421872154656</v>
      </c>
      <c r="N24">
        <f t="shared" si="4"/>
        <v>14.458323872154665</v>
      </c>
      <c r="O24">
        <f t="shared" si="7"/>
        <v>12.447452872154658</v>
      </c>
      <c r="P24">
        <f t="shared" si="7"/>
        <v>10.353808872154636</v>
      </c>
      <c r="Q24">
        <f t="shared" si="7"/>
        <v>8.1773918721546348</v>
      </c>
      <c r="R24">
        <f t="shared" ref="R24:T36" si="33">Q24+(-8.2773*(momento)+16577)/100</f>
        <v>5.9182018721546186</v>
      </c>
      <c r="S24">
        <f t="shared" si="33"/>
        <v>3.5762388721546223</v>
      </c>
      <c r="T24">
        <f t="shared" si="33"/>
        <v>1.1515028721546106</v>
      </c>
    </row>
    <row r="25" spans="2:37" x14ac:dyDescent="0.3">
      <c r="B25">
        <f t="shared" si="5"/>
        <v>22</v>
      </c>
      <c r="C25">
        <v>26.686105795050004</v>
      </c>
      <c r="D25">
        <f t="shared" si="2"/>
        <v>36.580194875438558</v>
      </c>
      <c r="E25">
        <f t="shared" ref="E25:M25" si="34">D25+(-8.2773*(momento)+16577)/100</f>
        <v>35.397053875438559</v>
      </c>
      <c r="F25">
        <f t="shared" si="34"/>
        <v>34.131139875438549</v>
      </c>
      <c r="G25">
        <f t="shared" si="34"/>
        <v>32.782452875438558</v>
      </c>
      <c r="H25">
        <f t="shared" si="34"/>
        <v>31.350992875438553</v>
      </c>
      <c r="I25">
        <f t="shared" si="34"/>
        <v>29.836759875438531</v>
      </c>
      <c r="J25">
        <f t="shared" si="34"/>
        <v>28.239753875438531</v>
      </c>
      <c r="K25">
        <f t="shared" si="34"/>
        <v>26.559974875438513</v>
      </c>
      <c r="L25">
        <f t="shared" si="34"/>
        <v>24.797422875438517</v>
      </c>
      <c r="M25">
        <f t="shared" si="34"/>
        <v>22.952097875438504</v>
      </c>
      <c r="N25">
        <f t="shared" si="4"/>
        <v>21.023999875438513</v>
      </c>
      <c r="O25">
        <f t="shared" si="7"/>
        <v>19.013128875438507</v>
      </c>
      <c r="P25">
        <f t="shared" si="7"/>
        <v>16.919484875438485</v>
      </c>
      <c r="Q25">
        <f t="shared" si="7"/>
        <v>14.743067875438484</v>
      </c>
      <c r="R25">
        <f t="shared" si="33"/>
        <v>12.483877875438468</v>
      </c>
      <c r="S25">
        <f t="shared" si="33"/>
        <v>10.141914875438472</v>
      </c>
      <c r="T25">
        <f t="shared" si="33"/>
        <v>7.71717887543846</v>
      </c>
      <c r="U25">
        <f t="shared" ref="U25:V36" si="35">T25+(-8.2773*(momento)+16577)/100</f>
        <v>5.2096698754384692</v>
      </c>
      <c r="V25">
        <f t="shared" si="35"/>
        <v>2.6193878754384627</v>
      </c>
    </row>
    <row r="26" spans="2:37" x14ac:dyDescent="0.3">
      <c r="B26">
        <f t="shared" si="5"/>
        <v>23</v>
      </c>
      <c r="C26">
        <v>29.423142286850005</v>
      </c>
      <c r="D26">
        <f t="shared" si="2"/>
        <v>40.332009734457898</v>
      </c>
      <c r="E26">
        <f t="shared" ref="E26:M26" si="36">D26+(-8.2773*(momento)+16577)/100</f>
        <v>39.148868734457899</v>
      </c>
      <c r="F26">
        <f t="shared" si="36"/>
        <v>37.88295473445789</v>
      </c>
      <c r="G26">
        <f t="shared" si="36"/>
        <v>36.534267734457899</v>
      </c>
      <c r="H26">
        <f t="shared" si="36"/>
        <v>35.10280773445789</v>
      </c>
      <c r="I26">
        <f t="shared" si="36"/>
        <v>33.588574734457872</v>
      </c>
      <c r="J26">
        <f t="shared" si="36"/>
        <v>31.991568734457871</v>
      </c>
      <c r="K26">
        <f t="shared" si="36"/>
        <v>30.311789734457854</v>
      </c>
      <c r="L26">
        <f t="shared" si="36"/>
        <v>28.549237734457858</v>
      </c>
      <c r="M26">
        <f t="shared" si="36"/>
        <v>26.703912734457845</v>
      </c>
      <c r="N26">
        <f t="shared" si="4"/>
        <v>24.775814734457853</v>
      </c>
      <c r="O26">
        <f t="shared" ref="O26:Q40" si="37">N26+(-8.2773*(momento)+16577)/100</f>
        <v>22.764943734457848</v>
      </c>
      <c r="P26">
        <f t="shared" si="37"/>
        <v>20.671299734457826</v>
      </c>
      <c r="Q26">
        <f t="shared" si="37"/>
        <v>18.494882734457825</v>
      </c>
      <c r="R26">
        <f t="shared" si="33"/>
        <v>16.235692734457807</v>
      </c>
      <c r="S26">
        <f t="shared" si="33"/>
        <v>13.893729734457811</v>
      </c>
      <c r="T26">
        <f t="shared" si="33"/>
        <v>11.468993734457799</v>
      </c>
      <c r="U26">
        <f t="shared" si="35"/>
        <v>8.9614847344578088</v>
      </c>
      <c r="V26">
        <f t="shared" si="35"/>
        <v>6.3712027344578024</v>
      </c>
      <c r="W26">
        <f t="shared" ref="W26:X28" si="38">V26+(-8.2773*(momento)+16577)/100</f>
        <v>3.6981477344577804</v>
      </c>
      <c r="X26">
        <f t="shared" si="38"/>
        <v>0.94231973445777895</v>
      </c>
    </row>
    <row r="27" spans="2:37" x14ac:dyDescent="0.3">
      <c r="B27">
        <f t="shared" si="5"/>
        <v>24</v>
      </c>
      <c r="C27">
        <v>30.107401409800005</v>
      </c>
      <c r="D27">
        <f t="shared" si="2"/>
        <v>41.269963449212732</v>
      </c>
      <c r="E27">
        <f t="shared" ref="E27:M27" si="39">D27+(-8.2773*(momento)+16577)/100</f>
        <v>40.086822449212733</v>
      </c>
      <c r="F27">
        <f t="shared" si="39"/>
        <v>38.820908449212723</v>
      </c>
      <c r="G27">
        <f t="shared" si="39"/>
        <v>37.472221449212732</v>
      </c>
      <c r="H27">
        <f t="shared" si="39"/>
        <v>36.040761449212724</v>
      </c>
      <c r="I27">
        <f t="shared" si="39"/>
        <v>34.526528449212705</v>
      </c>
      <c r="J27">
        <f t="shared" si="39"/>
        <v>32.929522449212705</v>
      </c>
      <c r="K27">
        <f t="shared" si="39"/>
        <v>31.249743449212687</v>
      </c>
      <c r="L27">
        <f t="shared" si="39"/>
        <v>29.487191449212691</v>
      </c>
      <c r="M27">
        <f t="shared" si="39"/>
        <v>27.641866449212678</v>
      </c>
      <c r="N27">
        <f t="shared" si="4"/>
        <v>25.713768449212687</v>
      </c>
      <c r="O27">
        <f t="shared" si="37"/>
        <v>23.702897449212681</v>
      </c>
      <c r="P27">
        <f t="shared" si="37"/>
        <v>21.609253449212659</v>
      </c>
      <c r="Q27">
        <f t="shared" si="37"/>
        <v>19.432836449212658</v>
      </c>
      <c r="R27">
        <f t="shared" si="33"/>
        <v>17.17364644921264</v>
      </c>
      <c r="S27">
        <f t="shared" si="33"/>
        <v>14.831683449212644</v>
      </c>
      <c r="T27">
        <f t="shared" si="33"/>
        <v>12.406947449212632</v>
      </c>
      <c r="U27">
        <f t="shared" si="35"/>
        <v>9.8994384492126422</v>
      </c>
      <c r="V27">
        <f t="shared" si="35"/>
        <v>7.3091564492126357</v>
      </c>
      <c r="W27">
        <f t="shared" si="38"/>
        <v>4.6361014492126138</v>
      </c>
      <c r="X27">
        <f t="shared" si="38"/>
        <v>1.8802734492126123</v>
      </c>
    </row>
    <row r="28" spans="2:37" x14ac:dyDescent="0.3">
      <c r="B28">
        <f t="shared" si="5"/>
        <v>25</v>
      </c>
      <c r="C28">
        <v>29.423142286850005</v>
      </c>
      <c r="D28">
        <f t="shared" si="2"/>
        <v>40.332009734457898</v>
      </c>
      <c r="E28">
        <f t="shared" ref="E28:M28" si="40">D28+(-8.2773*(momento)+16577)/100</f>
        <v>39.148868734457899</v>
      </c>
      <c r="F28">
        <f t="shared" si="40"/>
        <v>37.88295473445789</v>
      </c>
      <c r="G28">
        <f t="shared" si="40"/>
        <v>36.534267734457899</v>
      </c>
      <c r="H28">
        <f t="shared" si="40"/>
        <v>35.10280773445789</v>
      </c>
      <c r="I28">
        <f t="shared" si="40"/>
        <v>33.588574734457872</v>
      </c>
      <c r="J28">
        <f t="shared" si="40"/>
        <v>31.991568734457871</v>
      </c>
      <c r="K28">
        <f t="shared" si="40"/>
        <v>30.311789734457854</v>
      </c>
      <c r="L28">
        <f t="shared" si="40"/>
        <v>28.549237734457858</v>
      </c>
      <c r="M28">
        <f t="shared" si="40"/>
        <v>26.703912734457845</v>
      </c>
      <c r="N28">
        <f t="shared" si="4"/>
        <v>24.775814734457853</v>
      </c>
      <c r="O28">
        <f t="shared" si="37"/>
        <v>22.764943734457848</v>
      </c>
      <c r="P28">
        <f t="shared" si="37"/>
        <v>20.671299734457826</v>
      </c>
      <c r="Q28">
        <f t="shared" si="37"/>
        <v>18.494882734457825</v>
      </c>
      <c r="R28">
        <f t="shared" si="33"/>
        <v>16.235692734457807</v>
      </c>
      <c r="S28">
        <f t="shared" si="33"/>
        <v>13.893729734457811</v>
      </c>
      <c r="T28">
        <f t="shared" si="33"/>
        <v>11.468993734457799</v>
      </c>
      <c r="U28">
        <f t="shared" si="35"/>
        <v>8.9614847344578088</v>
      </c>
      <c r="V28">
        <f t="shared" si="35"/>
        <v>6.3712027344578024</v>
      </c>
      <c r="W28">
        <f t="shared" si="38"/>
        <v>3.6981477344577804</v>
      </c>
      <c r="X28">
        <f t="shared" si="38"/>
        <v>0.94231973445777895</v>
      </c>
    </row>
    <row r="29" spans="2:37" x14ac:dyDescent="0.3">
      <c r="B29">
        <f t="shared" si="5"/>
        <v>26</v>
      </c>
      <c r="C29">
        <v>28.738883163900002</v>
      </c>
      <c r="D29">
        <f t="shared" si="2"/>
        <v>39.394056019703058</v>
      </c>
      <c r="E29">
        <f t="shared" ref="E29:M29" si="41">D29+(-8.2773*(momento)+16577)/100</f>
        <v>38.210915019703059</v>
      </c>
      <c r="F29">
        <f t="shared" si="41"/>
        <v>36.945001019703049</v>
      </c>
      <c r="G29">
        <f t="shared" si="41"/>
        <v>35.596314019703058</v>
      </c>
      <c r="H29">
        <f t="shared" si="41"/>
        <v>34.16485401970305</v>
      </c>
      <c r="I29">
        <f t="shared" si="41"/>
        <v>32.650621019703031</v>
      </c>
      <c r="J29">
        <f t="shared" si="41"/>
        <v>31.053615019703031</v>
      </c>
      <c r="K29">
        <f t="shared" si="41"/>
        <v>29.373836019703013</v>
      </c>
      <c r="L29">
        <f t="shared" si="41"/>
        <v>27.611284019703017</v>
      </c>
      <c r="M29">
        <f t="shared" si="41"/>
        <v>25.765959019703004</v>
      </c>
      <c r="N29">
        <f t="shared" si="4"/>
        <v>23.837861019703013</v>
      </c>
      <c r="O29">
        <f t="shared" si="37"/>
        <v>21.826990019703008</v>
      </c>
      <c r="P29">
        <f t="shared" si="37"/>
        <v>19.733346019702985</v>
      </c>
      <c r="Q29">
        <f t="shared" si="37"/>
        <v>17.556929019702984</v>
      </c>
      <c r="R29">
        <f t="shared" si="33"/>
        <v>15.297739019702968</v>
      </c>
      <c r="S29">
        <f t="shared" si="33"/>
        <v>12.955776019702972</v>
      </c>
      <c r="T29">
        <f t="shared" si="33"/>
        <v>10.53104001970296</v>
      </c>
      <c r="U29">
        <f t="shared" si="35"/>
        <v>8.0235310197029683</v>
      </c>
      <c r="V29">
        <f t="shared" si="35"/>
        <v>5.4332490197029619</v>
      </c>
      <c r="W29">
        <f>V29+(-8.2773*(momento)+16577)/100</f>
        <v>2.76019401970294</v>
      </c>
    </row>
    <row r="30" spans="2:37" x14ac:dyDescent="0.3">
      <c r="B30">
        <f t="shared" si="5"/>
        <v>27</v>
      </c>
      <c r="C30">
        <v>28.054624040950003</v>
      </c>
      <c r="D30">
        <f t="shared" si="2"/>
        <v>38.456102304948224</v>
      </c>
      <c r="E30">
        <f t="shared" ref="E30:M30" si="42">D30+(-8.2773*(momento)+16577)/100</f>
        <v>37.272961304948225</v>
      </c>
      <c r="F30">
        <f t="shared" si="42"/>
        <v>36.007047304948216</v>
      </c>
      <c r="G30">
        <f t="shared" si="42"/>
        <v>34.658360304948225</v>
      </c>
      <c r="H30">
        <f t="shared" si="42"/>
        <v>33.226900304948217</v>
      </c>
      <c r="I30">
        <f t="shared" si="42"/>
        <v>31.712667304948194</v>
      </c>
      <c r="J30">
        <f t="shared" si="42"/>
        <v>30.115661304948194</v>
      </c>
      <c r="K30">
        <f t="shared" si="42"/>
        <v>28.435882304948176</v>
      </c>
      <c r="L30">
        <f t="shared" si="42"/>
        <v>26.67333030494818</v>
      </c>
      <c r="M30">
        <f t="shared" si="42"/>
        <v>24.828005304948167</v>
      </c>
      <c r="N30">
        <f t="shared" si="4"/>
        <v>22.899907304948176</v>
      </c>
      <c r="O30">
        <f t="shared" si="37"/>
        <v>20.889036304948171</v>
      </c>
      <c r="P30">
        <f t="shared" si="37"/>
        <v>18.795392304948148</v>
      </c>
      <c r="Q30">
        <f t="shared" si="37"/>
        <v>16.618975304948147</v>
      </c>
      <c r="R30">
        <f t="shared" si="33"/>
        <v>14.359785304948131</v>
      </c>
      <c r="S30">
        <f t="shared" si="33"/>
        <v>12.017822304948135</v>
      </c>
      <c r="T30">
        <f t="shared" si="33"/>
        <v>9.5930863049481232</v>
      </c>
      <c r="U30">
        <f t="shared" si="35"/>
        <v>7.0855773049481323</v>
      </c>
      <c r="V30">
        <f t="shared" si="35"/>
        <v>4.4952953049481259</v>
      </c>
      <c r="W30">
        <f>V30+(-8.2773*(momento)+16577)/100</f>
        <v>1.822240304948104</v>
      </c>
      <c r="Y30">
        <f>X30+(-8.2773*(momento)+16577)/100</f>
        <v>-2.838601000000017</v>
      </c>
    </row>
    <row r="31" spans="2:37" x14ac:dyDescent="0.3">
      <c r="B31">
        <f t="shared" si="5"/>
        <v>28</v>
      </c>
      <c r="C31">
        <v>30.107401409800005</v>
      </c>
      <c r="D31">
        <f t="shared" si="2"/>
        <v>41.269963449212732</v>
      </c>
      <c r="E31">
        <f t="shared" ref="E31:M31" si="43">D31+(-8.2773*(momento)+16577)/100</f>
        <v>40.086822449212733</v>
      </c>
      <c r="F31">
        <f t="shared" si="43"/>
        <v>38.820908449212723</v>
      </c>
      <c r="G31">
        <f t="shared" si="43"/>
        <v>37.472221449212732</v>
      </c>
      <c r="H31">
        <f t="shared" si="43"/>
        <v>36.040761449212724</v>
      </c>
      <c r="I31">
        <f t="shared" si="43"/>
        <v>34.526528449212705</v>
      </c>
      <c r="J31">
        <f t="shared" si="43"/>
        <v>32.929522449212705</v>
      </c>
      <c r="K31">
        <f t="shared" si="43"/>
        <v>31.249743449212687</v>
      </c>
      <c r="L31">
        <f t="shared" si="43"/>
        <v>29.487191449212691</v>
      </c>
      <c r="M31">
        <f t="shared" si="43"/>
        <v>27.641866449212678</v>
      </c>
      <c r="N31">
        <f t="shared" si="4"/>
        <v>25.713768449212687</v>
      </c>
      <c r="O31">
        <f t="shared" si="37"/>
        <v>23.702897449212681</v>
      </c>
      <c r="P31">
        <f t="shared" si="37"/>
        <v>21.609253449212659</v>
      </c>
      <c r="Q31">
        <f t="shared" si="37"/>
        <v>19.432836449212658</v>
      </c>
      <c r="R31">
        <f t="shared" si="33"/>
        <v>17.17364644921264</v>
      </c>
      <c r="S31">
        <f t="shared" si="33"/>
        <v>14.831683449212644</v>
      </c>
      <c r="T31">
        <f t="shared" si="33"/>
        <v>12.406947449212632</v>
      </c>
      <c r="U31">
        <f t="shared" si="35"/>
        <v>9.8994384492126422</v>
      </c>
      <c r="V31">
        <f t="shared" si="35"/>
        <v>7.3091564492126357</v>
      </c>
      <c r="W31">
        <f>V31+(-8.2773*(momento)+16577)/100</f>
        <v>4.6361014492126138</v>
      </c>
      <c r="X31">
        <f>W31+(-8.2773*(momento)+16577)/100</f>
        <v>1.8802734492126123</v>
      </c>
    </row>
    <row r="32" spans="2:37" x14ac:dyDescent="0.3">
      <c r="B32">
        <f t="shared" si="5"/>
        <v>29</v>
      </c>
      <c r="C32">
        <v>32.16017877865</v>
      </c>
      <c r="D32">
        <f t="shared" si="2"/>
        <v>44.083824593477232</v>
      </c>
      <c r="E32">
        <f t="shared" ref="E32:M32" si="44">D32+(-8.2773*(momento)+16577)/100</f>
        <v>42.900683593477233</v>
      </c>
      <c r="F32">
        <f t="shared" si="44"/>
        <v>41.634769593477223</v>
      </c>
      <c r="G32">
        <f t="shared" si="44"/>
        <v>40.286082593477232</v>
      </c>
      <c r="H32">
        <f t="shared" si="44"/>
        <v>38.854622593477224</v>
      </c>
      <c r="I32">
        <f t="shared" si="44"/>
        <v>37.340389593477205</v>
      </c>
      <c r="J32">
        <f t="shared" si="44"/>
        <v>35.743383593477205</v>
      </c>
      <c r="K32">
        <f t="shared" si="44"/>
        <v>34.063604593477187</v>
      </c>
      <c r="L32">
        <f t="shared" si="44"/>
        <v>32.301052593477188</v>
      </c>
      <c r="M32">
        <f t="shared" si="44"/>
        <v>30.455727593477175</v>
      </c>
      <c r="N32">
        <f t="shared" si="4"/>
        <v>28.527629593477183</v>
      </c>
      <c r="O32">
        <f t="shared" si="37"/>
        <v>26.516758593477178</v>
      </c>
      <c r="P32">
        <f t="shared" si="37"/>
        <v>24.423114593477155</v>
      </c>
      <c r="Q32">
        <f t="shared" si="37"/>
        <v>22.246697593477155</v>
      </c>
      <c r="R32">
        <f t="shared" si="33"/>
        <v>19.987507593477137</v>
      </c>
      <c r="S32">
        <f t="shared" si="33"/>
        <v>17.64554459347714</v>
      </c>
      <c r="T32">
        <f t="shared" si="33"/>
        <v>15.220808593477129</v>
      </c>
      <c r="U32">
        <f t="shared" si="35"/>
        <v>12.713299593477139</v>
      </c>
      <c r="V32">
        <f t="shared" si="35"/>
        <v>10.123017593477133</v>
      </c>
      <c r="W32">
        <f>V32+(-8.2773*(momento)+16577)/100</f>
        <v>7.4499625934771112</v>
      </c>
      <c r="X32">
        <f>W32+(-8.2773*(momento)+16577)/100</f>
        <v>4.6941345934771093</v>
      </c>
      <c r="Y32">
        <f>X32+(-8.2773*(momento)+16577)/100</f>
        <v>1.8555335934770922</v>
      </c>
    </row>
    <row r="33" spans="2:24" x14ac:dyDescent="0.3">
      <c r="B33">
        <f t="shared" si="5"/>
        <v>30</v>
      </c>
      <c r="C33">
        <v>30.791660532750004</v>
      </c>
      <c r="D33">
        <f t="shared" si="2"/>
        <v>42.207917163967565</v>
      </c>
      <c r="E33">
        <f t="shared" ref="E33:M33" si="45">D33+(-8.2773*(momento)+16577)/100</f>
        <v>41.024776163967566</v>
      </c>
      <c r="F33">
        <f t="shared" si="45"/>
        <v>39.758862163967557</v>
      </c>
      <c r="G33">
        <f t="shared" si="45"/>
        <v>38.410175163967565</v>
      </c>
      <c r="H33">
        <f t="shared" si="45"/>
        <v>36.978715163967557</v>
      </c>
      <c r="I33">
        <f t="shared" si="45"/>
        <v>35.464482163967538</v>
      </c>
      <c r="J33">
        <f t="shared" si="45"/>
        <v>33.867476163967538</v>
      </c>
      <c r="K33">
        <f t="shared" si="45"/>
        <v>32.18769716396752</v>
      </c>
      <c r="L33">
        <f t="shared" si="45"/>
        <v>30.425145163967525</v>
      </c>
      <c r="M33">
        <f t="shared" si="45"/>
        <v>28.579820163967511</v>
      </c>
      <c r="N33">
        <f t="shared" si="4"/>
        <v>26.65172216396752</v>
      </c>
      <c r="O33">
        <f t="shared" si="37"/>
        <v>24.640851163967515</v>
      </c>
      <c r="P33">
        <f t="shared" si="37"/>
        <v>22.547207163967492</v>
      </c>
      <c r="Q33">
        <f t="shared" si="37"/>
        <v>20.370790163967492</v>
      </c>
      <c r="R33">
        <f t="shared" si="33"/>
        <v>18.111600163967474</v>
      </c>
      <c r="S33">
        <f t="shared" si="33"/>
        <v>15.769637163967477</v>
      </c>
      <c r="T33">
        <f t="shared" si="33"/>
        <v>13.344901163967466</v>
      </c>
      <c r="U33">
        <f t="shared" si="35"/>
        <v>10.837392163967476</v>
      </c>
      <c r="V33">
        <f t="shared" si="35"/>
        <v>8.24711016396747</v>
      </c>
      <c r="W33">
        <f>V33+(-8.2773*(momento)+16577)/100</f>
        <v>5.574055163967448</v>
      </c>
      <c r="X33">
        <f>W33+(-8.2773*(momento)+16577)/100</f>
        <v>2.8182271639674465</v>
      </c>
    </row>
    <row r="34" spans="2:24" x14ac:dyDescent="0.3">
      <c r="B34">
        <f t="shared" si="5"/>
        <v>31</v>
      </c>
      <c r="C34">
        <v>26.001846672100001</v>
      </c>
      <c r="D34">
        <f t="shared" si="2"/>
        <v>35.642241160683717</v>
      </c>
      <c r="E34">
        <f t="shared" ref="E34:M34" si="46">D34+(-8.2773*(momento)+16577)/100</f>
        <v>34.459100160683718</v>
      </c>
      <c r="F34">
        <f t="shared" si="46"/>
        <v>33.193186160683709</v>
      </c>
      <c r="G34">
        <f t="shared" si="46"/>
        <v>31.844499160683718</v>
      </c>
      <c r="H34">
        <f t="shared" si="46"/>
        <v>30.413039160683713</v>
      </c>
      <c r="I34">
        <f t="shared" si="46"/>
        <v>28.898806160683691</v>
      </c>
      <c r="J34">
        <f t="shared" si="46"/>
        <v>27.30180016068369</v>
      </c>
      <c r="K34">
        <f t="shared" si="46"/>
        <v>25.622021160683673</v>
      </c>
      <c r="L34">
        <f t="shared" si="46"/>
        <v>23.859469160683677</v>
      </c>
      <c r="M34">
        <f t="shared" si="46"/>
        <v>22.014144160683664</v>
      </c>
      <c r="N34">
        <f t="shared" si="4"/>
        <v>20.086046160683672</v>
      </c>
      <c r="O34">
        <f t="shared" si="37"/>
        <v>18.075175160683667</v>
      </c>
      <c r="P34">
        <f t="shared" si="37"/>
        <v>15.981531160683645</v>
      </c>
      <c r="Q34">
        <f t="shared" si="37"/>
        <v>13.805114160683644</v>
      </c>
      <c r="R34">
        <f t="shared" si="33"/>
        <v>11.545924160683628</v>
      </c>
      <c r="S34">
        <f t="shared" si="33"/>
        <v>9.2039611606836313</v>
      </c>
      <c r="T34">
        <f t="shared" si="33"/>
        <v>6.7792251606836196</v>
      </c>
      <c r="U34">
        <f t="shared" si="35"/>
        <v>4.2717161606836287</v>
      </c>
      <c r="V34">
        <f t="shared" si="35"/>
        <v>1.6814341606836223</v>
      </c>
    </row>
    <row r="35" spans="2:24" x14ac:dyDescent="0.3">
      <c r="B35">
        <f t="shared" si="5"/>
        <v>32</v>
      </c>
      <c r="C35">
        <v>26.686105795050004</v>
      </c>
      <c r="D35">
        <f t="shared" si="2"/>
        <v>36.580194875438558</v>
      </c>
      <c r="E35">
        <f t="shared" ref="E35:M35" si="47">D35+(-8.2773*(momento)+16577)/100</f>
        <v>35.397053875438559</v>
      </c>
      <c r="F35">
        <f t="shared" si="47"/>
        <v>34.131139875438549</v>
      </c>
      <c r="G35">
        <f t="shared" si="47"/>
        <v>32.782452875438558</v>
      </c>
      <c r="H35">
        <f t="shared" si="47"/>
        <v>31.350992875438553</v>
      </c>
      <c r="I35">
        <f t="shared" si="47"/>
        <v>29.836759875438531</v>
      </c>
      <c r="J35">
        <f t="shared" si="47"/>
        <v>28.239753875438531</v>
      </c>
      <c r="K35">
        <f t="shared" si="47"/>
        <v>26.559974875438513</v>
      </c>
      <c r="L35">
        <f t="shared" si="47"/>
        <v>24.797422875438517</v>
      </c>
      <c r="M35">
        <f t="shared" si="47"/>
        <v>22.952097875438504</v>
      </c>
      <c r="N35">
        <f t="shared" si="4"/>
        <v>21.023999875438513</v>
      </c>
      <c r="O35">
        <f t="shared" si="37"/>
        <v>19.013128875438507</v>
      </c>
      <c r="P35">
        <f t="shared" si="37"/>
        <v>16.919484875438485</v>
      </c>
      <c r="Q35">
        <f t="shared" si="37"/>
        <v>14.743067875438484</v>
      </c>
      <c r="R35">
        <f t="shared" si="33"/>
        <v>12.483877875438468</v>
      </c>
      <c r="S35">
        <f t="shared" si="33"/>
        <v>10.141914875438472</v>
      </c>
      <c r="T35">
        <f t="shared" si="33"/>
        <v>7.71717887543846</v>
      </c>
      <c r="U35">
        <f t="shared" si="35"/>
        <v>5.2096698754384692</v>
      </c>
      <c r="V35">
        <f t="shared" si="35"/>
        <v>2.6193878754384627</v>
      </c>
    </row>
    <row r="36" spans="2:24" x14ac:dyDescent="0.3">
      <c r="B36">
        <f t="shared" si="5"/>
        <v>33</v>
      </c>
      <c r="C36">
        <v>26.001846672100001</v>
      </c>
      <c r="D36">
        <f t="shared" si="2"/>
        <v>35.642241160683717</v>
      </c>
      <c r="E36">
        <f t="shared" ref="E36:M36" si="48">D36+(-8.2773*(momento)+16577)/100</f>
        <v>34.459100160683718</v>
      </c>
      <c r="F36">
        <f t="shared" si="48"/>
        <v>33.193186160683709</v>
      </c>
      <c r="G36">
        <f t="shared" si="48"/>
        <v>31.844499160683718</v>
      </c>
      <c r="H36">
        <f t="shared" si="48"/>
        <v>30.413039160683713</v>
      </c>
      <c r="I36">
        <f t="shared" si="48"/>
        <v>28.898806160683691</v>
      </c>
      <c r="J36">
        <f t="shared" si="48"/>
        <v>27.30180016068369</v>
      </c>
      <c r="K36">
        <f t="shared" si="48"/>
        <v>25.622021160683673</v>
      </c>
      <c r="L36">
        <f t="shared" si="48"/>
        <v>23.859469160683677</v>
      </c>
      <c r="M36">
        <f t="shared" si="48"/>
        <v>22.014144160683664</v>
      </c>
      <c r="N36">
        <f t="shared" si="4"/>
        <v>20.086046160683672</v>
      </c>
      <c r="O36">
        <f t="shared" si="37"/>
        <v>18.075175160683667</v>
      </c>
      <c r="P36">
        <f t="shared" si="37"/>
        <v>15.981531160683645</v>
      </c>
      <c r="Q36">
        <f t="shared" si="37"/>
        <v>13.805114160683644</v>
      </c>
      <c r="R36">
        <f t="shared" si="33"/>
        <v>11.545924160683628</v>
      </c>
      <c r="S36">
        <f t="shared" si="33"/>
        <v>9.2039611606836313</v>
      </c>
      <c r="T36">
        <f t="shared" si="33"/>
        <v>6.7792251606836196</v>
      </c>
      <c r="U36">
        <f t="shared" si="35"/>
        <v>4.2717161606836287</v>
      </c>
      <c r="V36">
        <f t="shared" si="35"/>
        <v>1.6814341606836223</v>
      </c>
    </row>
    <row r="37" spans="2:24" x14ac:dyDescent="0.3">
      <c r="B37">
        <f t="shared" si="5"/>
        <v>34</v>
      </c>
      <c r="C37">
        <v>20.527773688500002</v>
      </c>
      <c r="D37">
        <f t="shared" si="2"/>
        <v>28.138611442645043</v>
      </c>
      <c r="E37">
        <f t="shared" ref="E37:M37" si="49">D37+(-8.2773*(momento)+16577)/100</f>
        <v>26.955470442645048</v>
      </c>
      <c r="F37">
        <f t="shared" si="49"/>
        <v>25.689556442645035</v>
      </c>
      <c r="G37">
        <f t="shared" si="49"/>
        <v>24.340869442645044</v>
      </c>
      <c r="H37">
        <f t="shared" si="49"/>
        <v>22.909409442645039</v>
      </c>
      <c r="I37">
        <f t="shared" si="49"/>
        <v>21.395176442645017</v>
      </c>
      <c r="J37">
        <f t="shared" si="49"/>
        <v>19.798170442645016</v>
      </c>
      <c r="K37">
        <f t="shared" si="49"/>
        <v>18.118391442644999</v>
      </c>
      <c r="L37">
        <f t="shared" si="49"/>
        <v>16.355839442645003</v>
      </c>
      <c r="M37">
        <f t="shared" si="49"/>
        <v>14.510514442644991</v>
      </c>
      <c r="N37">
        <f t="shared" si="4"/>
        <v>12.582416442645</v>
      </c>
      <c r="O37">
        <f t="shared" si="37"/>
        <v>10.571545442644993</v>
      </c>
      <c r="P37">
        <f t="shared" si="37"/>
        <v>8.4779014426449706</v>
      </c>
      <c r="Q37">
        <f t="shared" si="37"/>
        <v>6.3014844426449699</v>
      </c>
      <c r="R37">
        <f>Q37+(-8.2773*(momento)+16577)/100</f>
        <v>4.0422944426449536</v>
      </c>
      <c r="S37">
        <f>R37+(-8.2773*(momento)+16577)/100</f>
        <v>1.7003314426449574</v>
      </c>
    </row>
    <row r="38" spans="2:24" x14ac:dyDescent="0.3">
      <c r="B38">
        <f t="shared" si="5"/>
        <v>35</v>
      </c>
      <c r="C38">
        <v>21.212032811450005</v>
      </c>
      <c r="D38">
        <f t="shared" si="2"/>
        <v>29.07656515739988</v>
      </c>
      <c r="E38">
        <f t="shared" ref="E38:M38" si="50">D38+(-8.2773*(momento)+16577)/100</f>
        <v>27.893424157399885</v>
      </c>
      <c r="F38">
        <f t="shared" si="50"/>
        <v>26.627510157399872</v>
      </c>
      <c r="G38">
        <f t="shared" si="50"/>
        <v>25.278823157399881</v>
      </c>
      <c r="H38">
        <f t="shared" si="50"/>
        <v>23.847363157399876</v>
      </c>
      <c r="I38">
        <f t="shared" si="50"/>
        <v>22.333130157399854</v>
      </c>
      <c r="J38">
        <f t="shared" si="50"/>
        <v>20.736124157399853</v>
      </c>
      <c r="K38">
        <f t="shared" si="50"/>
        <v>19.056345157399836</v>
      </c>
      <c r="L38">
        <f t="shared" si="50"/>
        <v>17.29379315739984</v>
      </c>
      <c r="M38">
        <f t="shared" si="50"/>
        <v>15.448468157399828</v>
      </c>
      <c r="N38">
        <f t="shared" si="4"/>
        <v>13.520370157399837</v>
      </c>
      <c r="O38">
        <f t="shared" si="37"/>
        <v>11.50949915739983</v>
      </c>
      <c r="P38">
        <f t="shared" si="37"/>
        <v>9.4158551573998075</v>
      </c>
      <c r="Q38">
        <f t="shared" si="37"/>
        <v>7.2394381573998068</v>
      </c>
      <c r="R38">
        <f>Q38+(-8.2773*(momento)+16577)/100</f>
        <v>4.9802481573997905</v>
      </c>
      <c r="S38">
        <f>R38+(-8.2773*(momento)+16577)/100</f>
        <v>2.6382851573997943</v>
      </c>
    </row>
    <row r="39" spans="2:24" x14ac:dyDescent="0.3">
      <c r="B39">
        <f t="shared" si="5"/>
        <v>36</v>
      </c>
      <c r="C39">
        <v>18.474996319650003</v>
      </c>
      <c r="D39">
        <f t="shared" si="2"/>
        <v>25.32475029838054</v>
      </c>
      <c r="E39">
        <f t="shared" ref="E39:M39" si="51">D39+(-8.2773*(momento)+16577)/100</f>
        <v>24.141609298380544</v>
      </c>
      <c r="F39">
        <f t="shared" si="51"/>
        <v>22.875695298380531</v>
      </c>
      <c r="G39">
        <f t="shared" si="51"/>
        <v>21.52700829838054</v>
      </c>
      <c r="H39">
        <f t="shared" si="51"/>
        <v>20.095548298380535</v>
      </c>
      <c r="I39">
        <f t="shared" si="51"/>
        <v>18.581315298380513</v>
      </c>
      <c r="J39">
        <f t="shared" si="51"/>
        <v>16.984309298380513</v>
      </c>
      <c r="K39">
        <f t="shared" si="51"/>
        <v>15.304530298380495</v>
      </c>
      <c r="L39">
        <f t="shared" si="51"/>
        <v>13.541978298380499</v>
      </c>
      <c r="M39">
        <f t="shared" si="51"/>
        <v>11.696653298380488</v>
      </c>
      <c r="N39">
        <f t="shared" si="4"/>
        <v>9.7685552983804964</v>
      </c>
      <c r="O39">
        <f t="shared" si="37"/>
        <v>7.7576842983804895</v>
      </c>
      <c r="P39">
        <f t="shared" si="37"/>
        <v>5.664040298380467</v>
      </c>
      <c r="Q39">
        <f t="shared" si="37"/>
        <v>3.4876232983804658</v>
      </c>
      <c r="R39">
        <f>Q39+(-8.2773*(momento)+16577)/100</f>
        <v>1.2284332983804491</v>
      </c>
    </row>
    <row r="40" spans="2:24" x14ac:dyDescent="0.3">
      <c r="B40">
        <f t="shared" si="5"/>
        <v>37</v>
      </c>
      <c r="C40">
        <v>18.474996319650003</v>
      </c>
      <c r="D40">
        <f t="shared" si="2"/>
        <v>25.32475029838054</v>
      </c>
      <c r="E40">
        <f t="shared" ref="E40:M40" si="52">D40+(-8.2773*(momento)+16577)/100</f>
        <v>24.141609298380544</v>
      </c>
      <c r="F40">
        <f t="shared" si="52"/>
        <v>22.875695298380531</v>
      </c>
      <c r="G40">
        <f t="shared" si="52"/>
        <v>21.52700829838054</v>
      </c>
      <c r="H40">
        <f t="shared" si="52"/>
        <v>20.095548298380535</v>
      </c>
      <c r="I40">
        <f t="shared" si="52"/>
        <v>18.581315298380513</v>
      </c>
      <c r="J40">
        <f t="shared" si="52"/>
        <v>16.984309298380513</v>
      </c>
      <c r="K40">
        <f t="shared" si="52"/>
        <v>15.304530298380495</v>
      </c>
      <c r="L40">
        <f t="shared" si="52"/>
        <v>13.541978298380499</v>
      </c>
      <c r="M40">
        <f t="shared" si="52"/>
        <v>11.696653298380488</v>
      </c>
      <c r="N40">
        <f t="shared" si="4"/>
        <v>9.7685552983804964</v>
      </c>
      <c r="O40">
        <f t="shared" si="37"/>
        <v>7.7576842983804895</v>
      </c>
      <c r="P40">
        <f t="shared" si="37"/>
        <v>5.664040298380467</v>
      </c>
      <c r="Q40">
        <f t="shared" si="37"/>
        <v>3.4876232983804658</v>
      </c>
      <c r="R40">
        <f>Q40+(-8.2773*(momento)+16577)/100</f>
        <v>1.2284332983804491</v>
      </c>
    </row>
    <row r="41" spans="2:24" x14ac:dyDescent="0.3">
      <c r="B41">
        <f t="shared" si="5"/>
        <v>38</v>
      </c>
      <c r="C41">
        <v>15.053700704900002</v>
      </c>
      <c r="D41">
        <f t="shared" si="2"/>
        <v>20.634981724606366</v>
      </c>
      <c r="E41">
        <f t="shared" ref="E41:M41" si="53">D41+(-8.2773*(momento)+16577)/100</f>
        <v>19.45184072460637</v>
      </c>
      <c r="F41">
        <f t="shared" si="53"/>
        <v>18.185926724606357</v>
      </c>
      <c r="G41">
        <f t="shared" si="53"/>
        <v>16.837239724606366</v>
      </c>
      <c r="H41">
        <f t="shared" si="53"/>
        <v>15.40577972460636</v>
      </c>
      <c r="I41">
        <f t="shared" si="53"/>
        <v>13.891546724606338</v>
      </c>
      <c r="J41">
        <f t="shared" si="53"/>
        <v>12.294540724606335</v>
      </c>
      <c r="K41">
        <f t="shared" si="53"/>
        <v>10.614761724606318</v>
      </c>
      <c r="L41">
        <f t="shared" si="53"/>
        <v>8.8522097246063218</v>
      </c>
      <c r="M41">
        <f t="shared" si="53"/>
        <v>7.0068847246063104</v>
      </c>
      <c r="N41">
        <f t="shared" si="4"/>
        <v>5.0787867246063199</v>
      </c>
      <c r="O41">
        <f>N41+(-8.2773*(momento)+16577)/100</f>
        <v>3.0679157246063133</v>
      </c>
      <c r="P41">
        <f>O41+(-8.2773*(momento)+16577)/100</f>
        <v>0.9742717246062913</v>
      </c>
    </row>
    <row r="42" spans="2:24" x14ac:dyDescent="0.3">
      <c r="B42">
        <f t="shared" si="5"/>
        <v>39</v>
      </c>
      <c r="C42">
        <v>15.053700704900002</v>
      </c>
      <c r="D42">
        <f t="shared" si="2"/>
        <v>20.634981724606366</v>
      </c>
      <c r="E42">
        <f t="shared" ref="E42:M42" si="54">D42+(-8.2773*(momento)+16577)/100</f>
        <v>19.45184072460637</v>
      </c>
      <c r="F42">
        <f t="shared" si="54"/>
        <v>18.185926724606357</v>
      </c>
      <c r="G42">
        <f t="shared" si="54"/>
        <v>16.837239724606366</v>
      </c>
      <c r="H42">
        <f t="shared" si="54"/>
        <v>15.40577972460636</v>
      </c>
      <c r="I42">
        <f t="shared" si="54"/>
        <v>13.891546724606338</v>
      </c>
      <c r="J42">
        <f t="shared" si="54"/>
        <v>12.294540724606335</v>
      </c>
      <c r="K42">
        <f t="shared" si="54"/>
        <v>10.614761724606318</v>
      </c>
      <c r="L42">
        <f t="shared" si="54"/>
        <v>8.8522097246063218</v>
      </c>
      <c r="M42">
        <f t="shared" si="54"/>
        <v>7.0068847246063104</v>
      </c>
      <c r="N42">
        <f t="shared" si="4"/>
        <v>5.0787867246063199</v>
      </c>
      <c r="O42">
        <f>N42+(-8.2773*(momento)+16577)/100</f>
        <v>3.0679157246063133</v>
      </c>
      <c r="P42">
        <f>O42+(-8.2773*(momento)+16577)/100</f>
        <v>0.9742717246062913</v>
      </c>
    </row>
    <row r="43" spans="2:24" x14ac:dyDescent="0.3">
      <c r="B43">
        <f t="shared" si="5"/>
        <v>40</v>
      </c>
      <c r="C43">
        <v>13.685182459000002</v>
      </c>
      <c r="D43">
        <f t="shared" si="2"/>
        <v>18.759074295096696</v>
      </c>
      <c r="E43">
        <f t="shared" ref="E43:M43" si="55">D43+(-8.2773*(momento)+16577)/100</f>
        <v>17.5759332950967</v>
      </c>
      <c r="F43">
        <f t="shared" si="55"/>
        <v>16.310019295096687</v>
      </c>
      <c r="G43">
        <f t="shared" si="55"/>
        <v>14.961332295096696</v>
      </c>
      <c r="H43">
        <f t="shared" si="55"/>
        <v>13.529872295096689</v>
      </c>
      <c r="I43">
        <f t="shared" si="55"/>
        <v>12.015639295096667</v>
      </c>
      <c r="J43">
        <f t="shared" si="55"/>
        <v>10.418633295096665</v>
      </c>
      <c r="K43">
        <f t="shared" si="55"/>
        <v>8.7388542950966475</v>
      </c>
      <c r="L43">
        <f t="shared" si="55"/>
        <v>6.9763022950966516</v>
      </c>
      <c r="M43">
        <f t="shared" si="55"/>
        <v>5.1309772950966401</v>
      </c>
      <c r="N43">
        <f t="shared" si="4"/>
        <v>3.2028792950966496</v>
      </c>
      <c r="O43">
        <f>N43+(-8.2773*(momento)+16577)/100</f>
        <v>1.1920082950966431</v>
      </c>
    </row>
    <row r="44" spans="2:24" x14ac:dyDescent="0.3">
      <c r="B44">
        <f t="shared" si="5"/>
        <v>41</v>
      </c>
      <c r="C44">
        <v>13.685182459000002</v>
      </c>
      <c r="D44">
        <f t="shared" si="2"/>
        <v>18.759074295096696</v>
      </c>
      <c r="E44">
        <f t="shared" ref="E44:M44" si="56">D44+(-8.2773*(momento)+16577)/100</f>
        <v>17.5759332950967</v>
      </c>
      <c r="F44">
        <f t="shared" si="56"/>
        <v>16.310019295096687</v>
      </c>
      <c r="G44">
        <f t="shared" si="56"/>
        <v>14.961332295096696</v>
      </c>
      <c r="H44">
        <f t="shared" si="56"/>
        <v>13.529872295096689</v>
      </c>
      <c r="I44">
        <f t="shared" si="56"/>
        <v>12.015639295096667</v>
      </c>
      <c r="J44">
        <f t="shared" si="56"/>
        <v>10.418633295096665</v>
      </c>
      <c r="K44">
        <f t="shared" si="56"/>
        <v>8.7388542950966475</v>
      </c>
      <c r="L44">
        <f t="shared" si="56"/>
        <v>6.9763022950966516</v>
      </c>
      <c r="M44">
        <f t="shared" si="56"/>
        <v>5.1309772950966401</v>
      </c>
      <c r="N44">
        <f t="shared" si="4"/>
        <v>3.2028792950966496</v>
      </c>
      <c r="O44">
        <f>N44+(-8.2773*(momento)+16577)/100</f>
        <v>1.1920082950966431</v>
      </c>
    </row>
    <row r="45" spans="2:24" x14ac:dyDescent="0.3">
      <c r="B45">
        <f t="shared" si="5"/>
        <v>42</v>
      </c>
      <c r="C45">
        <v>11.632405090150002</v>
      </c>
      <c r="D45">
        <f t="shared" si="2"/>
        <v>15.945213150832192</v>
      </c>
      <c r="E45">
        <f t="shared" ref="E45:M45" si="57">D45+(-8.2773*(momento)+16577)/100</f>
        <v>14.762072150832196</v>
      </c>
      <c r="F45">
        <f t="shared" si="57"/>
        <v>13.496158150832185</v>
      </c>
      <c r="G45">
        <f t="shared" si="57"/>
        <v>12.147471150832194</v>
      </c>
      <c r="H45">
        <f t="shared" si="57"/>
        <v>10.716011150832188</v>
      </c>
      <c r="I45">
        <f t="shared" si="57"/>
        <v>9.2017781508321654</v>
      </c>
      <c r="J45">
        <f t="shared" si="57"/>
        <v>7.6047721508321642</v>
      </c>
      <c r="K45">
        <f t="shared" si="57"/>
        <v>5.9249931508321474</v>
      </c>
      <c r="L45">
        <f t="shared" si="57"/>
        <v>4.1624411508321515</v>
      </c>
      <c r="M45">
        <f t="shared" si="57"/>
        <v>2.3171161508321401</v>
      </c>
    </row>
    <row r="46" spans="2:24" x14ac:dyDescent="0.3">
      <c r="B46">
        <f t="shared" si="5"/>
        <v>43</v>
      </c>
      <c r="C46">
        <v>11.632405090150002</v>
      </c>
      <c r="D46">
        <f t="shared" si="2"/>
        <v>15.945213150832192</v>
      </c>
      <c r="E46">
        <f t="shared" ref="E46:M46" si="58">D46+(-8.2773*(momento)+16577)/100</f>
        <v>14.762072150832196</v>
      </c>
      <c r="F46">
        <f t="shared" si="58"/>
        <v>13.496158150832185</v>
      </c>
      <c r="G46">
        <f t="shared" si="58"/>
        <v>12.147471150832194</v>
      </c>
      <c r="H46">
        <f t="shared" si="58"/>
        <v>10.716011150832188</v>
      </c>
      <c r="I46">
        <f t="shared" si="58"/>
        <v>9.2017781508321654</v>
      </c>
      <c r="J46">
        <f t="shared" si="58"/>
        <v>7.6047721508321642</v>
      </c>
      <c r="K46">
        <f t="shared" si="58"/>
        <v>5.9249931508321474</v>
      </c>
      <c r="L46">
        <f t="shared" si="58"/>
        <v>4.1624411508321515</v>
      </c>
      <c r="M46">
        <f t="shared" si="58"/>
        <v>2.3171161508321401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K4" sqref="AK4:AK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14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3.7109000000000003E-2</v>
      </c>
      <c r="B2">
        <v>3.5154999999999999E-2</v>
      </c>
      <c r="C2">
        <f>A2/B2</f>
        <v>1.055582420708292</v>
      </c>
      <c r="E2">
        <v>-8.3774999999999995</v>
      </c>
      <c r="F2">
        <v>16793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1.05558242*C4</f>
        <v>12.278962315480856</v>
      </c>
      <c r="E4">
        <f t="shared" ref="E4:L13" si="1">D4+(-8.3775*(momento)+16793)/100</f>
        <v>11.23478731548086</v>
      </c>
      <c r="F4">
        <f t="shared" si="1"/>
        <v>10.106837315480877</v>
      </c>
      <c r="G4">
        <f t="shared" si="1"/>
        <v>8.8951123154808727</v>
      </c>
      <c r="H4">
        <f t="shared" si="1"/>
        <v>7.5996123154808801</v>
      </c>
      <c r="I4">
        <f t="shared" si="1"/>
        <v>6.2203373154809007</v>
      </c>
      <c r="J4">
        <f t="shared" si="1"/>
        <v>4.7572873154808981</v>
      </c>
      <c r="K4">
        <f t="shared" si="1"/>
        <v>3.2104623154809082</v>
      </c>
      <c r="L4">
        <f t="shared" si="1"/>
        <v>1.5798623154809315</v>
      </c>
    </row>
    <row r="5" spans="1:38" x14ac:dyDescent="0.3">
      <c r="B5">
        <f>1+B4</f>
        <v>2</v>
      </c>
      <c r="C5">
        <v>13.000923336050001</v>
      </c>
      <c r="D5">
        <f t="shared" ref="D5:D46" si="2">1.05558242*C5</f>
        <v>13.723546117302131</v>
      </c>
      <c r="E5">
        <f t="shared" si="1"/>
        <v>12.679371117302136</v>
      </c>
      <c r="F5">
        <f t="shared" si="1"/>
        <v>11.551421117302153</v>
      </c>
      <c r="G5">
        <f t="shared" si="1"/>
        <v>10.339696117302147</v>
      </c>
      <c r="H5">
        <f t="shared" si="1"/>
        <v>9.0441961173021532</v>
      </c>
      <c r="I5">
        <f t="shared" si="1"/>
        <v>7.6649211173021738</v>
      </c>
      <c r="J5">
        <f t="shared" si="1"/>
        <v>6.2018711173021712</v>
      </c>
      <c r="K5">
        <f t="shared" si="1"/>
        <v>4.6550461173021809</v>
      </c>
      <c r="L5">
        <f t="shared" si="1"/>
        <v>3.0244461173022041</v>
      </c>
      <c r="M5">
        <f t="shared" ref="M5:M44" si="3">L5+(-8.3775*(momento)+16793)/100</f>
        <v>1.3100711173022042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17.335005621855327</v>
      </c>
      <c r="E6">
        <f t="shared" si="1"/>
        <v>16.290830621855331</v>
      </c>
      <c r="F6">
        <f t="shared" si="1"/>
        <v>15.162880621855349</v>
      </c>
      <c r="G6">
        <f t="shared" si="1"/>
        <v>13.951155621855342</v>
      </c>
      <c r="H6">
        <f t="shared" si="1"/>
        <v>12.655655621855349</v>
      </c>
      <c r="I6">
        <f t="shared" si="1"/>
        <v>11.276380621855369</v>
      </c>
      <c r="J6">
        <f t="shared" si="1"/>
        <v>9.813330621855366</v>
      </c>
      <c r="K6">
        <f t="shared" si="1"/>
        <v>8.2665056218553765</v>
      </c>
      <c r="L6">
        <f t="shared" si="1"/>
        <v>6.6359056218554002</v>
      </c>
      <c r="M6">
        <f t="shared" si="3"/>
        <v>4.9215306218553998</v>
      </c>
      <c r="N6">
        <f t="shared" ref="N6:O25" si="5">M6+(-8.3775*(momento)+16793)/100</f>
        <v>3.123380621855413</v>
      </c>
      <c r="O6">
        <f t="shared" si="5"/>
        <v>1.2414556218554391</v>
      </c>
    </row>
    <row r="7" spans="1:38" x14ac:dyDescent="0.3">
      <c r="B7">
        <f t="shared" si="4"/>
        <v>4</v>
      </c>
      <c r="C7">
        <v>25.317587549150005</v>
      </c>
      <c r="D7">
        <f t="shared" si="2"/>
        <v>26.724800333693629</v>
      </c>
      <c r="E7">
        <f t="shared" si="1"/>
        <v>25.680625333693634</v>
      </c>
      <c r="F7">
        <f t="shared" si="1"/>
        <v>24.552675333693649</v>
      </c>
      <c r="G7">
        <f t="shared" si="1"/>
        <v>23.340950333693645</v>
      </c>
      <c r="H7">
        <f t="shared" si="1"/>
        <v>22.045450333693651</v>
      </c>
      <c r="I7">
        <f t="shared" si="1"/>
        <v>20.666175333693673</v>
      </c>
      <c r="J7">
        <f t="shared" si="1"/>
        <v>19.20312533369367</v>
      </c>
      <c r="K7">
        <f t="shared" si="1"/>
        <v>17.656300333693679</v>
      </c>
      <c r="L7">
        <f t="shared" si="1"/>
        <v>16.025700333693703</v>
      </c>
      <c r="M7">
        <f t="shared" si="3"/>
        <v>14.311325333693702</v>
      </c>
      <c r="N7">
        <f t="shared" si="5"/>
        <v>12.513175333693715</v>
      </c>
      <c r="O7">
        <f t="shared" si="5"/>
        <v>10.631250333693741</v>
      </c>
      <c r="P7">
        <f t="shared" ref="P7:S22" si="6">O7+(-8.3775*(momento)+16793)/100</f>
        <v>8.6655503336937443</v>
      </c>
      <c r="Q7">
        <f t="shared" si="6"/>
        <v>6.6160753336937601</v>
      </c>
      <c r="R7">
        <f t="shared" si="6"/>
        <v>4.4828253336937527</v>
      </c>
      <c r="S7">
        <f t="shared" si="6"/>
        <v>2.2658003336937584</v>
      </c>
    </row>
    <row r="8" spans="1:38" x14ac:dyDescent="0.3">
      <c r="B8">
        <f t="shared" si="4"/>
        <v>5</v>
      </c>
      <c r="C8">
        <v>26.686105795050004</v>
      </c>
      <c r="D8">
        <f t="shared" si="2"/>
        <v>28.169384135514903</v>
      </c>
      <c r="E8">
        <f t="shared" si="1"/>
        <v>27.125209135514908</v>
      </c>
      <c r="F8">
        <f t="shared" si="1"/>
        <v>25.997259135514923</v>
      </c>
      <c r="G8">
        <f t="shared" si="1"/>
        <v>24.785534135514919</v>
      </c>
      <c r="H8">
        <f t="shared" si="1"/>
        <v>23.490034135514925</v>
      </c>
      <c r="I8">
        <f t="shared" si="1"/>
        <v>22.110759135514947</v>
      </c>
      <c r="J8">
        <f t="shared" si="1"/>
        <v>20.647709135514944</v>
      </c>
      <c r="K8">
        <f t="shared" si="1"/>
        <v>19.100884135514953</v>
      </c>
      <c r="L8">
        <f t="shared" si="1"/>
        <v>17.470284135514976</v>
      </c>
      <c r="M8">
        <f t="shared" si="3"/>
        <v>15.755909135514976</v>
      </c>
      <c r="N8">
        <f t="shared" si="5"/>
        <v>13.957759135514989</v>
      </c>
      <c r="O8">
        <f t="shared" si="5"/>
        <v>12.075834135515015</v>
      </c>
      <c r="P8">
        <f t="shared" si="6"/>
        <v>10.110134135515018</v>
      </c>
      <c r="Q8">
        <f t="shared" si="6"/>
        <v>8.060659135515035</v>
      </c>
      <c r="R8">
        <f t="shared" si="6"/>
        <v>5.9274091355150276</v>
      </c>
      <c r="S8">
        <f t="shared" si="6"/>
        <v>3.7103841355150333</v>
      </c>
      <c r="T8">
        <f t="shared" ref="T8:T22" si="7">S8+(-8.3775*(momento)+16793)/100</f>
        <v>1.4095841355150522</v>
      </c>
    </row>
    <row r="9" spans="1:38" x14ac:dyDescent="0.3">
      <c r="B9">
        <f t="shared" si="4"/>
        <v>6</v>
      </c>
      <c r="C9">
        <v>33.528697024550006</v>
      </c>
      <c r="D9">
        <f t="shared" si="2"/>
        <v>35.392303144621295</v>
      </c>
      <c r="E9">
        <f t="shared" si="1"/>
        <v>34.348128144621299</v>
      </c>
      <c r="F9">
        <f t="shared" si="1"/>
        <v>33.220178144621315</v>
      </c>
      <c r="G9">
        <f t="shared" si="1"/>
        <v>32.008453144621306</v>
      </c>
      <c r="H9">
        <f t="shared" si="1"/>
        <v>30.712953144621313</v>
      </c>
      <c r="I9">
        <f t="shared" si="1"/>
        <v>29.333678144621334</v>
      </c>
      <c r="J9">
        <f t="shared" si="1"/>
        <v>27.870628144621332</v>
      </c>
      <c r="K9">
        <f t="shared" si="1"/>
        <v>26.323803144621341</v>
      </c>
      <c r="L9">
        <f t="shared" si="1"/>
        <v>24.693203144621364</v>
      </c>
      <c r="M9">
        <f t="shared" si="3"/>
        <v>22.978828144621364</v>
      </c>
      <c r="N9">
        <f t="shared" si="5"/>
        <v>21.180678144621378</v>
      </c>
      <c r="O9">
        <f t="shared" si="5"/>
        <v>19.298753144621404</v>
      </c>
      <c r="P9">
        <f t="shared" si="6"/>
        <v>17.333053144621406</v>
      </c>
      <c r="Q9">
        <f t="shared" si="6"/>
        <v>15.283578144621423</v>
      </c>
      <c r="R9">
        <f t="shared" si="6"/>
        <v>13.150328144621415</v>
      </c>
      <c r="S9">
        <f t="shared" si="6"/>
        <v>10.933303144621421</v>
      </c>
      <c r="T9">
        <f t="shared" si="7"/>
        <v>8.63250314462144</v>
      </c>
      <c r="U9">
        <f t="shared" ref="U9:W22" si="8">T9+(-8.3775*(momento)+16793)/100</f>
        <v>6.2479281446214356</v>
      </c>
      <c r="V9">
        <f t="shared" si="8"/>
        <v>3.7795781446214445</v>
      </c>
      <c r="W9">
        <f t="shared" si="8"/>
        <v>1.2274531446214665</v>
      </c>
    </row>
    <row r="10" spans="1:38" x14ac:dyDescent="0.3">
      <c r="B10">
        <f t="shared" si="4"/>
        <v>7</v>
      </c>
      <c r="C10">
        <v>43.792583868800001</v>
      </c>
      <c r="D10">
        <f t="shared" si="2"/>
        <v>46.226681658280867</v>
      </c>
      <c r="E10">
        <f t="shared" si="1"/>
        <v>45.182506658280872</v>
      </c>
      <c r="F10">
        <f t="shared" si="1"/>
        <v>44.054556658280887</v>
      </c>
      <c r="G10">
        <f t="shared" si="1"/>
        <v>42.842831658280879</v>
      </c>
      <c r="H10">
        <f t="shared" si="1"/>
        <v>41.547331658280889</v>
      </c>
      <c r="I10">
        <f t="shared" si="1"/>
        <v>40.168056658280911</v>
      </c>
      <c r="J10">
        <f t="shared" si="1"/>
        <v>38.705006658280908</v>
      </c>
      <c r="K10">
        <f t="shared" si="1"/>
        <v>37.158181658280917</v>
      </c>
      <c r="L10">
        <f t="shared" si="1"/>
        <v>35.527581658280937</v>
      </c>
      <c r="M10">
        <f t="shared" si="3"/>
        <v>33.81320665828094</v>
      </c>
      <c r="N10">
        <f t="shared" si="5"/>
        <v>32.015056658280955</v>
      </c>
      <c r="O10">
        <f t="shared" si="5"/>
        <v>30.133131658280981</v>
      </c>
      <c r="P10">
        <f t="shared" si="6"/>
        <v>28.167431658280982</v>
      </c>
      <c r="Q10">
        <f t="shared" si="6"/>
        <v>26.117956658280999</v>
      </c>
      <c r="R10">
        <f t="shared" si="6"/>
        <v>23.984706658280992</v>
      </c>
      <c r="S10">
        <f t="shared" si="6"/>
        <v>21.767681658280999</v>
      </c>
      <c r="T10">
        <f t="shared" si="7"/>
        <v>19.466881658281018</v>
      </c>
      <c r="U10">
        <f t="shared" si="8"/>
        <v>17.082306658281013</v>
      </c>
      <c r="V10">
        <f t="shared" si="8"/>
        <v>14.613956658281023</v>
      </c>
      <c r="W10">
        <f t="shared" si="8"/>
        <v>12.061831658281044</v>
      </c>
      <c r="X10">
        <f t="shared" ref="X10:AA18" si="9">W10+(-8.3775*(momento)+16793)/100</f>
        <v>9.4259316582810424</v>
      </c>
      <c r="Y10">
        <f t="shared" si="9"/>
        <v>6.7062566582810543</v>
      </c>
      <c r="Z10">
        <f t="shared" si="9"/>
        <v>3.902806658281079</v>
      </c>
      <c r="AA10">
        <f t="shared" si="9"/>
        <v>1.0155816582810804</v>
      </c>
    </row>
    <row r="11" spans="1:38" x14ac:dyDescent="0.3">
      <c r="B11">
        <f t="shared" si="4"/>
        <v>8</v>
      </c>
      <c r="C11">
        <v>56.109248081900006</v>
      </c>
      <c r="D11">
        <f t="shared" si="2"/>
        <v>59.227935874672362</v>
      </c>
      <c r="E11">
        <f t="shared" si="1"/>
        <v>58.183760874672366</v>
      </c>
      <c r="F11">
        <f t="shared" si="1"/>
        <v>57.055810874672382</v>
      </c>
      <c r="G11">
        <f t="shared" si="1"/>
        <v>55.844085874672373</v>
      </c>
      <c r="H11">
        <f t="shared" si="1"/>
        <v>54.548585874672384</v>
      </c>
      <c r="I11">
        <f t="shared" si="1"/>
        <v>53.169310874672405</v>
      </c>
      <c r="J11">
        <f t="shared" si="1"/>
        <v>51.706260874672402</v>
      </c>
      <c r="K11">
        <f t="shared" si="1"/>
        <v>50.159435874672411</v>
      </c>
      <c r="L11">
        <f t="shared" si="1"/>
        <v>48.528835874672431</v>
      </c>
      <c r="M11">
        <f t="shared" si="3"/>
        <v>46.814460874672434</v>
      </c>
      <c r="N11">
        <f t="shared" si="5"/>
        <v>45.016310874672449</v>
      </c>
      <c r="O11">
        <f t="shared" si="5"/>
        <v>43.134385874672475</v>
      </c>
      <c r="P11">
        <f t="shared" si="6"/>
        <v>41.168685874672477</v>
      </c>
      <c r="Q11">
        <f t="shared" si="6"/>
        <v>39.11921087467249</v>
      </c>
      <c r="R11">
        <f t="shared" si="6"/>
        <v>36.985960874672486</v>
      </c>
      <c r="S11">
        <f t="shared" si="6"/>
        <v>34.768935874672493</v>
      </c>
      <c r="T11">
        <f t="shared" si="7"/>
        <v>32.468135874672512</v>
      </c>
      <c r="U11">
        <f t="shared" si="8"/>
        <v>30.083560874672507</v>
      </c>
      <c r="V11">
        <f t="shared" si="8"/>
        <v>27.615210874672517</v>
      </c>
      <c r="W11">
        <f t="shared" si="8"/>
        <v>25.063085874672538</v>
      </c>
      <c r="X11">
        <f t="shared" si="9"/>
        <v>22.427185874672539</v>
      </c>
      <c r="Y11">
        <f t="shared" si="9"/>
        <v>19.70751087467255</v>
      </c>
      <c r="Z11">
        <f t="shared" si="9"/>
        <v>16.904060874672574</v>
      </c>
      <c r="AA11">
        <f t="shared" si="9"/>
        <v>14.016835874672575</v>
      </c>
      <c r="AB11">
        <f t="shared" ref="AB11:AE17" si="10">AA11+(-8.3775*(momento)+16793)/100</f>
        <v>11.045835874672589</v>
      </c>
      <c r="AC11">
        <f t="shared" si="10"/>
        <v>7.9910608746726162</v>
      </c>
      <c r="AD11">
        <f t="shared" si="10"/>
        <v>4.8525108746726211</v>
      </c>
      <c r="AE11">
        <f t="shared" si="10"/>
        <v>1.6301858746726388</v>
      </c>
    </row>
    <row r="12" spans="1:38" x14ac:dyDescent="0.3">
      <c r="B12">
        <f t="shared" si="4"/>
        <v>9</v>
      </c>
      <c r="C12">
        <v>73.215726155650003</v>
      </c>
      <c r="D12">
        <f t="shared" si="2"/>
        <v>77.285233397438319</v>
      </c>
      <c r="E12">
        <f t="shared" si="1"/>
        <v>76.241058397438323</v>
      </c>
      <c r="F12">
        <f t="shared" si="1"/>
        <v>75.113108397438339</v>
      </c>
      <c r="G12">
        <f t="shared" si="1"/>
        <v>73.901383397438337</v>
      </c>
      <c r="H12">
        <f t="shared" si="1"/>
        <v>72.605883397438348</v>
      </c>
      <c r="I12">
        <f t="shared" si="1"/>
        <v>71.226608397438369</v>
      </c>
      <c r="J12">
        <f t="shared" si="1"/>
        <v>69.763558397438359</v>
      </c>
      <c r="K12">
        <f t="shared" si="1"/>
        <v>68.216733397438375</v>
      </c>
      <c r="L12">
        <f t="shared" si="1"/>
        <v>66.586133397438402</v>
      </c>
      <c r="M12">
        <f t="shared" si="3"/>
        <v>64.871758397438398</v>
      </c>
      <c r="N12">
        <f t="shared" si="5"/>
        <v>63.073608397438413</v>
      </c>
      <c r="O12">
        <f t="shared" si="5"/>
        <v>61.191683397438439</v>
      </c>
      <c r="P12">
        <f t="shared" si="6"/>
        <v>59.225983397438441</v>
      </c>
      <c r="Q12">
        <f t="shared" si="6"/>
        <v>57.176508397438454</v>
      </c>
      <c r="R12">
        <f t="shared" si="6"/>
        <v>55.04325839743845</v>
      </c>
      <c r="S12">
        <f t="shared" si="6"/>
        <v>52.826233397438457</v>
      </c>
      <c r="T12">
        <f t="shared" si="7"/>
        <v>50.525433397438476</v>
      </c>
      <c r="U12">
        <f t="shared" si="8"/>
        <v>48.140858397438471</v>
      </c>
      <c r="V12">
        <f t="shared" si="8"/>
        <v>45.672508397438477</v>
      </c>
      <c r="W12">
        <f t="shared" si="8"/>
        <v>43.120383397438502</v>
      </c>
      <c r="X12">
        <f t="shared" si="9"/>
        <v>40.484483397438503</v>
      </c>
      <c r="Y12">
        <f t="shared" si="9"/>
        <v>37.764808397438514</v>
      </c>
      <c r="Z12">
        <f t="shared" si="9"/>
        <v>34.961358397438538</v>
      </c>
      <c r="AA12">
        <f t="shared" si="9"/>
        <v>32.074133397438537</v>
      </c>
      <c r="AB12">
        <f t="shared" si="10"/>
        <v>29.103133397438551</v>
      </c>
      <c r="AC12">
        <f t="shared" si="10"/>
        <v>26.04835839743858</v>
      </c>
      <c r="AD12">
        <f t="shared" si="10"/>
        <v>22.909808397438585</v>
      </c>
      <c r="AE12">
        <f t="shared" si="10"/>
        <v>19.687483397438601</v>
      </c>
      <c r="AF12">
        <f t="shared" ref="AF12:AJ16" si="11">AE12+(-8.3775*(momento)+16793)/100</f>
        <v>16.381383397438597</v>
      </c>
      <c r="AG12">
        <f t="shared" si="11"/>
        <v>12.991508397438604</v>
      </c>
      <c r="AH12">
        <f t="shared" si="11"/>
        <v>9.5178583974386246</v>
      </c>
      <c r="AI12">
        <f t="shared" si="11"/>
        <v>5.9604333974386217</v>
      </c>
      <c r="AJ12">
        <f t="shared" si="11"/>
        <v>2.3192333974386319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85.952736208365977</v>
      </c>
      <c r="E13">
        <f t="shared" si="1"/>
        <v>84.908561208365981</v>
      </c>
      <c r="F13">
        <f t="shared" si="1"/>
        <v>83.780611208365997</v>
      </c>
      <c r="G13">
        <f t="shared" si="1"/>
        <v>82.568886208365996</v>
      </c>
      <c r="H13">
        <f t="shared" si="1"/>
        <v>81.273386208366006</v>
      </c>
      <c r="I13">
        <f t="shared" si="1"/>
        <v>79.894111208366027</v>
      </c>
      <c r="J13">
        <f t="shared" si="1"/>
        <v>78.431061208366017</v>
      </c>
      <c r="K13">
        <f t="shared" si="1"/>
        <v>76.884236208366033</v>
      </c>
      <c r="L13">
        <f t="shared" si="1"/>
        <v>75.253636208366061</v>
      </c>
      <c r="M13">
        <f t="shared" si="3"/>
        <v>73.539261208366057</v>
      </c>
      <c r="N13">
        <f t="shared" si="5"/>
        <v>71.741111208366064</v>
      </c>
      <c r="O13">
        <f t="shared" si="5"/>
        <v>69.859186208366097</v>
      </c>
      <c r="P13">
        <f t="shared" si="6"/>
        <v>67.893486208366099</v>
      </c>
      <c r="Q13">
        <f t="shared" si="6"/>
        <v>65.844011208366112</v>
      </c>
      <c r="R13">
        <f t="shared" si="6"/>
        <v>63.710761208366108</v>
      </c>
      <c r="S13">
        <f t="shared" si="6"/>
        <v>61.493736208366116</v>
      </c>
      <c r="T13">
        <f t="shared" si="7"/>
        <v>59.192936208366135</v>
      </c>
      <c r="U13">
        <f t="shared" si="8"/>
        <v>56.808361208366129</v>
      </c>
      <c r="V13">
        <f t="shared" si="8"/>
        <v>54.340011208366136</v>
      </c>
      <c r="W13">
        <f t="shared" si="8"/>
        <v>51.78788620836616</v>
      </c>
      <c r="X13">
        <f t="shared" si="9"/>
        <v>49.151986208366161</v>
      </c>
      <c r="Y13">
        <f t="shared" si="9"/>
        <v>46.432311208366173</v>
      </c>
      <c r="Z13">
        <f t="shared" si="9"/>
        <v>43.628861208366196</v>
      </c>
      <c r="AA13">
        <f t="shared" si="9"/>
        <v>40.741636208366195</v>
      </c>
      <c r="AB13">
        <f t="shared" si="10"/>
        <v>37.770636208366213</v>
      </c>
      <c r="AC13">
        <f t="shared" si="10"/>
        <v>34.715861208366242</v>
      </c>
      <c r="AD13">
        <f t="shared" si="10"/>
        <v>31.577311208366247</v>
      </c>
      <c r="AE13">
        <f t="shared" si="10"/>
        <v>28.354986208366263</v>
      </c>
      <c r="AF13">
        <f t="shared" si="11"/>
        <v>25.048886208366255</v>
      </c>
      <c r="AG13">
        <f t="shared" si="11"/>
        <v>21.659011208366262</v>
      </c>
      <c r="AH13">
        <f t="shared" si="11"/>
        <v>18.185361208366281</v>
      </c>
      <c r="AI13">
        <f t="shared" si="11"/>
        <v>14.627936208366279</v>
      </c>
      <c r="AJ13">
        <f t="shared" si="11"/>
        <v>10.986736208366288</v>
      </c>
      <c r="AK13">
        <f>AJ13+(-8.3775*(momento)+16793)/100</f>
        <v>7.2617612083663117</v>
      </c>
      <c r="AL13">
        <f>AK13+(-8.3775*(momento)+16793)/100</f>
        <v>3.4530112083663118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77.285233397438319</v>
      </c>
      <c r="E14">
        <f t="shared" ref="E14:L23" si="12">D14+(-8.3775*(momento)+16793)/100</f>
        <v>76.241058397438323</v>
      </c>
      <c r="F14">
        <f t="shared" si="12"/>
        <v>75.113108397438339</v>
      </c>
      <c r="G14">
        <f t="shared" si="12"/>
        <v>73.901383397438337</v>
      </c>
      <c r="H14">
        <f t="shared" si="12"/>
        <v>72.605883397438348</v>
      </c>
      <c r="I14">
        <f t="shared" si="12"/>
        <v>71.226608397438369</v>
      </c>
      <c r="J14">
        <f t="shared" si="12"/>
        <v>69.763558397438359</v>
      </c>
      <c r="K14">
        <f t="shared" si="12"/>
        <v>68.216733397438375</v>
      </c>
      <c r="L14">
        <f t="shared" si="12"/>
        <v>66.586133397438402</v>
      </c>
      <c r="M14">
        <f t="shared" si="3"/>
        <v>64.871758397438398</v>
      </c>
      <c r="N14">
        <f t="shared" si="5"/>
        <v>63.073608397438413</v>
      </c>
      <c r="O14">
        <f t="shared" si="5"/>
        <v>61.191683397438439</v>
      </c>
      <c r="P14">
        <f t="shared" si="6"/>
        <v>59.225983397438441</v>
      </c>
      <c r="Q14">
        <f t="shared" si="6"/>
        <v>57.176508397438454</v>
      </c>
      <c r="R14">
        <f t="shared" si="6"/>
        <v>55.04325839743845</v>
      </c>
      <c r="S14">
        <f t="shared" si="6"/>
        <v>52.826233397438457</v>
      </c>
      <c r="T14">
        <f t="shared" si="7"/>
        <v>50.525433397438476</v>
      </c>
      <c r="U14">
        <f t="shared" si="8"/>
        <v>48.140858397438471</v>
      </c>
      <c r="V14">
        <f t="shared" si="8"/>
        <v>45.672508397438477</v>
      </c>
      <c r="W14">
        <f t="shared" si="8"/>
        <v>43.120383397438502</v>
      </c>
      <c r="X14">
        <f t="shared" si="9"/>
        <v>40.484483397438503</v>
      </c>
      <c r="Y14">
        <f t="shared" si="9"/>
        <v>37.764808397438514</v>
      </c>
      <c r="Z14">
        <f t="shared" si="9"/>
        <v>34.961358397438538</v>
      </c>
      <c r="AA14">
        <f t="shared" si="9"/>
        <v>32.074133397438537</v>
      </c>
      <c r="AB14">
        <f t="shared" si="10"/>
        <v>29.103133397438551</v>
      </c>
      <c r="AC14">
        <f t="shared" si="10"/>
        <v>26.04835839743858</v>
      </c>
      <c r="AD14">
        <f t="shared" si="10"/>
        <v>22.909808397438585</v>
      </c>
      <c r="AE14">
        <f t="shared" si="10"/>
        <v>19.687483397438601</v>
      </c>
      <c r="AF14">
        <f t="shared" si="11"/>
        <v>16.381383397438597</v>
      </c>
      <c r="AG14">
        <f t="shared" si="11"/>
        <v>12.991508397438604</v>
      </c>
      <c r="AH14">
        <f t="shared" si="11"/>
        <v>9.5178583974386246</v>
      </c>
      <c r="AI14">
        <f t="shared" si="11"/>
        <v>5.9604333974386217</v>
      </c>
      <c r="AJ14">
        <f t="shared" si="11"/>
        <v>2.3192333974386319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77.285233397438319</v>
      </c>
      <c r="E15">
        <f t="shared" si="12"/>
        <v>76.241058397438323</v>
      </c>
      <c r="F15">
        <f t="shared" si="12"/>
        <v>75.113108397438339</v>
      </c>
      <c r="G15">
        <f t="shared" si="12"/>
        <v>73.901383397438337</v>
      </c>
      <c r="H15">
        <f t="shared" si="12"/>
        <v>72.605883397438348</v>
      </c>
      <c r="I15">
        <f t="shared" si="12"/>
        <v>71.226608397438369</v>
      </c>
      <c r="J15">
        <f t="shared" si="12"/>
        <v>69.763558397438359</v>
      </c>
      <c r="K15">
        <f t="shared" si="12"/>
        <v>68.216733397438375</v>
      </c>
      <c r="L15">
        <f t="shared" si="12"/>
        <v>66.586133397438402</v>
      </c>
      <c r="M15">
        <f t="shared" si="3"/>
        <v>64.871758397438398</v>
      </c>
      <c r="N15">
        <f t="shared" si="5"/>
        <v>63.073608397438413</v>
      </c>
      <c r="O15">
        <f t="shared" si="5"/>
        <v>61.191683397438439</v>
      </c>
      <c r="P15">
        <f t="shared" si="6"/>
        <v>59.225983397438441</v>
      </c>
      <c r="Q15">
        <f t="shared" si="6"/>
        <v>57.176508397438454</v>
      </c>
      <c r="R15">
        <f t="shared" si="6"/>
        <v>55.04325839743845</v>
      </c>
      <c r="S15">
        <f t="shared" si="6"/>
        <v>52.826233397438457</v>
      </c>
      <c r="T15">
        <f t="shared" si="7"/>
        <v>50.525433397438476</v>
      </c>
      <c r="U15">
        <f t="shared" si="8"/>
        <v>48.140858397438471</v>
      </c>
      <c r="V15">
        <f t="shared" si="8"/>
        <v>45.672508397438477</v>
      </c>
      <c r="W15">
        <f t="shared" si="8"/>
        <v>43.120383397438502</v>
      </c>
      <c r="X15">
        <f t="shared" si="9"/>
        <v>40.484483397438503</v>
      </c>
      <c r="Y15">
        <f t="shared" si="9"/>
        <v>37.764808397438514</v>
      </c>
      <c r="Z15">
        <f t="shared" si="9"/>
        <v>34.961358397438538</v>
      </c>
      <c r="AA15">
        <f t="shared" si="9"/>
        <v>32.074133397438537</v>
      </c>
      <c r="AB15">
        <f t="shared" si="10"/>
        <v>29.103133397438551</v>
      </c>
      <c r="AC15">
        <f t="shared" si="10"/>
        <v>26.04835839743858</v>
      </c>
      <c r="AD15">
        <f t="shared" si="10"/>
        <v>22.909808397438585</v>
      </c>
      <c r="AE15">
        <f t="shared" si="10"/>
        <v>19.687483397438601</v>
      </c>
      <c r="AF15">
        <f t="shared" si="11"/>
        <v>16.381383397438597</v>
      </c>
      <c r="AG15">
        <f t="shared" si="11"/>
        <v>12.991508397438604</v>
      </c>
      <c r="AH15">
        <f t="shared" si="11"/>
        <v>9.5178583974386246</v>
      </c>
      <c r="AI15">
        <f t="shared" si="11"/>
        <v>5.9604333974386217</v>
      </c>
      <c r="AJ15">
        <f t="shared" si="11"/>
        <v>2.3192333974386319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77.285233397438319</v>
      </c>
      <c r="E16">
        <f t="shared" si="12"/>
        <v>76.241058397438323</v>
      </c>
      <c r="F16">
        <f t="shared" si="12"/>
        <v>75.113108397438339</v>
      </c>
      <c r="G16">
        <f t="shared" si="12"/>
        <v>73.901383397438337</v>
      </c>
      <c r="H16">
        <f t="shared" si="12"/>
        <v>72.605883397438348</v>
      </c>
      <c r="I16">
        <f t="shared" si="12"/>
        <v>71.226608397438369</v>
      </c>
      <c r="J16">
        <f t="shared" si="12"/>
        <v>69.763558397438359</v>
      </c>
      <c r="K16">
        <f t="shared" si="12"/>
        <v>68.216733397438375</v>
      </c>
      <c r="L16">
        <f t="shared" si="12"/>
        <v>66.586133397438402</v>
      </c>
      <c r="M16">
        <f t="shared" si="3"/>
        <v>64.871758397438398</v>
      </c>
      <c r="N16">
        <f t="shared" si="5"/>
        <v>63.073608397438413</v>
      </c>
      <c r="O16">
        <f t="shared" si="5"/>
        <v>61.191683397438439</v>
      </c>
      <c r="P16">
        <f t="shared" si="6"/>
        <v>59.225983397438441</v>
      </c>
      <c r="Q16">
        <f t="shared" si="6"/>
        <v>57.176508397438454</v>
      </c>
      <c r="R16">
        <f t="shared" si="6"/>
        <v>55.04325839743845</v>
      </c>
      <c r="S16">
        <f t="shared" si="6"/>
        <v>52.826233397438457</v>
      </c>
      <c r="T16">
        <f t="shared" si="7"/>
        <v>50.525433397438476</v>
      </c>
      <c r="U16">
        <f t="shared" si="8"/>
        <v>48.140858397438471</v>
      </c>
      <c r="V16">
        <f t="shared" si="8"/>
        <v>45.672508397438477</v>
      </c>
      <c r="W16">
        <f t="shared" si="8"/>
        <v>43.120383397438502</v>
      </c>
      <c r="X16">
        <f t="shared" si="9"/>
        <v>40.484483397438503</v>
      </c>
      <c r="Y16">
        <f t="shared" si="9"/>
        <v>37.764808397438514</v>
      </c>
      <c r="Z16">
        <f t="shared" si="9"/>
        <v>34.961358397438538</v>
      </c>
      <c r="AA16">
        <f t="shared" si="9"/>
        <v>32.074133397438537</v>
      </c>
      <c r="AB16">
        <f t="shared" si="10"/>
        <v>29.103133397438551</v>
      </c>
      <c r="AC16">
        <f t="shared" si="10"/>
        <v>26.04835839743858</v>
      </c>
      <c r="AD16">
        <f t="shared" si="10"/>
        <v>22.909808397438585</v>
      </c>
      <c r="AE16">
        <f t="shared" si="10"/>
        <v>19.687483397438601</v>
      </c>
      <c r="AF16">
        <f t="shared" si="11"/>
        <v>16.381383397438597</v>
      </c>
      <c r="AG16">
        <f t="shared" si="11"/>
        <v>12.991508397438604</v>
      </c>
      <c r="AH16">
        <f t="shared" si="11"/>
        <v>9.5178583974386246</v>
      </c>
      <c r="AI16">
        <f t="shared" si="11"/>
        <v>5.9604333974386217</v>
      </c>
      <c r="AJ16">
        <f t="shared" si="11"/>
        <v>2.3192333974386319</v>
      </c>
    </row>
    <row r="17" spans="2:33" x14ac:dyDescent="0.3">
      <c r="B17">
        <f t="shared" si="4"/>
        <v>14</v>
      </c>
      <c r="C17">
        <v>62.951839311400015</v>
      </c>
      <c r="D17">
        <f t="shared" si="2"/>
        <v>66.45085488377876</v>
      </c>
      <c r="E17">
        <f t="shared" si="12"/>
        <v>65.406679883778764</v>
      </c>
      <c r="F17">
        <f t="shared" si="12"/>
        <v>64.27872988377878</v>
      </c>
      <c r="G17">
        <f t="shared" si="12"/>
        <v>63.067004883778772</v>
      </c>
      <c r="H17">
        <f t="shared" si="12"/>
        <v>61.771504883778782</v>
      </c>
      <c r="I17">
        <f t="shared" si="12"/>
        <v>60.392229883778803</v>
      </c>
      <c r="J17">
        <f t="shared" si="12"/>
        <v>58.929179883778801</v>
      </c>
      <c r="K17">
        <f t="shared" si="12"/>
        <v>57.38235488377881</v>
      </c>
      <c r="L17">
        <f t="shared" si="12"/>
        <v>55.75175488377883</v>
      </c>
      <c r="M17">
        <f t="shared" si="3"/>
        <v>54.037379883778833</v>
      </c>
      <c r="N17">
        <f t="shared" si="5"/>
        <v>52.239229883778847</v>
      </c>
      <c r="O17">
        <f t="shared" si="5"/>
        <v>50.357304883778873</v>
      </c>
      <c r="P17">
        <f t="shared" si="6"/>
        <v>48.391604883778875</v>
      </c>
      <c r="Q17">
        <f t="shared" si="6"/>
        <v>46.342129883778888</v>
      </c>
      <c r="R17">
        <f t="shared" si="6"/>
        <v>44.208879883778877</v>
      </c>
      <c r="S17">
        <f t="shared" si="6"/>
        <v>41.991854883778885</v>
      </c>
      <c r="T17">
        <f t="shared" si="7"/>
        <v>39.691054883778904</v>
      </c>
      <c r="U17">
        <f t="shared" si="8"/>
        <v>37.306479883778898</v>
      </c>
      <c r="V17">
        <f t="shared" si="8"/>
        <v>34.838129883778905</v>
      </c>
      <c r="W17">
        <f t="shared" si="8"/>
        <v>32.286004883778929</v>
      </c>
      <c r="X17">
        <f t="shared" si="9"/>
        <v>29.65010488377893</v>
      </c>
      <c r="Y17">
        <f t="shared" si="9"/>
        <v>26.930429883778942</v>
      </c>
      <c r="Z17">
        <f t="shared" si="9"/>
        <v>24.126979883778965</v>
      </c>
      <c r="AA17">
        <f t="shared" si="9"/>
        <v>21.239754883778968</v>
      </c>
      <c r="AB17">
        <f t="shared" si="10"/>
        <v>18.268754883778982</v>
      </c>
      <c r="AC17">
        <f t="shared" si="10"/>
        <v>15.213979883779009</v>
      </c>
      <c r="AD17">
        <f t="shared" si="10"/>
        <v>12.075429883779014</v>
      </c>
      <c r="AE17">
        <f t="shared" si="10"/>
        <v>8.8531048837790323</v>
      </c>
      <c r="AF17">
        <f>AE17+(-8.3775*(momento)+16793)/100</f>
        <v>5.5470048837790262</v>
      </c>
      <c r="AG17">
        <f>AF17+(-8.3775*(momento)+16793)/100</f>
        <v>2.1571298837790334</v>
      </c>
    </row>
    <row r="18" spans="2:33" x14ac:dyDescent="0.3">
      <c r="B18">
        <f t="shared" si="4"/>
        <v>15</v>
      </c>
      <c r="C18">
        <v>49.266656852400004</v>
      </c>
      <c r="D18">
        <f t="shared" si="2"/>
        <v>52.005016865565977</v>
      </c>
      <c r="E18">
        <f t="shared" si="12"/>
        <v>50.960841865565982</v>
      </c>
      <c r="F18">
        <f t="shared" si="12"/>
        <v>49.832891865565998</v>
      </c>
      <c r="G18">
        <f t="shared" si="12"/>
        <v>48.621166865565989</v>
      </c>
      <c r="H18">
        <f t="shared" si="12"/>
        <v>47.325666865565999</v>
      </c>
      <c r="I18">
        <f t="shared" si="12"/>
        <v>45.946391865566021</v>
      </c>
      <c r="J18">
        <f t="shared" si="12"/>
        <v>44.483341865566018</v>
      </c>
      <c r="K18">
        <f t="shared" si="12"/>
        <v>42.936516865566027</v>
      </c>
      <c r="L18">
        <f t="shared" si="12"/>
        <v>41.305916865566047</v>
      </c>
      <c r="M18">
        <f t="shared" si="3"/>
        <v>39.59154186556605</v>
      </c>
      <c r="N18">
        <f t="shared" si="5"/>
        <v>37.793391865566065</v>
      </c>
      <c r="O18">
        <f t="shared" si="5"/>
        <v>35.911466865566091</v>
      </c>
      <c r="P18">
        <f t="shared" si="6"/>
        <v>33.945766865566092</v>
      </c>
      <c r="Q18">
        <f t="shared" si="6"/>
        <v>31.896291865566109</v>
      </c>
      <c r="R18">
        <f t="shared" si="6"/>
        <v>29.763041865566102</v>
      </c>
      <c r="S18">
        <f t="shared" si="6"/>
        <v>27.546016865566109</v>
      </c>
      <c r="T18">
        <f t="shared" si="7"/>
        <v>25.245216865566128</v>
      </c>
      <c r="U18">
        <f t="shared" si="8"/>
        <v>22.860641865566123</v>
      </c>
      <c r="V18">
        <f t="shared" si="8"/>
        <v>20.392291865566133</v>
      </c>
      <c r="W18">
        <f t="shared" si="8"/>
        <v>17.840166865566154</v>
      </c>
      <c r="X18">
        <f t="shared" si="9"/>
        <v>15.204266865566153</v>
      </c>
      <c r="Y18">
        <f t="shared" si="9"/>
        <v>12.484591865566165</v>
      </c>
      <c r="Z18">
        <f t="shared" si="9"/>
        <v>9.6811418655661896</v>
      </c>
      <c r="AA18">
        <f t="shared" si="9"/>
        <v>6.7939168655661906</v>
      </c>
      <c r="AB18">
        <f>AA18+(-8.3775*(momento)+16793)/100</f>
        <v>3.8229168655662051</v>
      </c>
      <c r="AC18">
        <f>AB18+(-8.3775*(momento)+16793)/100</f>
        <v>0.76814186556623287</v>
      </c>
    </row>
    <row r="19" spans="2:33" x14ac:dyDescent="0.3">
      <c r="B19">
        <f t="shared" si="4"/>
        <v>16</v>
      </c>
      <c r="C19">
        <v>42.424065622900009</v>
      </c>
      <c r="D19">
        <f t="shared" si="2"/>
        <v>44.782097856459593</v>
      </c>
      <c r="E19">
        <f t="shared" si="12"/>
        <v>43.737922856459598</v>
      </c>
      <c r="F19">
        <f t="shared" si="12"/>
        <v>42.609972856459613</v>
      </c>
      <c r="G19">
        <f t="shared" si="12"/>
        <v>41.398247856459605</v>
      </c>
      <c r="H19">
        <f t="shared" si="12"/>
        <v>40.102747856459615</v>
      </c>
      <c r="I19">
        <f t="shared" si="12"/>
        <v>38.723472856459637</v>
      </c>
      <c r="J19">
        <f t="shared" si="12"/>
        <v>37.260422856459634</v>
      </c>
      <c r="K19">
        <f t="shared" si="12"/>
        <v>35.713597856459643</v>
      </c>
      <c r="L19">
        <f t="shared" si="12"/>
        <v>34.082997856459663</v>
      </c>
      <c r="M19">
        <f t="shared" si="3"/>
        <v>32.368622856459666</v>
      </c>
      <c r="N19">
        <f t="shared" si="5"/>
        <v>30.570472856459681</v>
      </c>
      <c r="O19">
        <f t="shared" si="5"/>
        <v>28.688547856459707</v>
      </c>
      <c r="P19">
        <f t="shared" si="6"/>
        <v>26.722847856459708</v>
      </c>
      <c r="Q19">
        <f t="shared" si="6"/>
        <v>24.673372856459725</v>
      </c>
      <c r="R19">
        <f t="shared" si="6"/>
        <v>22.540122856459718</v>
      </c>
      <c r="S19">
        <f t="shared" si="6"/>
        <v>20.323097856459725</v>
      </c>
      <c r="T19">
        <f t="shared" si="7"/>
        <v>18.022297856459744</v>
      </c>
      <c r="U19">
        <f t="shared" si="8"/>
        <v>15.637722856459739</v>
      </c>
      <c r="V19">
        <f t="shared" si="8"/>
        <v>13.169372856459749</v>
      </c>
      <c r="W19">
        <f t="shared" si="8"/>
        <v>10.61724785645977</v>
      </c>
      <c r="X19">
        <f t="shared" ref="X19:Z21" si="13">W19+(-8.3775*(momento)+16793)/100</f>
        <v>7.9813478564597684</v>
      </c>
      <c r="Y19">
        <f t="shared" si="13"/>
        <v>5.2616728564597803</v>
      </c>
      <c r="Z19">
        <f t="shared" si="13"/>
        <v>2.458222856459805</v>
      </c>
    </row>
    <row r="20" spans="2:33" x14ac:dyDescent="0.3">
      <c r="B20">
        <f t="shared" si="4"/>
        <v>17</v>
      </c>
      <c r="C20">
        <v>47.213879483550009</v>
      </c>
      <c r="D20">
        <f t="shared" si="2"/>
        <v>49.838141162834063</v>
      </c>
      <c r="E20">
        <f t="shared" si="12"/>
        <v>48.793966162834067</v>
      </c>
      <c r="F20">
        <f t="shared" si="12"/>
        <v>47.666016162834083</v>
      </c>
      <c r="G20">
        <f t="shared" si="12"/>
        <v>46.454291162834075</v>
      </c>
      <c r="H20">
        <f t="shared" si="12"/>
        <v>45.158791162834085</v>
      </c>
      <c r="I20">
        <f t="shared" si="12"/>
        <v>43.779516162834106</v>
      </c>
      <c r="J20">
        <f t="shared" si="12"/>
        <v>42.316466162834104</v>
      </c>
      <c r="K20">
        <f t="shared" si="12"/>
        <v>40.769641162834112</v>
      </c>
      <c r="L20">
        <f t="shared" si="12"/>
        <v>39.139041162834133</v>
      </c>
      <c r="M20">
        <f t="shared" si="3"/>
        <v>37.424666162834136</v>
      </c>
      <c r="N20">
        <f t="shared" si="5"/>
        <v>35.62651616283415</v>
      </c>
      <c r="O20">
        <f t="shared" si="5"/>
        <v>33.744591162834176</v>
      </c>
      <c r="P20">
        <f t="shared" si="6"/>
        <v>31.778891162834178</v>
      </c>
      <c r="Q20">
        <f t="shared" si="6"/>
        <v>29.729416162834195</v>
      </c>
      <c r="R20">
        <f t="shared" si="6"/>
        <v>27.596166162834187</v>
      </c>
      <c r="S20">
        <f t="shared" si="6"/>
        <v>25.379141162834195</v>
      </c>
      <c r="T20">
        <f t="shared" si="7"/>
        <v>23.078341162834214</v>
      </c>
      <c r="U20">
        <f t="shared" si="8"/>
        <v>20.693766162834208</v>
      </c>
      <c r="V20">
        <f t="shared" si="8"/>
        <v>18.225416162834218</v>
      </c>
      <c r="W20">
        <f t="shared" si="8"/>
        <v>15.673291162834239</v>
      </c>
      <c r="X20">
        <f t="shared" si="13"/>
        <v>13.037391162834238</v>
      </c>
      <c r="Y20">
        <f t="shared" si="13"/>
        <v>10.31771616283425</v>
      </c>
      <c r="Z20">
        <f t="shared" si="13"/>
        <v>7.5142661628342751</v>
      </c>
      <c r="AA20">
        <f>Z20+(-8.3775*(momento)+16793)/100</f>
        <v>4.627041162834276</v>
      </c>
      <c r="AB20">
        <f>AA20+(-8.3775*(momento)+16793)/100</f>
        <v>1.6560411628342906</v>
      </c>
    </row>
    <row r="21" spans="2:33" x14ac:dyDescent="0.3">
      <c r="B21">
        <f t="shared" si="4"/>
        <v>18</v>
      </c>
      <c r="C21">
        <v>50.63517509830001</v>
      </c>
      <c r="D21">
        <f t="shared" si="2"/>
        <v>53.449600667387259</v>
      </c>
      <c r="E21">
        <f t="shared" si="12"/>
        <v>52.405425667387263</v>
      </c>
      <c r="F21">
        <f t="shared" si="12"/>
        <v>51.277475667387279</v>
      </c>
      <c r="G21">
        <f t="shared" si="12"/>
        <v>50.06575066738727</v>
      </c>
      <c r="H21">
        <f t="shared" si="12"/>
        <v>48.77025066738728</v>
      </c>
      <c r="I21">
        <f t="shared" si="12"/>
        <v>47.390975667387302</v>
      </c>
      <c r="J21">
        <f t="shared" si="12"/>
        <v>45.927925667387299</v>
      </c>
      <c r="K21">
        <f t="shared" si="12"/>
        <v>44.381100667387308</v>
      </c>
      <c r="L21">
        <f t="shared" si="12"/>
        <v>42.750500667387328</v>
      </c>
      <c r="M21">
        <f t="shared" si="3"/>
        <v>41.036125667387331</v>
      </c>
      <c r="N21">
        <f t="shared" si="5"/>
        <v>39.237975667387346</v>
      </c>
      <c r="O21">
        <f t="shared" si="5"/>
        <v>37.356050667387372</v>
      </c>
      <c r="P21">
        <f t="shared" si="6"/>
        <v>35.390350667387374</v>
      </c>
      <c r="Q21">
        <f t="shared" si="6"/>
        <v>33.340875667387387</v>
      </c>
      <c r="R21">
        <f t="shared" si="6"/>
        <v>31.207625667387379</v>
      </c>
      <c r="S21">
        <f t="shared" si="6"/>
        <v>28.990600667387383</v>
      </c>
      <c r="T21">
        <f t="shared" si="7"/>
        <v>26.689800667387402</v>
      </c>
      <c r="U21">
        <f t="shared" si="8"/>
        <v>24.305225667387397</v>
      </c>
      <c r="V21">
        <f t="shared" si="8"/>
        <v>21.836875667387407</v>
      </c>
      <c r="W21">
        <f t="shared" si="8"/>
        <v>19.284750667387428</v>
      </c>
      <c r="X21">
        <f t="shared" si="13"/>
        <v>16.648850667387428</v>
      </c>
      <c r="Y21">
        <f t="shared" si="13"/>
        <v>13.92917566738744</v>
      </c>
      <c r="Z21">
        <f t="shared" si="13"/>
        <v>11.125725667387465</v>
      </c>
      <c r="AA21">
        <f>Z21+(-8.3775*(momento)+16793)/100</f>
        <v>8.2385006673874663</v>
      </c>
      <c r="AB21">
        <f>AA21+(-8.3775*(momento)+16793)/100</f>
        <v>5.2675006673874805</v>
      </c>
      <c r="AC21">
        <f>AB21+(-8.3775*(momento)+16793)/100</f>
        <v>2.2127256673875082</v>
      </c>
    </row>
    <row r="22" spans="2:33" x14ac:dyDescent="0.3">
      <c r="B22">
        <f t="shared" si="4"/>
        <v>19</v>
      </c>
      <c r="C22">
        <v>36.265733516350004</v>
      </c>
      <c r="D22">
        <f t="shared" si="2"/>
        <v>38.281470748263843</v>
      </c>
      <c r="E22">
        <f t="shared" si="12"/>
        <v>37.237295748263847</v>
      </c>
      <c r="F22">
        <f t="shared" si="12"/>
        <v>36.109345748263863</v>
      </c>
      <c r="G22">
        <f t="shared" si="12"/>
        <v>34.897620748263854</v>
      </c>
      <c r="H22">
        <f t="shared" si="12"/>
        <v>33.602120748263864</v>
      </c>
      <c r="I22">
        <f t="shared" si="12"/>
        <v>32.222845748263886</v>
      </c>
      <c r="J22">
        <f t="shared" si="12"/>
        <v>30.759795748263883</v>
      </c>
      <c r="K22">
        <f t="shared" si="12"/>
        <v>29.212970748263892</v>
      </c>
      <c r="L22">
        <f t="shared" si="12"/>
        <v>27.582370748263916</v>
      </c>
      <c r="M22">
        <f t="shared" si="3"/>
        <v>25.867995748263915</v>
      </c>
      <c r="N22">
        <f t="shared" si="5"/>
        <v>24.06984574826393</v>
      </c>
      <c r="O22">
        <f t="shared" si="5"/>
        <v>22.187920748263956</v>
      </c>
      <c r="P22">
        <f t="shared" si="6"/>
        <v>20.222220748263958</v>
      </c>
      <c r="Q22">
        <f t="shared" si="6"/>
        <v>18.172745748263974</v>
      </c>
      <c r="R22">
        <f t="shared" si="6"/>
        <v>16.039495748263967</v>
      </c>
      <c r="S22">
        <f t="shared" si="6"/>
        <v>13.822470748263973</v>
      </c>
      <c r="T22">
        <f t="shared" si="7"/>
        <v>11.521670748263992</v>
      </c>
      <c r="U22">
        <f t="shared" si="8"/>
        <v>9.1370957482639881</v>
      </c>
      <c r="V22">
        <f t="shared" si="8"/>
        <v>6.6687457482639969</v>
      </c>
      <c r="W22">
        <f t="shared" si="8"/>
        <v>4.1166207482640189</v>
      </c>
      <c r="X22">
        <f>W22+(-8.3775*(momento)+16793)/100</f>
        <v>1.4807207482640177</v>
      </c>
    </row>
    <row r="23" spans="2:33" x14ac:dyDescent="0.3">
      <c r="B23">
        <f t="shared" si="4"/>
        <v>20</v>
      </c>
      <c r="C23">
        <v>23.264810180300003</v>
      </c>
      <c r="D23">
        <f t="shared" si="2"/>
        <v>24.557924630961711</v>
      </c>
      <c r="E23">
        <f t="shared" si="12"/>
        <v>23.513749630961716</v>
      </c>
      <c r="F23">
        <f t="shared" si="12"/>
        <v>22.385799630961735</v>
      </c>
      <c r="G23">
        <f t="shared" si="12"/>
        <v>21.17407463096173</v>
      </c>
      <c r="H23">
        <f t="shared" si="12"/>
        <v>19.878574630961737</v>
      </c>
      <c r="I23">
        <f t="shared" si="12"/>
        <v>18.499299630961758</v>
      </c>
      <c r="J23">
        <f t="shared" si="12"/>
        <v>17.036249630961755</v>
      </c>
      <c r="K23">
        <f t="shared" si="12"/>
        <v>15.489424630961766</v>
      </c>
      <c r="L23">
        <f t="shared" si="12"/>
        <v>13.85882463096179</v>
      </c>
      <c r="M23">
        <f t="shared" si="3"/>
        <v>12.144449630961789</v>
      </c>
      <c r="N23">
        <f t="shared" si="5"/>
        <v>10.346299630961802</v>
      </c>
      <c r="O23">
        <f t="shared" si="5"/>
        <v>8.464374630961828</v>
      </c>
      <c r="P23">
        <f t="shared" ref="P23:R36" si="14">O23+(-8.3775*(momento)+16793)/100</f>
        <v>6.4986746309618306</v>
      </c>
      <c r="Q23">
        <f t="shared" si="14"/>
        <v>4.4491996309618465</v>
      </c>
      <c r="R23">
        <f t="shared" si="14"/>
        <v>2.315949630961839</v>
      </c>
    </row>
    <row r="24" spans="2:33" x14ac:dyDescent="0.3">
      <c r="B24">
        <f t="shared" si="4"/>
        <v>21</v>
      </c>
      <c r="C24">
        <v>21.896291934400001</v>
      </c>
      <c r="D24">
        <f t="shared" si="2"/>
        <v>23.113340829140434</v>
      </c>
      <c r="E24">
        <f t="shared" ref="E24:L33" si="15">D24+(-8.3775*(momento)+16793)/100</f>
        <v>22.069165829140438</v>
      </c>
      <c r="F24">
        <f t="shared" si="15"/>
        <v>20.941215829140454</v>
      </c>
      <c r="G24">
        <f t="shared" si="15"/>
        <v>19.729490829140449</v>
      </c>
      <c r="H24">
        <f t="shared" si="15"/>
        <v>18.433990829140456</v>
      </c>
      <c r="I24">
        <f t="shared" si="15"/>
        <v>17.054715829140477</v>
      </c>
      <c r="J24">
        <f t="shared" si="15"/>
        <v>15.591665829140474</v>
      </c>
      <c r="K24">
        <f t="shared" si="15"/>
        <v>14.044840829140485</v>
      </c>
      <c r="L24">
        <f t="shared" si="15"/>
        <v>12.414240829140509</v>
      </c>
      <c r="M24">
        <f t="shared" si="3"/>
        <v>10.699865829140508</v>
      </c>
      <c r="N24">
        <f t="shared" si="5"/>
        <v>8.901715829140521</v>
      </c>
      <c r="O24">
        <f t="shared" si="5"/>
        <v>7.0197908291405469</v>
      </c>
      <c r="P24">
        <f t="shared" si="14"/>
        <v>5.0540908291405495</v>
      </c>
      <c r="Q24">
        <f t="shared" si="14"/>
        <v>3.0046158291405654</v>
      </c>
      <c r="R24">
        <f t="shared" si="14"/>
        <v>0.87136582914055793</v>
      </c>
    </row>
    <row r="25" spans="2:33" x14ac:dyDescent="0.3">
      <c r="B25">
        <f t="shared" si="4"/>
        <v>22</v>
      </c>
      <c r="C25">
        <v>26.686105795050004</v>
      </c>
      <c r="D25">
        <f t="shared" si="2"/>
        <v>28.169384135514903</v>
      </c>
      <c r="E25">
        <f t="shared" si="15"/>
        <v>27.125209135514908</v>
      </c>
      <c r="F25">
        <f t="shared" si="15"/>
        <v>25.997259135514923</v>
      </c>
      <c r="G25">
        <f t="shared" si="15"/>
        <v>24.785534135514919</v>
      </c>
      <c r="H25">
        <f t="shared" si="15"/>
        <v>23.490034135514925</v>
      </c>
      <c r="I25">
        <f t="shared" si="15"/>
        <v>22.110759135514947</v>
      </c>
      <c r="J25">
        <f t="shared" si="15"/>
        <v>20.647709135514944</v>
      </c>
      <c r="K25">
        <f t="shared" si="15"/>
        <v>19.100884135514953</v>
      </c>
      <c r="L25">
        <f t="shared" si="15"/>
        <v>17.470284135514976</v>
      </c>
      <c r="M25">
        <f t="shared" si="3"/>
        <v>15.755909135514976</v>
      </c>
      <c r="N25">
        <f t="shared" si="5"/>
        <v>13.957759135514989</v>
      </c>
      <c r="O25">
        <f t="shared" si="5"/>
        <v>12.075834135515015</v>
      </c>
      <c r="P25">
        <f t="shared" si="14"/>
        <v>10.110134135515018</v>
      </c>
      <c r="Q25">
        <f t="shared" si="14"/>
        <v>8.060659135515035</v>
      </c>
      <c r="R25">
        <f t="shared" si="14"/>
        <v>5.9274091355150276</v>
      </c>
      <c r="S25">
        <f t="shared" ref="S25:T36" si="16">R25+(-8.3775*(momento)+16793)/100</f>
        <v>3.7103841355150333</v>
      </c>
      <c r="T25">
        <f t="shared" si="16"/>
        <v>1.4095841355150522</v>
      </c>
    </row>
    <row r="26" spans="2:33" x14ac:dyDescent="0.3">
      <c r="B26">
        <f t="shared" si="4"/>
        <v>23</v>
      </c>
      <c r="C26">
        <v>29.423142286850005</v>
      </c>
      <c r="D26">
        <f t="shared" si="2"/>
        <v>31.058551739157462</v>
      </c>
      <c r="E26">
        <f t="shared" si="15"/>
        <v>30.014376739157466</v>
      </c>
      <c r="F26">
        <f t="shared" si="15"/>
        <v>28.886426739157486</v>
      </c>
      <c r="G26">
        <f t="shared" si="15"/>
        <v>27.674701739157481</v>
      </c>
      <c r="H26">
        <f t="shared" si="15"/>
        <v>26.379201739157487</v>
      </c>
      <c r="I26">
        <f t="shared" si="15"/>
        <v>24.999926739157509</v>
      </c>
      <c r="J26">
        <f t="shared" si="15"/>
        <v>23.536876739157506</v>
      </c>
      <c r="K26">
        <f t="shared" si="15"/>
        <v>21.990051739157515</v>
      </c>
      <c r="L26">
        <f t="shared" si="15"/>
        <v>20.359451739157539</v>
      </c>
      <c r="M26">
        <f t="shared" si="3"/>
        <v>18.645076739157538</v>
      </c>
      <c r="N26">
        <f t="shared" ref="N26:O40" si="17">M26+(-8.3775*(momento)+16793)/100</f>
        <v>16.846926739157553</v>
      </c>
      <c r="O26">
        <f t="shared" si="17"/>
        <v>14.965001739157579</v>
      </c>
      <c r="P26">
        <f t="shared" si="14"/>
        <v>12.999301739157582</v>
      </c>
      <c r="Q26">
        <f t="shared" si="14"/>
        <v>10.949826739157597</v>
      </c>
      <c r="R26">
        <f t="shared" si="14"/>
        <v>8.8165767391575898</v>
      </c>
      <c r="S26">
        <f t="shared" si="16"/>
        <v>6.5995517391575955</v>
      </c>
      <c r="T26">
        <f t="shared" si="16"/>
        <v>4.2987517391576144</v>
      </c>
      <c r="U26">
        <f>T26+(-8.3775*(momento)+16793)/100</f>
        <v>1.9141767391576101</v>
      </c>
    </row>
    <row r="27" spans="2:33" x14ac:dyDescent="0.3">
      <c r="B27">
        <f t="shared" si="4"/>
        <v>24</v>
      </c>
      <c r="C27">
        <v>30.107401409800005</v>
      </c>
      <c r="D27">
        <f t="shared" si="2"/>
        <v>31.780843640068099</v>
      </c>
      <c r="E27">
        <f t="shared" si="15"/>
        <v>30.736668640068103</v>
      </c>
      <c r="F27">
        <f t="shared" si="15"/>
        <v>29.608718640068119</v>
      </c>
      <c r="G27">
        <f t="shared" si="15"/>
        <v>28.396993640068114</v>
      </c>
      <c r="H27">
        <f t="shared" si="15"/>
        <v>27.101493640068121</v>
      </c>
      <c r="I27">
        <f t="shared" si="15"/>
        <v>25.722218640068142</v>
      </c>
      <c r="J27">
        <f t="shared" si="15"/>
        <v>24.25916864006814</v>
      </c>
      <c r="K27">
        <f t="shared" si="15"/>
        <v>22.712343640068148</v>
      </c>
      <c r="L27">
        <f t="shared" si="15"/>
        <v>21.081743640068172</v>
      </c>
      <c r="M27">
        <f t="shared" si="3"/>
        <v>19.367368640068172</v>
      </c>
      <c r="N27">
        <f t="shared" si="17"/>
        <v>17.569218640068186</v>
      </c>
      <c r="O27">
        <f t="shared" si="17"/>
        <v>15.687293640068212</v>
      </c>
      <c r="P27">
        <f t="shared" si="14"/>
        <v>13.721593640068216</v>
      </c>
      <c r="Q27">
        <f t="shared" si="14"/>
        <v>11.672118640068231</v>
      </c>
      <c r="R27">
        <f t="shared" si="14"/>
        <v>9.5388686400682232</v>
      </c>
      <c r="S27">
        <f t="shared" si="16"/>
        <v>7.321843640068229</v>
      </c>
      <c r="T27">
        <f t="shared" si="16"/>
        <v>5.0210436400682479</v>
      </c>
      <c r="U27">
        <f>T27+(-8.3775*(momento)+16793)/100</f>
        <v>2.6364686400682436</v>
      </c>
    </row>
    <row r="28" spans="2:33" x14ac:dyDescent="0.3">
      <c r="B28">
        <f t="shared" si="4"/>
        <v>25</v>
      </c>
      <c r="C28">
        <v>29.423142286850005</v>
      </c>
      <c r="D28">
        <f t="shared" si="2"/>
        <v>31.058551739157462</v>
      </c>
      <c r="E28">
        <f t="shared" si="15"/>
        <v>30.014376739157466</v>
      </c>
      <c r="F28">
        <f t="shared" si="15"/>
        <v>28.886426739157486</v>
      </c>
      <c r="G28">
        <f t="shared" si="15"/>
        <v>27.674701739157481</v>
      </c>
      <c r="H28">
        <f t="shared" si="15"/>
        <v>26.379201739157487</v>
      </c>
      <c r="I28">
        <f t="shared" si="15"/>
        <v>24.999926739157509</v>
      </c>
      <c r="J28">
        <f t="shared" si="15"/>
        <v>23.536876739157506</v>
      </c>
      <c r="K28">
        <f t="shared" si="15"/>
        <v>21.990051739157515</v>
      </c>
      <c r="L28">
        <f t="shared" si="15"/>
        <v>20.359451739157539</v>
      </c>
      <c r="M28">
        <f t="shared" si="3"/>
        <v>18.645076739157538</v>
      </c>
      <c r="N28">
        <f t="shared" si="17"/>
        <v>16.846926739157553</v>
      </c>
      <c r="O28">
        <f t="shared" si="17"/>
        <v>14.965001739157579</v>
      </c>
      <c r="P28">
        <f t="shared" si="14"/>
        <v>12.999301739157582</v>
      </c>
      <c r="Q28">
        <f t="shared" si="14"/>
        <v>10.949826739157597</v>
      </c>
      <c r="R28">
        <f t="shared" si="14"/>
        <v>8.8165767391575898</v>
      </c>
      <c r="S28">
        <f t="shared" si="16"/>
        <v>6.5995517391575955</v>
      </c>
      <c r="T28">
        <f t="shared" si="16"/>
        <v>4.2987517391576144</v>
      </c>
      <c r="U28">
        <f>T28+(-8.3775*(momento)+16793)/100</f>
        <v>1.9141767391576101</v>
      </c>
    </row>
    <row r="29" spans="2:33" x14ac:dyDescent="0.3">
      <c r="B29">
        <f t="shared" si="4"/>
        <v>26</v>
      </c>
      <c r="C29">
        <v>28.738883163900002</v>
      </c>
      <c r="D29">
        <f t="shared" si="2"/>
        <v>30.336259838246818</v>
      </c>
      <c r="E29">
        <f t="shared" si="15"/>
        <v>29.292084838246822</v>
      </c>
      <c r="F29">
        <f t="shared" si="15"/>
        <v>28.164134838246838</v>
      </c>
      <c r="G29">
        <f t="shared" si="15"/>
        <v>26.952409838246833</v>
      </c>
      <c r="H29">
        <f t="shared" si="15"/>
        <v>25.65690983824684</v>
      </c>
      <c r="I29">
        <f t="shared" si="15"/>
        <v>24.277634838246861</v>
      </c>
      <c r="J29">
        <f t="shared" si="15"/>
        <v>22.814584838246859</v>
      </c>
      <c r="K29">
        <f t="shared" si="15"/>
        <v>21.267759838246867</v>
      </c>
      <c r="L29">
        <f t="shared" si="15"/>
        <v>19.637159838246891</v>
      </c>
      <c r="M29">
        <f t="shared" si="3"/>
        <v>17.922784838246891</v>
      </c>
      <c r="N29">
        <f t="shared" si="17"/>
        <v>16.124634838246905</v>
      </c>
      <c r="O29">
        <f t="shared" si="17"/>
        <v>14.242709838246931</v>
      </c>
      <c r="P29">
        <f t="shared" si="14"/>
        <v>12.277009838246935</v>
      </c>
      <c r="Q29">
        <f t="shared" si="14"/>
        <v>10.22753483824695</v>
      </c>
      <c r="R29">
        <f t="shared" si="14"/>
        <v>8.0942848382469421</v>
      </c>
      <c r="S29">
        <f t="shared" si="16"/>
        <v>5.8772598382469479</v>
      </c>
      <c r="T29">
        <f t="shared" si="16"/>
        <v>3.5764598382469668</v>
      </c>
      <c r="U29">
        <f>T29+(-8.3775*(momento)+16793)/100</f>
        <v>1.1918848382469625</v>
      </c>
    </row>
    <row r="30" spans="2:33" x14ac:dyDescent="0.3">
      <c r="B30">
        <f t="shared" si="4"/>
        <v>27</v>
      </c>
      <c r="C30">
        <v>28.054624040950003</v>
      </c>
      <c r="D30">
        <f t="shared" si="2"/>
        <v>29.613967937336181</v>
      </c>
      <c r="E30">
        <f t="shared" si="15"/>
        <v>28.569792937336185</v>
      </c>
      <c r="F30">
        <f t="shared" si="15"/>
        <v>27.441842937336204</v>
      </c>
      <c r="G30">
        <f t="shared" si="15"/>
        <v>26.2301179373362</v>
      </c>
      <c r="H30">
        <f t="shared" si="15"/>
        <v>24.934617937336206</v>
      </c>
      <c r="I30">
        <f t="shared" si="15"/>
        <v>23.555342937336228</v>
      </c>
      <c r="J30">
        <f t="shared" si="15"/>
        <v>22.092292937336225</v>
      </c>
      <c r="K30">
        <f t="shared" si="15"/>
        <v>20.545467937336234</v>
      </c>
      <c r="L30">
        <f t="shared" si="15"/>
        <v>18.914867937336258</v>
      </c>
      <c r="M30">
        <f t="shared" si="3"/>
        <v>17.200492937336257</v>
      </c>
      <c r="N30">
        <f t="shared" si="17"/>
        <v>15.40234293733627</v>
      </c>
      <c r="O30">
        <f t="shared" si="17"/>
        <v>13.520417937336296</v>
      </c>
      <c r="P30">
        <f t="shared" si="14"/>
        <v>11.554717937336299</v>
      </c>
      <c r="Q30">
        <f t="shared" si="14"/>
        <v>9.5052429373363161</v>
      </c>
      <c r="R30">
        <f t="shared" si="14"/>
        <v>7.3719929373363087</v>
      </c>
      <c r="S30">
        <f t="shared" si="16"/>
        <v>5.1549679373363144</v>
      </c>
      <c r="T30">
        <f t="shared" si="16"/>
        <v>2.8541679373363333</v>
      </c>
    </row>
    <row r="31" spans="2:33" x14ac:dyDescent="0.3">
      <c r="B31">
        <f t="shared" si="4"/>
        <v>28</v>
      </c>
      <c r="C31">
        <v>30.107401409800005</v>
      </c>
      <c r="D31">
        <f t="shared" si="2"/>
        <v>31.780843640068099</v>
      </c>
      <c r="E31">
        <f t="shared" si="15"/>
        <v>30.736668640068103</v>
      </c>
      <c r="F31">
        <f t="shared" si="15"/>
        <v>29.608718640068119</v>
      </c>
      <c r="G31">
        <f t="shared" si="15"/>
        <v>28.396993640068114</v>
      </c>
      <c r="H31">
        <f t="shared" si="15"/>
        <v>27.101493640068121</v>
      </c>
      <c r="I31">
        <f t="shared" si="15"/>
        <v>25.722218640068142</v>
      </c>
      <c r="J31">
        <f t="shared" si="15"/>
        <v>24.25916864006814</v>
      </c>
      <c r="K31">
        <f t="shared" si="15"/>
        <v>22.712343640068148</v>
      </c>
      <c r="L31">
        <f t="shared" si="15"/>
        <v>21.081743640068172</v>
      </c>
      <c r="M31">
        <f t="shared" si="3"/>
        <v>19.367368640068172</v>
      </c>
      <c r="N31">
        <f t="shared" si="17"/>
        <v>17.569218640068186</v>
      </c>
      <c r="O31">
        <f t="shared" si="17"/>
        <v>15.687293640068212</v>
      </c>
      <c r="P31">
        <f t="shared" si="14"/>
        <v>13.721593640068216</v>
      </c>
      <c r="Q31">
        <f t="shared" si="14"/>
        <v>11.672118640068231</v>
      </c>
      <c r="R31">
        <f t="shared" si="14"/>
        <v>9.5388686400682232</v>
      </c>
      <c r="S31">
        <f t="shared" si="16"/>
        <v>7.321843640068229</v>
      </c>
      <c r="T31">
        <f t="shared" si="16"/>
        <v>5.0210436400682479</v>
      </c>
      <c r="U31">
        <f>T31+(-8.3775*(momento)+16793)/100</f>
        <v>2.6364686400682436</v>
      </c>
    </row>
    <row r="32" spans="2:33" x14ac:dyDescent="0.3">
      <c r="B32">
        <f t="shared" si="4"/>
        <v>29</v>
      </c>
      <c r="C32">
        <v>32.16017877865</v>
      </c>
      <c r="D32">
        <f t="shared" si="2"/>
        <v>33.947719342800006</v>
      </c>
      <c r="E32">
        <f t="shared" si="15"/>
        <v>32.903544342800011</v>
      </c>
      <c r="F32">
        <f t="shared" si="15"/>
        <v>31.775594342800026</v>
      </c>
      <c r="G32">
        <f t="shared" si="15"/>
        <v>30.563869342800022</v>
      </c>
      <c r="H32">
        <f t="shared" si="15"/>
        <v>29.268369342800028</v>
      </c>
      <c r="I32">
        <f t="shared" si="15"/>
        <v>27.88909434280005</v>
      </c>
      <c r="J32">
        <f t="shared" si="15"/>
        <v>26.426044342800047</v>
      </c>
      <c r="K32">
        <f t="shared" si="15"/>
        <v>24.879219342800056</v>
      </c>
      <c r="L32">
        <f t="shared" si="15"/>
        <v>23.24861934280008</v>
      </c>
      <c r="M32">
        <f t="shared" si="3"/>
        <v>21.534244342800079</v>
      </c>
      <c r="N32">
        <f t="shared" si="17"/>
        <v>19.736094342800094</v>
      </c>
      <c r="O32">
        <f t="shared" si="17"/>
        <v>17.85416934280012</v>
      </c>
      <c r="P32">
        <f t="shared" si="14"/>
        <v>15.888469342800123</v>
      </c>
      <c r="Q32">
        <f t="shared" si="14"/>
        <v>13.838994342800138</v>
      </c>
      <c r="R32">
        <f t="shared" si="14"/>
        <v>11.705744342800131</v>
      </c>
      <c r="S32">
        <f t="shared" si="16"/>
        <v>9.4887193428001364</v>
      </c>
      <c r="T32">
        <f t="shared" si="16"/>
        <v>7.1879193428001553</v>
      </c>
      <c r="U32">
        <f>T32+(-8.3775*(momento)+16793)/100</f>
        <v>4.803344342800151</v>
      </c>
      <c r="V32">
        <f>U32+(-8.3775*(momento)+16793)/100</f>
        <v>2.3349943428001598</v>
      </c>
    </row>
    <row r="33" spans="2:22" x14ac:dyDescent="0.3">
      <c r="B33">
        <f t="shared" si="4"/>
        <v>30</v>
      </c>
      <c r="C33">
        <v>30.791660532750004</v>
      </c>
      <c r="D33">
        <f t="shared" si="2"/>
        <v>32.503135540978739</v>
      </c>
      <c r="E33">
        <f t="shared" si="15"/>
        <v>31.458960540978744</v>
      </c>
      <c r="F33">
        <f t="shared" si="15"/>
        <v>30.33101054097876</v>
      </c>
      <c r="G33">
        <f t="shared" si="15"/>
        <v>29.119285540978755</v>
      </c>
      <c r="H33">
        <f t="shared" si="15"/>
        <v>27.823785540978761</v>
      </c>
      <c r="I33">
        <f t="shared" si="15"/>
        <v>26.444510540978783</v>
      </c>
      <c r="J33">
        <f t="shared" si="15"/>
        <v>24.98146054097878</v>
      </c>
      <c r="K33">
        <f t="shared" si="15"/>
        <v>23.434635540978789</v>
      </c>
      <c r="L33">
        <f t="shared" si="15"/>
        <v>21.804035540978813</v>
      </c>
      <c r="M33">
        <f t="shared" si="3"/>
        <v>20.089660540978812</v>
      </c>
      <c r="N33">
        <f t="shared" si="17"/>
        <v>18.291510540978827</v>
      </c>
      <c r="O33">
        <f t="shared" si="17"/>
        <v>16.409585540978853</v>
      </c>
      <c r="P33">
        <f t="shared" si="14"/>
        <v>14.443885540978856</v>
      </c>
      <c r="Q33">
        <f t="shared" si="14"/>
        <v>12.394410540978871</v>
      </c>
      <c r="R33">
        <f t="shared" si="14"/>
        <v>10.261160540978864</v>
      </c>
      <c r="S33">
        <f t="shared" si="16"/>
        <v>8.0441355409788695</v>
      </c>
      <c r="T33">
        <f t="shared" si="16"/>
        <v>5.7433355409788884</v>
      </c>
      <c r="U33">
        <f>T33+(-8.3775*(momento)+16793)/100</f>
        <v>3.3587605409788841</v>
      </c>
      <c r="V33">
        <f>U33+(-8.3775*(momento)+16793)/100</f>
        <v>0.89041054097889294</v>
      </c>
    </row>
    <row r="34" spans="2:22" x14ac:dyDescent="0.3">
      <c r="B34">
        <f t="shared" si="4"/>
        <v>31</v>
      </c>
      <c r="C34">
        <v>26.001846672100001</v>
      </c>
      <c r="D34">
        <f t="shared" si="2"/>
        <v>27.447092234604263</v>
      </c>
      <c r="E34">
        <f t="shared" ref="E34:L43" si="18">D34+(-8.3775*(momento)+16793)/100</f>
        <v>26.402917234604267</v>
      </c>
      <c r="F34">
        <f t="shared" si="18"/>
        <v>25.274967234604283</v>
      </c>
      <c r="G34">
        <f t="shared" si="18"/>
        <v>24.063242234604278</v>
      </c>
      <c r="H34">
        <f t="shared" si="18"/>
        <v>22.767742234604285</v>
      </c>
      <c r="I34">
        <f t="shared" si="18"/>
        <v>21.388467234604306</v>
      </c>
      <c r="J34">
        <f t="shared" si="18"/>
        <v>19.925417234604303</v>
      </c>
      <c r="K34">
        <f t="shared" si="18"/>
        <v>18.378592234604312</v>
      </c>
      <c r="L34">
        <f t="shared" si="18"/>
        <v>16.747992234604336</v>
      </c>
      <c r="M34">
        <f t="shared" si="3"/>
        <v>15.033617234604336</v>
      </c>
      <c r="N34">
        <f t="shared" si="17"/>
        <v>13.235467234604348</v>
      </c>
      <c r="O34">
        <f t="shared" si="17"/>
        <v>11.353542234604374</v>
      </c>
      <c r="P34">
        <f t="shared" si="14"/>
        <v>9.3878422346043777</v>
      </c>
      <c r="Q34">
        <f t="shared" si="14"/>
        <v>7.3383672346043936</v>
      </c>
      <c r="R34">
        <f t="shared" si="14"/>
        <v>5.2051172346043861</v>
      </c>
      <c r="S34">
        <f t="shared" si="16"/>
        <v>2.9880922346043919</v>
      </c>
      <c r="T34">
        <f t="shared" si="16"/>
        <v>0.6872922346044108</v>
      </c>
    </row>
    <row r="35" spans="2:22" x14ac:dyDescent="0.3">
      <c r="B35">
        <f t="shared" si="4"/>
        <v>32</v>
      </c>
      <c r="C35">
        <v>26.686105795050004</v>
      </c>
      <c r="D35">
        <f t="shared" si="2"/>
        <v>28.169384135514903</v>
      </c>
      <c r="E35">
        <f t="shared" si="18"/>
        <v>27.125209135514908</v>
      </c>
      <c r="F35">
        <f t="shared" si="18"/>
        <v>25.997259135514923</v>
      </c>
      <c r="G35">
        <f t="shared" si="18"/>
        <v>24.785534135514919</v>
      </c>
      <c r="H35">
        <f t="shared" si="18"/>
        <v>23.490034135514925</v>
      </c>
      <c r="I35">
        <f t="shared" si="18"/>
        <v>22.110759135514947</v>
      </c>
      <c r="J35">
        <f t="shared" si="18"/>
        <v>20.647709135514944</v>
      </c>
      <c r="K35">
        <f t="shared" si="18"/>
        <v>19.100884135514953</v>
      </c>
      <c r="L35">
        <f t="shared" si="18"/>
        <v>17.470284135514976</v>
      </c>
      <c r="M35">
        <f t="shared" si="3"/>
        <v>15.755909135514976</v>
      </c>
      <c r="N35">
        <f t="shared" si="17"/>
        <v>13.957759135514989</v>
      </c>
      <c r="O35">
        <f t="shared" si="17"/>
        <v>12.075834135515015</v>
      </c>
      <c r="P35">
        <f t="shared" si="14"/>
        <v>10.110134135515018</v>
      </c>
      <c r="Q35">
        <f t="shared" si="14"/>
        <v>8.060659135515035</v>
      </c>
      <c r="R35">
        <f t="shared" si="14"/>
        <v>5.9274091355150276</v>
      </c>
      <c r="S35">
        <f t="shared" si="16"/>
        <v>3.7103841355150333</v>
      </c>
      <c r="T35">
        <f t="shared" si="16"/>
        <v>1.4095841355150522</v>
      </c>
    </row>
    <row r="36" spans="2:22" x14ac:dyDescent="0.3">
      <c r="B36">
        <f t="shared" si="4"/>
        <v>33</v>
      </c>
      <c r="C36">
        <v>26.001846672100001</v>
      </c>
      <c r="D36">
        <f t="shared" si="2"/>
        <v>27.447092234604263</v>
      </c>
      <c r="E36">
        <f t="shared" si="18"/>
        <v>26.402917234604267</v>
      </c>
      <c r="F36">
        <f t="shared" si="18"/>
        <v>25.274967234604283</v>
      </c>
      <c r="G36">
        <f t="shared" si="18"/>
        <v>24.063242234604278</v>
      </c>
      <c r="H36">
        <f t="shared" si="18"/>
        <v>22.767742234604285</v>
      </c>
      <c r="I36">
        <f t="shared" si="18"/>
        <v>21.388467234604306</v>
      </c>
      <c r="J36">
        <f t="shared" si="18"/>
        <v>19.925417234604303</v>
      </c>
      <c r="K36">
        <f t="shared" si="18"/>
        <v>18.378592234604312</v>
      </c>
      <c r="L36">
        <f t="shared" si="18"/>
        <v>16.747992234604336</v>
      </c>
      <c r="M36">
        <f t="shared" si="3"/>
        <v>15.033617234604336</v>
      </c>
      <c r="N36">
        <f t="shared" si="17"/>
        <v>13.235467234604348</v>
      </c>
      <c r="O36">
        <f t="shared" si="17"/>
        <v>11.353542234604374</v>
      </c>
      <c r="P36">
        <f t="shared" si="14"/>
        <v>9.3878422346043777</v>
      </c>
      <c r="Q36">
        <f t="shared" si="14"/>
        <v>7.3383672346043936</v>
      </c>
      <c r="R36">
        <f t="shared" si="14"/>
        <v>5.2051172346043861</v>
      </c>
      <c r="S36">
        <f t="shared" si="16"/>
        <v>2.9880922346043919</v>
      </c>
      <c r="T36">
        <f t="shared" si="16"/>
        <v>0.6872922346044108</v>
      </c>
    </row>
    <row r="37" spans="2:22" x14ac:dyDescent="0.3">
      <c r="B37">
        <f t="shared" si="4"/>
        <v>34</v>
      </c>
      <c r="C37">
        <v>20.527773688500002</v>
      </c>
      <c r="D37">
        <f t="shared" si="2"/>
        <v>21.668757027319156</v>
      </c>
      <c r="E37">
        <f t="shared" si="18"/>
        <v>20.62458202731916</v>
      </c>
      <c r="F37">
        <f t="shared" si="18"/>
        <v>19.49663202731918</v>
      </c>
      <c r="G37">
        <f t="shared" si="18"/>
        <v>18.284907027319175</v>
      </c>
      <c r="H37">
        <f t="shared" si="18"/>
        <v>16.989407027319182</v>
      </c>
      <c r="I37">
        <f t="shared" si="18"/>
        <v>15.610132027319201</v>
      </c>
      <c r="J37">
        <f t="shared" si="18"/>
        <v>14.147082027319199</v>
      </c>
      <c r="K37">
        <f t="shared" si="18"/>
        <v>12.600257027319209</v>
      </c>
      <c r="L37">
        <f t="shared" si="18"/>
        <v>10.969657027319233</v>
      </c>
      <c r="M37">
        <f t="shared" si="3"/>
        <v>9.2552820273192324</v>
      </c>
      <c r="N37">
        <f t="shared" si="17"/>
        <v>7.4571320273192452</v>
      </c>
      <c r="O37">
        <f t="shared" si="17"/>
        <v>5.5752070273192711</v>
      </c>
      <c r="P37">
        <f>O37+(-8.3775*(momento)+16793)/100</f>
        <v>3.6095070273192738</v>
      </c>
      <c r="Q37">
        <f>P37+(-8.3775*(momento)+16793)/100</f>
        <v>1.5600320273192896</v>
      </c>
    </row>
    <row r="38" spans="2:22" x14ac:dyDescent="0.3">
      <c r="B38">
        <f t="shared" si="4"/>
        <v>35</v>
      </c>
      <c r="C38">
        <v>21.212032811450005</v>
      </c>
      <c r="D38">
        <f t="shared" si="2"/>
        <v>22.391048928229797</v>
      </c>
      <c r="E38">
        <f t="shared" si="18"/>
        <v>21.346873928229801</v>
      </c>
      <c r="F38">
        <f t="shared" si="18"/>
        <v>20.21892392822982</v>
      </c>
      <c r="G38">
        <f t="shared" si="18"/>
        <v>19.007198928229815</v>
      </c>
      <c r="H38">
        <f t="shared" si="18"/>
        <v>17.711698928229822</v>
      </c>
      <c r="I38">
        <f t="shared" si="18"/>
        <v>16.332423928229844</v>
      </c>
      <c r="J38">
        <f t="shared" si="18"/>
        <v>14.869373928229841</v>
      </c>
      <c r="K38">
        <f t="shared" si="18"/>
        <v>13.322548928229851</v>
      </c>
      <c r="L38">
        <f t="shared" si="18"/>
        <v>11.691948928229875</v>
      </c>
      <c r="M38">
        <f t="shared" si="3"/>
        <v>9.9775739282298748</v>
      </c>
      <c r="N38">
        <f t="shared" si="17"/>
        <v>8.1794239282298875</v>
      </c>
      <c r="O38">
        <f t="shared" si="17"/>
        <v>6.2974989282299134</v>
      </c>
      <c r="P38">
        <f>O38+(-8.3775*(momento)+16793)/100</f>
        <v>4.3317989282299161</v>
      </c>
      <c r="Q38">
        <f>P38+(-8.3775*(momento)+16793)/100</f>
        <v>2.2823239282299319</v>
      </c>
    </row>
    <row r="39" spans="2:22" x14ac:dyDescent="0.3">
      <c r="B39">
        <f t="shared" si="4"/>
        <v>36</v>
      </c>
      <c r="C39">
        <v>18.474996319650003</v>
      </c>
      <c r="D39">
        <f t="shared" si="2"/>
        <v>19.501881324587242</v>
      </c>
      <c r="E39">
        <f t="shared" si="18"/>
        <v>18.457706324587246</v>
      </c>
      <c r="F39">
        <f t="shared" si="18"/>
        <v>17.329756324587265</v>
      </c>
      <c r="G39">
        <f t="shared" si="18"/>
        <v>16.11803132458726</v>
      </c>
      <c r="H39">
        <f t="shared" si="18"/>
        <v>14.822531324587267</v>
      </c>
      <c r="I39">
        <f t="shared" si="18"/>
        <v>13.443256324587287</v>
      </c>
      <c r="J39">
        <f t="shared" si="18"/>
        <v>11.980206324587284</v>
      </c>
      <c r="K39">
        <f t="shared" si="18"/>
        <v>10.433381324587295</v>
      </c>
      <c r="L39">
        <f t="shared" si="18"/>
        <v>8.8027813245873183</v>
      </c>
      <c r="M39">
        <f t="shared" si="3"/>
        <v>7.0884063245873179</v>
      </c>
      <c r="N39">
        <f t="shared" si="17"/>
        <v>5.2902563245873306</v>
      </c>
      <c r="O39">
        <f t="shared" si="17"/>
        <v>3.4083313245873565</v>
      </c>
      <c r="P39">
        <f>O39+(-8.3775*(momento)+16793)/100</f>
        <v>1.4426313245873594</v>
      </c>
    </row>
    <row r="40" spans="2:22" x14ac:dyDescent="0.3">
      <c r="B40">
        <f t="shared" si="4"/>
        <v>37</v>
      </c>
      <c r="C40">
        <v>18.474996319650003</v>
      </c>
      <c r="D40">
        <f t="shared" si="2"/>
        <v>19.501881324587242</v>
      </c>
      <c r="E40">
        <f t="shared" si="18"/>
        <v>18.457706324587246</v>
      </c>
      <c r="F40">
        <f t="shared" si="18"/>
        <v>17.329756324587265</v>
      </c>
      <c r="G40">
        <f t="shared" si="18"/>
        <v>16.11803132458726</v>
      </c>
      <c r="H40">
        <f t="shared" si="18"/>
        <v>14.822531324587267</v>
      </c>
      <c r="I40">
        <f t="shared" si="18"/>
        <v>13.443256324587287</v>
      </c>
      <c r="J40">
        <f t="shared" si="18"/>
        <v>11.980206324587284</v>
      </c>
      <c r="K40">
        <f t="shared" si="18"/>
        <v>10.433381324587295</v>
      </c>
      <c r="L40">
        <f t="shared" si="18"/>
        <v>8.8027813245873183</v>
      </c>
      <c r="M40">
        <f t="shared" si="3"/>
        <v>7.0884063245873179</v>
      </c>
      <c r="N40">
        <f t="shared" si="17"/>
        <v>5.2902563245873306</v>
      </c>
      <c r="O40">
        <f t="shared" si="17"/>
        <v>3.4083313245873565</v>
      </c>
      <c r="P40">
        <f>O40+(-8.3775*(momento)+16793)/100</f>
        <v>1.4426313245873594</v>
      </c>
    </row>
    <row r="41" spans="2:22" x14ac:dyDescent="0.3">
      <c r="B41">
        <f t="shared" si="4"/>
        <v>38</v>
      </c>
      <c r="C41">
        <v>15.053700704900002</v>
      </c>
      <c r="D41">
        <f t="shared" si="2"/>
        <v>15.890421820034049</v>
      </c>
      <c r="E41">
        <f t="shared" si="18"/>
        <v>14.846246820034054</v>
      </c>
      <c r="F41">
        <f t="shared" si="18"/>
        <v>13.718296820034071</v>
      </c>
      <c r="G41">
        <f t="shared" si="18"/>
        <v>12.506571820034065</v>
      </c>
      <c r="H41">
        <f t="shared" si="18"/>
        <v>11.211071820034071</v>
      </c>
      <c r="I41">
        <f t="shared" si="18"/>
        <v>9.8317968200340911</v>
      </c>
      <c r="J41">
        <f t="shared" si="18"/>
        <v>8.3687468200340884</v>
      </c>
      <c r="K41">
        <f t="shared" si="18"/>
        <v>6.821921820034099</v>
      </c>
      <c r="L41">
        <f t="shared" si="18"/>
        <v>5.1913218200341227</v>
      </c>
      <c r="M41">
        <f t="shared" si="3"/>
        <v>3.4769468200341227</v>
      </c>
      <c r="N41">
        <f>M41+(-8.3775*(momento)+16793)/100</f>
        <v>1.6787968200341359</v>
      </c>
    </row>
    <row r="42" spans="2:22" x14ac:dyDescent="0.3">
      <c r="B42">
        <f t="shared" si="4"/>
        <v>39</v>
      </c>
      <c r="C42">
        <v>15.053700704900002</v>
      </c>
      <c r="D42">
        <f t="shared" si="2"/>
        <v>15.890421820034049</v>
      </c>
      <c r="E42">
        <f t="shared" si="18"/>
        <v>14.846246820034054</v>
      </c>
      <c r="F42">
        <f t="shared" si="18"/>
        <v>13.718296820034071</v>
      </c>
      <c r="G42">
        <f t="shared" si="18"/>
        <v>12.506571820034065</v>
      </c>
      <c r="H42">
        <f t="shared" si="18"/>
        <v>11.211071820034071</v>
      </c>
      <c r="I42">
        <f t="shared" si="18"/>
        <v>9.8317968200340911</v>
      </c>
      <c r="J42">
        <f t="shared" si="18"/>
        <v>8.3687468200340884</v>
      </c>
      <c r="K42">
        <f t="shared" si="18"/>
        <v>6.821921820034099</v>
      </c>
      <c r="L42">
        <f t="shared" si="18"/>
        <v>5.1913218200341227</v>
      </c>
      <c r="M42">
        <f t="shared" si="3"/>
        <v>3.4769468200341227</v>
      </c>
      <c r="N42">
        <f>M42+(-8.3775*(momento)+16793)/100</f>
        <v>1.6787968200341359</v>
      </c>
    </row>
    <row r="43" spans="2:22" x14ac:dyDescent="0.3">
      <c r="B43">
        <f t="shared" si="4"/>
        <v>40</v>
      </c>
      <c r="C43">
        <v>13.685182459000002</v>
      </c>
      <c r="D43">
        <f t="shared" si="2"/>
        <v>14.445838018212772</v>
      </c>
      <c r="E43">
        <f t="shared" si="18"/>
        <v>13.401663018212776</v>
      </c>
      <c r="F43">
        <f t="shared" si="18"/>
        <v>12.273713018212794</v>
      </c>
      <c r="G43">
        <f t="shared" si="18"/>
        <v>11.061988018212787</v>
      </c>
      <c r="H43">
        <f t="shared" si="18"/>
        <v>9.7664880182127938</v>
      </c>
      <c r="I43">
        <f t="shared" si="18"/>
        <v>8.3872130182128135</v>
      </c>
      <c r="J43">
        <f t="shared" si="18"/>
        <v>6.9241630182128109</v>
      </c>
      <c r="K43">
        <f t="shared" si="18"/>
        <v>5.3773380182128214</v>
      </c>
      <c r="L43">
        <f t="shared" si="18"/>
        <v>3.7467380182128447</v>
      </c>
      <c r="M43">
        <f t="shared" si="3"/>
        <v>2.0323630182128447</v>
      </c>
    </row>
    <row r="44" spans="2:22" x14ac:dyDescent="0.3">
      <c r="B44">
        <f t="shared" si="4"/>
        <v>41</v>
      </c>
      <c r="C44">
        <v>13.685182459000002</v>
      </c>
      <c r="D44">
        <f t="shared" si="2"/>
        <v>14.445838018212772</v>
      </c>
      <c r="E44">
        <f t="shared" ref="E44:L46" si="19">D44+(-8.3775*(momento)+16793)/100</f>
        <v>13.401663018212776</v>
      </c>
      <c r="F44">
        <f t="shared" si="19"/>
        <v>12.273713018212794</v>
      </c>
      <c r="G44">
        <f t="shared" si="19"/>
        <v>11.061988018212787</v>
      </c>
      <c r="H44">
        <f t="shared" si="19"/>
        <v>9.7664880182127938</v>
      </c>
      <c r="I44">
        <f t="shared" si="19"/>
        <v>8.3872130182128135</v>
      </c>
      <c r="J44">
        <f t="shared" si="19"/>
        <v>6.9241630182128109</v>
      </c>
      <c r="K44">
        <f t="shared" si="19"/>
        <v>5.3773380182128214</v>
      </c>
      <c r="L44">
        <f t="shared" si="19"/>
        <v>3.7467380182128447</v>
      </c>
      <c r="M44">
        <f t="shared" si="3"/>
        <v>2.0323630182128447</v>
      </c>
    </row>
    <row r="45" spans="2:22" x14ac:dyDescent="0.3">
      <c r="B45">
        <f t="shared" si="4"/>
        <v>42</v>
      </c>
      <c r="C45">
        <v>11.632405090150002</v>
      </c>
      <c r="D45">
        <f t="shared" si="2"/>
        <v>12.278962315480856</v>
      </c>
      <c r="E45">
        <f t="shared" si="19"/>
        <v>11.23478731548086</v>
      </c>
      <c r="F45">
        <f t="shared" si="19"/>
        <v>10.106837315480877</v>
      </c>
      <c r="G45">
        <f t="shared" si="19"/>
        <v>8.8951123154808727</v>
      </c>
      <c r="H45">
        <f t="shared" si="19"/>
        <v>7.5996123154808801</v>
      </c>
      <c r="I45">
        <f t="shared" si="19"/>
        <v>6.2203373154809007</v>
      </c>
      <c r="J45">
        <f t="shared" si="19"/>
        <v>4.7572873154808981</v>
      </c>
      <c r="K45">
        <f t="shared" si="19"/>
        <v>3.2104623154809082</v>
      </c>
      <c r="L45">
        <f t="shared" si="19"/>
        <v>1.5798623154809315</v>
      </c>
    </row>
    <row r="46" spans="2:22" x14ac:dyDescent="0.3">
      <c r="B46">
        <f t="shared" si="4"/>
        <v>43</v>
      </c>
      <c r="C46">
        <v>11.632405090150002</v>
      </c>
      <c r="D46">
        <f t="shared" si="2"/>
        <v>12.278962315480856</v>
      </c>
      <c r="E46">
        <f t="shared" si="19"/>
        <v>11.23478731548086</v>
      </c>
      <c r="F46">
        <f t="shared" si="19"/>
        <v>10.106837315480877</v>
      </c>
      <c r="G46">
        <f t="shared" si="19"/>
        <v>8.8951123154808727</v>
      </c>
      <c r="H46">
        <f t="shared" si="19"/>
        <v>7.5996123154808801</v>
      </c>
      <c r="I46">
        <f t="shared" si="19"/>
        <v>6.2203373154809007</v>
      </c>
      <c r="J46">
        <f t="shared" si="19"/>
        <v>4.7572873154808981</v>
      </c>
      <c r="K46">
        <f t="shared" si="19"/>
        <v>3.2104623154809082</v>
      </c>
      <c r="L46">
        <f t="shared" si="19"/>
        <v>1.5798623154809315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I4" sqref="AI4:AI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15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2.9812000000000002E-2</v>
      </c>
      <c r="B2">
        <v>3.5154999999999999E-2</v>
      </c>
      <c r="C2">
        <f>A2/B2</f>
        <v>0.8480159294552696</v>
      </c>
      <c r="E2">
        <v>-8.4778000000000002</v>
      </c>
      <c r="F2">
        <v>17010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0.84801593*C4</f>
        <v>9.8644648206602863</v>
      </c>
      <c r="E4">
        <f t="shared" ref="E4:K13" si="1">D4+(-8.4778*(momento)+17010)/100</f>
        <v>8.9672388206602776</v>
      </c>
      <c r="F4">
        <f t="shared" si="1"/>
        <v>7.9852348206602617</v>
      </c>
      <c r="G4">
        <f t="shared" si="1"/>
        <v>6.9184528206602405</v>
      </c>
      <c r="H4">
        <f t="shared" si="1"/>
        <v>5.7668928206602503</v>
      </c>
      <c r="I4">
        <f t="shared" si="1"/>
        <v>4.5305548206602539</v>
      </c>
      <c r="J4">
        <f t="shared" si="1"/>
        <v>3.2094388206602522</v>
      </c>
      <c r="K4">
        <f t="shared" si="1"/>
        <v>1.8035448206602447</v>
      </c>
    </row>
    <row r="5" spans="1:38" x14ac:dyDescent="0.3">
      <c r="B5">
        <f>1+B4</f>
        <v>2</v>
      </c>
      <c r="C5">
        <v>13.000923336050001</v>
      </c>
      <c r="D5">
        <f t="shared" ref="D5:D46" si="2">0.84801593*C5</f>
        <v>11.024990093679143</v>
      </c>
      <c r="E5">
        <f t="shared" si="1"/>
        <v>10.127764093679133</v>
      </c>
      <c r="F5">
        <f t="shared" si="1"/>
        <v>9.145760093679117</v>
      </c>
      <c r="G5">
        <f t="shared" si="1"/>
        <v>8.0789780936790958</v>
      </c>
      <c r="H5">
        <f t="shared" si="1"/>
        <v>6.9274180936791057</v>
      </c>
      <c r="I5">
        <f t="shared" si="1"/>
        <v>5.6910800936791093</v>
      </c>
      <c r="J5">
        <f t="shared" si="1"/>
        <v>4.3699640936791075</v>
      </c>
      <c r="K5">
        <f t="shared" si="1"/>
        <v>2.9640700936791</v>
      </c>
      <c r="L5">
        <f t="shared" ref="L5:L44" si="3">K5+(-8.4778*(momento)+17010)/100</f>
        <v>1.4733980936790867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13.926303276226291</v>
      </c>
      <c r="E6">
        <f t="shared" si="1"/>
        <v>13.029077276226282</v>
      </c>
      <c r="F6">
        <f t="shared" si="1"/>
        <v>12.047073276226266</v>
      </c>
      <c r="G6">
        <f t="shared" si="1"/>
        <v>10.980291276226245</v>
      </c>
      <c r="H6">
        <f t="shared" si="1"/>
        <v>9.8287312762262538</v>
      </c>
      <c r="I6">
        <f t="shared" si="1"/>
        <v>8.5923932762262574</v>
      </c>
      <c r="J6">
        <f t="shared" si="1"/>
        <v>7.2712772762262556</v>
      </c>
      <c r="K6">
        <f t="shared" si="1"/>
        <v>5.8653832762262486</v>
      </c>
      <c r="L6">
        <f t="shared" si="3"/>
        <v>4.3747112762262352</v>
      </c>
      <c r="M6">
        <f t="shared" ref="M6:N25" si="5">L6+(-8.4778*(momento)+17010)/100</f>
        <v>2.7992612762262166</v>
      </c>
      <c r="N6">
        <f t="shared" si="5"/>
        <v>1.1390332762262283</v>
      </c>
    </row>
    <row r="7" spans="1:38" x14ac:dyDescent="0.3">
      <c r="B7">
        <f t="shared" si="4"/>
        <v>4</v>
      </c>
      <c r="C7">
        <v>25.317587549150005</v>
      </c>
      <c r="D7">
        <f t="shared" si="2"/>
        <v>21.469717550848863</v>
      </c>
      <c r="E7">
        <f t="shared" si="1"/>
        <v>20.572491550848852</v>
      </c>
      <c r="F7">
        <f t="shared" si="1"/>
        <v>19.590487550848838</v>
      </c>
      <c r="G7">
        <f t="shared" si="1"/>
        <v>18.523705550848817</v>
      </c>
      <c r="H7">
        <f t="shared" si="1"/>
        <v>17.372145550848828</v>
      </c>
      <c r="I7">
        <f t="shared" si="1"/>
        <v>16.135807550848831</v>
      </c>
      <c r="J7">
        <f t="shared" si="1"/>
        <v>14.814691550848829</v>
      </c>
      <c r="K7">
        <f t="shared" si="1"/>
        <v>13.408797550848822</v>
      </c>
      <c r="L7">
        <f t="shared" si="3"/>
        <v>11.91812555084881</v>
      </c>
      <c r="M7">
        <f t="shared" si="5"/>
        <v>10.34267555084879</v>
      </c>
      <c r="N7">
        <f t="shared" si="5"/>
        <v>8.6824475508488028</v>
      </c>
      <c r="O7">
        <f t="shared" ref="O7:R22" si="6">N7+(-8.4778*(momento)+17010)/100</f>
        <v>6.937441550848809</v>
      </c>
      <c r="P7">
        <f t="shared" si="6"/>
        <v>5.1076575508488098</v>
      </c>
      <c r="Q7">
        <f t="shared" si="6"/>
        <v>3.1930955508488044</v>
      </c>
      <c r="R7">
        <f t="shared" si="6"/>
        <v>1.1937555508487934</v>
      </c>
    </row>
    <row r="8" spans="1:38" x14ac:dyDescent="0.3">
      <c r="B8">
        <f t="shared" si="4"/>
        <v>5</v>
      </c>
      <c r="C8">
        <v>26.686105795050004</v>
      </c>
      <c r="D8">
        <f t="shared" si="2"/>
        <v>22.630242823867718</v>
      </c>
      <c r="E8">
        <f t="shared" si="1"/>
        <v>21.733016823867708</v>
      </c>
      <c r="F8">
        <f t="shared" si="1"/>
        <v>20.751012823867693</v>
      </c>
      <c r="G8">
        <f t="shared" si="1"/>
        <v>19.684230823867672</v>
      </c>
      <c r="H8">
        <f t="shared" si="1"/>
        <v>18.532670823867683</v>
      </c>
      <c r="I8">
        <f t="shared" si="1"/>
        <v>17.296332823867687</v>
      </c>
      <c r="J8">
        <f t="shared" si="1"/>
        <v>15.975216823867685</v>
      </c>
      <c r="K8">
        <f t="shared" si="1"/>
        <v>14.569322823867678</v>
      </c>
      <c r="L8">
        <f t="shared" si="3"/>
        <v>13.078650823867665</v>
      </c>
      <c r="M8">
        <f t="shared" si="5"/>
        <v>11.503200823867646</v>
      </c>
      <c r="N8">
        <f t="shared" si="5"/>
        <v>9.8429728238676581</v>
      </c>
      <c r="O8">
        <f t="shared" si="6"/>
        <v>8.0979668238676652</v>
      </c>
      <c r="P8">
        <f t="shared" si="6"/>
        <v>6.2681828238676651</v>
      </c>
      <c r="Q8">
        <f t="shared" si="6"/>
        <v>4.3536208238676597</v>
      </c>
      <c r="R8">
        <f t="shared" si="6"/>
        <v>2.3542808238676489</v>
      </c>
    </row>
    <row r="9" spans="1:38" x14ac:dyDescent="0.3">
      <c r="B9">
        <f t="shared" si="4"/>
        <v>6</v>
      </c>
      <c r="C9">
        <v>33.528697024550006</v>
      </c>
      <c r="D9">
        <f t="shared" si="2"/>
        <v>28.432869188962005</v>
      </c>
      <c r="E9">
        <f t="shared" si="1"/>
        <v>27.535643188961995</v>
      </c>
      <c r="F9">
        <f t="shared" si="1"/>
        <v>26.553639188961981</v>
      </c>
      <c r="G9">
        <f t="shared" si="1"/>
        <v>25.48685718896196</v>
      </c>
      <c r="H9">
        <f t="shared" si="1"/>
        <v>24.33529718896197</v>
      </c>
      <c r="I9">
        <f t="shared" si="1"/>
        <v>23.098959188961974</v>
      </c>
      <c r="J9">
        <f t="shared" si="1"/>
        <v>21.777843188961974</v>
      </c>
      <c r="K9">
        <f t="shared" si="1"/>
        <v>20.371949188961967</v>
      </c>
      <c r="L9">
        <f t="shared" si="3"/>
        <v>18.881277188961953</v>
      </c>
      <c r="M9">
        <f t="shared" si="5"/>
        <v>17.305827188961935</v>
      </c>
      <c r="N9">
        <f t="shared" si="5"/>
        <v>15.645599188961947</v>
      </c>
      <c r="O9">
        <f t="shared" si="6"/>
        <v>13.900593188961953</v>
      </c>
      <c r="P9">
        <f t="shared" si="6"/>
        <v>12.070809188961952</v>
      </c>
      <c r="Q9">
        <f t="shared" si="6"/>
        <v>10.156247188961947</v>
      </c>
      <c r="R9">
        <f t="shared" si="6"/>
        <v>8.1569071889619362</v>
      </c>
      <c r="S9">
        <f t="shared" ref="S9:U22" si="7">R9+(-8.4778*(momento)+17010)/100</f>
        <v>6.0727891889619201</v>
      </c>
      <c r="T9">
        <f t="shared" si="7"/>
        <v>3.9038931889618977</v>
      </c>
      <c r="U9">
        <f t="shared" si="7"/>
        <v>1.650219188961906</v>
      </c>
    </row>
    <row r="10" spans="1:38" x14ac:dyDescent="0.3">
      <c r="B10">
        <f t="shared" si="4"/>
        <v>7</v>
      </c>
      <c r="C10">
        <v>43.792583868800001</v>
      </c>
      <c r="D10">
        <f t="shared" si="2"/>
        <v>37.136808736603427</v>
      </c>
      <c r="E10">
        <f t="shared" si="1"/>
        <v>36.239582736603417</v>
      </c>
      <c r="F10">
        <f t="shared" si="1"/>
        <v>35.257578736603399</v>
      </c>
      <c r="G10">
        <f t="shared" si="1"/>
        <v>34.190796736603382</v>
      </c>
      <c r="H10">
        <f t="shared" si="1"/>
        <v>33.039236736603392</v>
      </c>
      <c r="I10">
        <f t="shared" si="1"/>
        <v>31.802898736603396</v>
      </c>
      <c r="J10">
        <f t="shared" si="1"/>
        <v>30.481782736603392</v>
      </c>
      <c r="K10">
        <f t="shared" si="1"/>
        <v>29.075888736603385</v>
      </c>
      <c r="L10">
        <f t="shared" si="3"/>
        <v>27.585216736603371</v>
      </c>
      <c r="M10">
        <f t="shared" si="5"/>
        <v>26.009766736603353</v>
      </c>
      <c r="N10">
        <f t="shared" si="5"/>
        <v>24.349538736603364</v>
      </c>
      <c r="O10">
        <f t="shared" si="6"/>
        <v>22.604532736603371</v>
      </c>
      <c r="P10">
        <f t="shared" si="6"/>
        <v>20.774748736603371</v>
      </c>
      <c r="Q10">
        <f t="shared" si="6"/>
        <v>18.860186736603367</v>
      </c>
      <c r="R10">
        <f t="shared" si="6"/>
        <v>16.860846736603357</v>
      </c>
      <c r="S10">
        <f t="shared" si="7"/>
        <v>14.77672873660334</v>
      </c>
      <c r="T10">
        <f t="shared" si="7"/>
        <v>12.607832736603317</v>
      </c>
      <c r="U10">
        <f t="shared" si="7"/>
        <v>10.354158736603326</v>
      </c>
      <c r="V10">
        <f t="shared" ref="V10:X21" si="8">U10+(-8.4778*(momento)+17010)/100</f>
        <v>8.0157067366033274</v>
      </c>
      <c r="W10">
        <f t="shared" si="8"/>
        <v>5.5924767366033237</v>
      </c>
      <c r="X10">
        <f t="shared" si="8"/>
        <v>3.0844687366033146</v>
      </c>
    </row>
    <row r="11" spans="1:38" x14ac:dyDescent="0.3">
      <c r="B11">
        <f t="shared" si="4"/>
        <v>8</v>
      </c>
      <c r="C11">
        <v>56.109248081900006</v>
      </c>
      <c r="D11">
        <f t="shared" si="2"/>
        <v>47.581536193773147</v>
      </c>
      <c r="E11">
        <f t="shared" si="1"/>
        <v>46.684310193773136</v>
      </c>
      <c r="F11">
        <f t="shared" si="1"/>
        <v>45.702306193773119</v>
      </c>
      <c r="G11">
        <f t="shared" si="1"/>
        <v>44.635524193773101</v>
      </c>
      <c r="H11">
        <f t="shared" si="1"/>
        <v>43.483964193773112</v>
      </c>
      <c r="I11">
        <f t="shared" si="1"/>
        <v>42.247626193773115</v>
      </c>
      <c r="J11">
        <f t="shared" si="1"/>
        <v>40.926510193773112</v>
      </c>
      <c r="K11">
        <f t="shared" si="1"/>
        <v>39.520616193773101</v>
      </c>
      <c r="L11">
        <f t="shared" si="3"/>
        <v>38.02994419377309</v>
      </c>
      <c r="M11">
        <f t="shared" si="5"/>
        <v>36.454494193773073</v>
      </c>
      <c r="N11">
        <f t="shared" si="5"/>
        <v>34.794266193773083</v>
      </c>
      <c r="O11">
        <f t="shared" si="6"/>
        <v>33.049260193773087</v>
      </c>
      <c r="P11">
        <f t="shared" si="6"/>
        <v>31.219476193773087</v>
      </c>
      <c r="Q11">
        <f t="shared" si="6"/>
        <v>29.304914193773079</v>
      </c>
      <c r="R11">
        <f t="shared" si="6"/>
        <v>27.305574193773069</v>
      </c>
      <c r="S11">
        <f t="shared" si="7"/>
        <v>25.221456193773051</v>
      </c>
      <c r="T11">
        <f t="shared" si="7"/>
        <v>23.052560193773029</v>
      </c>
      <c r="U11">
        <f t="shared" si="7"/>
        <v>20.798886193773036</v>
      </c>
      <c r="V11">
        <f t="shared" si="8"/>
        <v>18.46043419377304</v>
      </c>
      <c r="W11">
        <f t="shared" si="8"/>
        <v>16.037204193773036</v>
      </c>
      <c r="X11">
        <f t="shared" si="8"/>
        <v>13.529196193773027</v>
      </c>
      <c r="Y11">
        <f t="shared" ref="Y11:AB17" si="9">X11+(-8.4778*(momento)+17010)/100</f>
        <v>10.936410193773012</v>
      </c>
      <c r="Z11">
        <f t="shared" si="9"/>
        <v>8.2588461937729925</v>
      </c>
      <c r="AA11">
        <f t="shared" si="9"/>
        <v>5.4965041937730028</v>
      </c>
      <c r="AB11">
        <f t="shared" si="9"/>
        <v>2.6493841937730074</v>
      </c>
    </row>
    <row r="12" spans="1:38" x14ac:dyDescent="0.3">
      <c r="B12">
        <f t="shared" si="4"/>
        <v>9</v>
      </c>
      <c r="C12">
        <v>73.215726155650003</v>
      </c>
      <c r="D12">
        <f t="shared" si="2"/>
        <v>62.088102106508863</v>
      </c>
      <c r="E12">
        <f t="shared" si="1"/>
        <v>61.190876106508853</v>
      </c>
      <c r="F12">
        <f t="shared" si="1"/>
        <v>60.208872106508835</v>
      </c>
      <c r="G12">
        <f t="shared" si="1"/>
        <v>59.142090106508817</v>
      </c>
      <c r="H12">
        <f t="shared" si="1"/>
        <v>57.990530106508828</v>
      </c>
      <c r="I12">
        <f t="shared" si="1"/>
        <v>56.754192106508832</v>
      </c>
      <c r="J12">
        <f t="shared" si="1"/>
        <v>55.433076106508828</v>
      </c>
      <c r="K12">
        <f t="shared" si="1"/>
        <v>54.027182106508818</v>
      </c>
      <c r="L12">
        <f t="shared" si="3"/>
        <v>52.536510106508807</v>
      </c>
      <c r="M12">
        <f t="shared" si="5"/>
        <v>50.961060106508789</v>
      </c>
      <c r="N12">
        <f t="shared" si="5"/>
        <v>49.3008321065088</v>
      </c>
      <c r="O12">
        <f t="shared" si="6"/>
        <v>47.555826106508803</v>
      </c>
      <c r="P12">
        <f t="shared" si="6"/>
        <v>45.726042106508807</v>
      </c>
      <c r="Q12">
        <f t="shared" si="6"/>
        <v>43.811480106508803</v>
      </c>
      <c r="R12">
        <f t="shared" si="6"/>
        <v>41.812140106508792</v>
      </c>
      <c r="S12">
        <f t="shared" si="7"/>
        <v>39.728022106508774</v>
      </c>
      <c r="T12">
        <f t="shared" si="7"/>
        <v>37.559126106508749</v>
      </c>
      <c r="U12">
        <f t="shared" si="7"/>
        <v>35.30545210650876</v>
      </c>
      <c r="V12">
        <f t="shared" si="8"/>
        <v>32.967000106508763</v>
      </c>
      <c r="W12">
        <f t="shared" si="8"/>
        <v>30.543770106508759</v>
      </c>
      <c r="X12">
        <f t="shared" si="8"/>
        <v>28.035762106508749</v>
      </c>
      <c r="Y12">
        <f t="shared" si="9"/>
        <v>25.442976106508734</v>
      </c>
      <c r="Z12">
        <f t="shared" si="9"/>
        <v>22.765412106508712</v>
      </c>
      <c r="AA12">
        <f t="shared" si="9"/>
        <v>20.003070106508723</v>
      </c>
      <c r="AB12">
        <f t="shared" si="9"/>
        <v>17.155950106508726</v>
      </c>
      <c r="AC12">
        <f t="shared" ref="AC12:AG16" si="10">AB12+(-8.4778*(momento)+17010)/100</f>
        <v>14.224052106508726</v>
      </c>
      <c r="AD12">
        <f t="shared" si="10"/>
        <v>11.207376106508718</v>
      </c>
      <c r="AE12">
        <f t="shared" si="10"/>
        <v>8.1059221065087055</v>
      </c>
      <c r="AF12">
        <f t="shared" si="10"/>
        <v>4.9196901065086873</v>
      </c>
      <c r="AG12">
        <f t="shared" si="10"/>
        <v>1.6486801065086998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69.051253744622002</v>
      </c>
      <c r="E13">
        <f t="shared" si="1"/>
        <v>68.154027744621999</v>
      </c>
      <c r="F13">
        <f t="shared" si="1"/>
        <v>67.172023744621981</v>
      </c>
      <c r="G13">
        <f t="shared" si="1"/>
        <v>66.105241744621964</v>
      </c>
      <c r="H13">
        <f t="shared" si="1"/>
        <v>64.953681744621974</v>
      </c>
      <c r="I13">
        <f t="shared" si="1"/>
        <v>63.717343744621978</v>
      </c>
      <c r="J13">
        <f t="shared" si="1"/>
        <v>62.396227744621974</v>
      </c>
      <c r="K13">
        <f t="shared" si="1"/>
        <v>60.990333744621964</v>
      </c>
      <c r="L13">
        <f t="shared" si="3"/>
        <v>59.499661744621953</v>
      </c>
      <c r="M13">
        <f t="shared" si="5"/>
        <v>57.924211744621935</v>
      </c>
      <c r="N13">
        <f t="shared" si="5"/>
        <v>56.263983744621946</v>
      </c>
      <c r="O13">
        <f t="shared" si="6"/>
        <v>54.518977744621949</v>
      </c>
      <c r="P13">
        <f t="shared" si="6"/>
        <v>52.689193744621953</v>
      </c>
      <c r="Q13">
        <f t="shared" si="6"/>
        <v>50.774631744621949</v>
      </c>
      <c r="R13">
        <f t="shared" si="6"/>
        <v>48.775291744621939</v>
      </c>
      <c r="S13">
        <f t="shared" si="7"/>
        <v>46.691173744621921</v>
      </c>
      <c r="T13">
        <f t="shared" si="7"/>
        <v>44.522277744621896</v>
      </c>
      <c r="U13">
        <f t="shared" si="7"/>
        <v>42.268603744621906</v>
      </c>
      <c r="V13">
        <f t="shared" si="8"/>
        <v>39.930151744621909</v>
      </c>
      <c r="W13">
        <f t="shared" si="8"/>
        <v>37.506921744621906</v>
      </c>
      <c r="X13">
        <f t="shared" si="8"/>
        <v>34.998913744621895</v>
      </c>
      <c r="Y13">
        <f t="shared" si="9"/>
        <v>32.406127744621884</v>
      </c>
      <c r="Z13">
        <f t="shared" si="9"/>
        <v>29.728563744621862</v>
      </c>
      <c r="AA13">
        <f t="shared" si="9"/>
        <v>26.966221744621873</v>
      </c>
      <c r="AB13">
        <f t="shared" si="9"/>
        <v>24.119101744621876</v>
      </c>
      <c r="AC13">
        <f t="shared" si="10"/>
        <v>21.187203744621876</v>
      </c>
      <c r="AD13">
        <f t="shared" si="10"/>
        <v>18.170527744621868</v>
      </c>
      <c r="AE13">
        <f t="shared" si="10"/>
        <v>15.069073744621855</v>
      </c>
      <c r="AF13">
        <f t="shared" si="10"/>
        <v>11.882841744621837</v>
      </c>
      <c r="AG13">
        <f t="shared" si="10"/>
        <v>8.6118317446218491</v>
      </c>
      <c r="AH13">
        <f>AG13+(-8.4778*(momento)+17010)/100</f>
        <v>5.2560437446218558</v>
      </c>
      <c r="AI13">
        <f>AH13+(-8.4778*(momento)+17010)/100</f>
        <v>1.8154777446218571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62.088102106508863</v>
      </c>
      <c r="E14">
        <f t="shared" ref="E14:K23" si="11">D14+(-8.4778*(momento)+17010)/100</f>
        <v>61.190876106508853</v>
      </c>
      <c r="F14">
        <f t="shared" si="11"/>
        <v>60.208872106508835</v>
      </c>
      <c r="G14">
        <f t="shared" si="11"/>
        <v>59.142090106508817</v>
      </c>
      <c r="H14">
        <f t="shared" si="11"/>
        <v>57.990530106508828</v>
      </c>
      <c r="I14">
        <f t="shared" si="11"/>
        <v>56.754192106508832</v>
      </c>
      <c r="J14">
        <f t="shared" si="11"/>
        <v>55.433076106508828</v>
      </c>
      <c r="K14">
        <f t="shared" si="11"/>
        <v>54.027182106508818</v>
      </c>
      <c r="L14">
        <f t="shared" si="3"/>
        <v>52.536510106508807</v>
      </c>
      <c r="M14">
        <f t="shared" si="5"/>
        <v>50.961060106508789</v>
      </c>
      <c r="N14">
        <f t="shared" si="5"/>
        <v>49.3008321065088</v>
      </c>
      <c r="O14">
        <f t="shared" si="6"/>
        <v>47.555826106508803</v>
      </c>
      <c r="P14">
        <f t="shared" si="6"/>
        <v>45.726042106508807</v>
      </c>
      <c r="Q14">
        <f t="shared" si="6"/>
        <v>43.811480106508803</v>
      </c>
      <c r="R14">
        <f t="shared" si="6"/>
        <v>41.812140106508792</v>
      </c>
      <c r="S14">
        <f t="shared" si="7"/>
        <v>39.728022106508774</v>
      </c>
      <c r="T14">
        <f t="shared" si="7"/>
        <v>37.559126106508749</v>
      </c>
      <c r="U14">
        <f t="shared" si="7"/>
        <v>35.30545210650876</v>
      </c>
      <c r="V14">
        <f t="shared" si="8"/>
        <v>32.967000106508763</v>
      </c>
      <c r="W14">
        <f t="shared" si="8"/>
        <v>30.543770106508759</v>
      </c>
      <c r="X14">
        <f t="shared" si="8"/>
        <v>28.035762106508749</v>
      </c>
      <c r="Y14">
        <f t="shared" si="9"/>
        <v>25.442976106508734</v>
      </c>
      <c r="Z14">
        <f t="shared" si="9"/>
        <v>22.765412106508712</v>
      </c>
      <c r="AA14">
        <f t="shared" si="9"/>
        <v>20.003070106508723</v>
      </c>
      <c r="AB14">
        <f t="shared" si="9"/>
        <v>17.155950106508726</v>
      </c>
      <c r="AC14">
        <f t="shared" si="10"/>
        <v>14.224052106508726</v>
      </c>
      <c r="AD14">
        <f t="shared" si="10"/>
        <v>11.207376106508718</v>
      </c>
      <c r="AE14">
        <f t="shared" si="10"/>
        <v>8.1059221065087055</v>
      </c>
      <c r="AF14">
        <f t="shared" si="10"/>
        <v>4.9196901065086873</v>
      </c>
      <c r="AG14">
        <f t="shared" si="10"/>
        <v>1.6486801065086998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62.088102106508863</v>
      </c>
      <c r="E15">
        <f t="shared" si="11"/>
        <v>61.190876106508853</v>
      </c>
      <c r="F15">
        <f t="shared" si="11"/>
        <v>60.208872106508835</v>
      </c>
      <c r="G15">
        <f t="shared" si="11"/>
        <v>59.142090106508817</v>
      </c>
      <c r="H15">
        <f t="shared" si="11"/>
        <v>57.990530106508828</v>
      </c>
      <c r="I15">
        <f t="shared" si="11"/>
        <v>56.754192106508832</v>
      </c>
      <c r="J15">
        <f t="shared" si="11"/>
        <v>55.433076106508828</v>
      </c>
      <c r="K15">
        <f t="shared" si="11"/>
        <v>54.027182106508818</v>
      </c>
      <c r="L15">
        <f t="shared" si="3"/>
        <v>52.536510106508807</v>
      </c>
      <c r="M15">
        <f t="shared" si="5"/>
        <v>50.961060106508789</v>
      </c>
      <c r="N15">
        <f t="shared" si="5"/>
        <v>49.3008321065088</v>
      </c>
      <c r="O15">
        <f t="shared" si="6"/>
        <v>47.555826106508803</v>
      </c>
      <c r="P15">
        <f t="shared" si="6"/>
        <v>45.726042106508807</v>
      </c>
      <c r="Q15">
        <f t="shared" si="6"/>
        <v>43.811480106508803</v>
      </c>
      <c r="R15">
        <f t="shared" si="6"/>
        <v>41.812140106508792</v>
      </c>
      <c r="S15">
        <f t="shared" si="7"/>
        <v>39.728022106508774</v>
      </c>
      <c r="T15">
        <f t="shared" si="7"/>
        <v>37.559126106508749</v>
      </c>
      <c r="U15">
        <f t="shared" si="7"/>
        <v>35.30545210650876</v>
      </c>
      <c r="V15">
        <f t="shared" si="8"/>
        <v>32.967000106508763</v>
      </c>
      <c r="W15">
        <f t="shared" si="8"/>
        <v>30.543770106508759</v>
      </c>
      <c r="X15">
        <f t="shared" si="8"/>
        <v>28.035762106508749</v>
      </c>
      <c r="Y15">
        <f t="shared" si="9"/>
        <v>25.442976106508734</v>
      </c>
      <c r="Z15">
        <f t="shared" si="9"/>
        <v>22.765412106508712</v>
      </c>
      <c r="AA15">
        <f t="shared" si="9"/>
        <v>20.003070106508723</v>
      </c>
      <c r="AB15">
        <f t="shared" si="9"/>
        <v>17.155950106508726</v>
      </c>
      <c r="AC15">
        <f t="shared" si="10"/>
        <v>14.224052106508726</v>
      </c>
      <c r="AD15">
        <f t="shared" si="10"/>
        <v>11.207376106508718</v>
      </c>
      <c r="AE15">
        <f t="shared" si="10"/>
        <v>8.1059221065087055</v>
      </c>
      <c r="AF15">
        <f t="shared" si="10"/>
        <v>4.9196901065086873</v>
      </c>
      <c r="AG15">
        <f t="shared" si="10"/>
        <v>1.6486801065086998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62.088102106508863</v>
      </c>
      <c r="E16">
        <f t="shared" si="11"/>
        <v>61.190876106508853</v>
      </c>
      <c r="F16">
        <f t="shared" si="11"/>
        <v>60.208872106508835</v>
      </c>
      <c r="G16">
        <f t="shared" si="11"/>
        <v>59.142090106508817</v>
      </c>
      <c r="H16">
        <f t="shared" si="11"/>
        <v>57.990530106508828</v>
      </c>
      <c r="I16">
        <f t="shared" si="11"/>
        <v>56.754192106508832</v>
      </c>
      <c r="J16">
        <f t="shared" si="11"/>
        <v>55.433076106508828</v>
      </c>
      <c r="K16">
        <f t="shared" si="11"/>
        <v>54.027182106508818</v>
      </c>
      <c r="L16">
        <f t="shared" si="3"/>
        <v>52.536510106508807</v>
      </c>
      <c r="M16">
        <f t="shared" si="5"/>
        <v>50.961060106508789</v>
      </c>
      <c r="N16">
        <f t="shared" si="5"/>
        <v>49.3008321065088</v>
      </c>
      <c r="O16">
        <f t="shared" si="6"/>
        <v>47.555826106508803</v>
      </c>
      <c r="P16">
        <f t="shared" si="6"/>
        <v>45.726042106508807</v>
      </c>
      <c r="Q16">
        <f t="shared" si="6"/>
        <v>43.811480106508803</v>
      </c>
      <c r="R16">
        <f t="shared" si="6"/>
        <v>41.812140106508792</v>
      </c>
      <c r="S16">
        <f t="shared" si="7"/>
        <v>39.728022106508774</v>
      </c>
      <c r="T16">
        <f t="shared" si="7"/>
        <v>37.559126106508749</v>
      </c>
      <c r="U16">
        <f t="shared" si="7"/>
        <v>35.30545210650876</v>
      </c>
      <c r="V16">
        <f t="shared" si="8"/>
        <v>32.967000106508763</v>
      </c>
      <c r="W16">
        <f t="shared" si="8"/>
        <v>30.543770106508759</v>
      </c>
      <c r="X16">
        <f t="shared" si="8"/>
        <v>28.035762106508749</v>
      </c>
      <c r="Y16">
        <f t="shared" si="9"/>
        <v>25.442976106508734</v>
      </c>
      <c r="Z16">
        <f t="shared" si="9"/>
        <v>22.765412106508712</v>
      </c>
      <c r="AA16">
        <f t="shared" si="9"/>
        <v>20.003070106508723</v>
      </c>
      <c r="AB16">
        <f t="shared" si="9"/>
        <v>17.155950106508726</v>
      </c>
      <c r="AC16">
        <f t="shared" si="10"/>
        <v>14.224052106508726</v>
      </c>
      <c r="AD16">
        <f t="shared" si="10"/>
        <v>11.207376106508718</v>
      </c>
      <c r="AE16">
        <f t="shared" si="10"/>
        <v>8.1059221065087055</v>
      </c>
      <c r="AF16">
        <f t="shared" si="10"/>
        <v>4.9196901065086873</v>
      </c>
      <c r="AG16">
        <f t="shared" si="10"/>
        <v>1.6486801065086998</v>
      </c>
    </row>
    <row r="17" spans="2:30" x14ac:dyDescent="0.3">
      <c r="B17">
        <f t="shared" si="4"/>
        <v>14</v>
      </c>
      <c r="C17">
        <v>62.951839311400015</v>
      </c>
      <c r="D17">
        <f t="shared" si="2"/>
        <v>53.384162558867445</v>
      </c>
      <c r="E17">
        <f t="shared" si="11"/>
        <v>52.486936558867434</v>
      </c>
      <c r="F17">
        <f t="shared" si="11"/>
        <v>51.504932558867417</v>
      </c>
      <c r="G17">
        <f t="shared" si="11"/>
        <v>50.438150558867399</v>
      </c>
      <c r="H17">
        <f t="shared" si="11"/>
        <v>49.28659055886741</v>
      </c>
      <c r="I17">
        <f t="shared" si="11"/>
        <v>48.050252558867413</v>
      </c>
      <c r="J17">
        <f t="shared" si="11"/>
        <v>46.72913655886741</v>
      </c>
      <c r="K17">
        <f t="shared" si="11"/>
        <v>45.323242558867399</v>
      </c>
      <c r="L17">
        <f t="shared" si="3"/>
        <v>43.832570558867388</v>
      </c>
      <c r="M17">
        <f t="shared" si="5"/>
        <v>42.257120558867371</v>
      </c>
      <c r="N17">
        <f t="shared" si="5"/>
        <v>40.596892558867381</v>
      </c>
      <c r="O17">
        <f t="shared" si="6"/>
        <v>38.851886558867385</v>
      </c>
      <c r="P17">
        <f t="shared" si="6"/>
        <v>37.022102558867388</v>
      </c>
      <c r="Q17">
        <f t="shared" si="6"/>
        <v>35.107540558867385</v>
      </c>
      <c r="R17">
        <f t="shared" si="6"/>
        <v>33.108200558867374</v>
      </c>
      <c r="S17">
        <f t="shared" si="7"/>
        <v>31.024082558867356</v>
      </c>
      <c r="T17">
        <f t="shared" si="7"/>
        <v>28.855186558867334</v>
      </c>
      <c r="U17">
        <f t="shared" si="7"/>
        <v>26.601512558867341</v>
      </c>
      <c r="V17">
        <f t="shared" si="8"/>
        <v>24.263060558867345</v>
      </c>
      <c r="W17">
        <f t="shared" si="8"/>
        <v>21.839830558867341</v>
      </c>
      <c r="X17">
        <f t="shared" si="8"/>
        <v>19.33182255886733</v>
      </c>
      <c r="Y17">
        <f t="shared" si="9"/>
        <v>16.739036558867316</v>
      </c>
      <c r="Z17">
        <f t="shared" si="9"/>
        <v>14.061472558867296</v>
      </c>
      <c r="AA17">
        <f t="shared" si="9"/>
        <v>11.299130558867306</v>
      </c>
      <c r="AB17">
        <f t="shared" si="9"/>
        <v>8.4520105588673111</v>
      </c>
      <c r="AC17">
        <f>AB17+(-8.4778*(momento)+17010)/100</f>
        <v>5.5201125588673099</v>
      </c>
      <c r="AD17">
        <f>AC17+(-8.4778*(momento)+17010)/100</f>
        <v>2.5034365588673033</v>
      </c>
    </row>
    <row r="18" spans="2:30" x14ac:dyDescent="0.3">
      <c r="B18">
        <f t="shared" si="4"/>
        <v>15</v>
      </c>
      <c r="C18">
        <v>49.266656852400004</v>
      </c>
      <c r="D18">
        <f t="shared" si="2"/>
        <v>41.778909828678863</v>
      </c>
      <c r="E18">
        <f t="shared" si="11"/>
        <v>40.881683828678852</v>
      </c>
      <c r="F18">
        <f t="shared" si="11"/>
        <v>39.899679828678835</v>
      </c>
      <c r="G18">
        <f t="shared" si="11"/>
        <v>38.832897828678817</v>
      </c>
      <c r="H18">
        <f t="shared" si="11"/>
        <v>37.681337828678828</v>
      </c>
      <c r="I18">
        <f t="shared" si="11"/>
        <v>36.444999828678831</v>
      </c>
      <c r="J18">
        <f t="shared" si="11"/>
        <v>35.123883828678828</v>
      </c>
      <c r="K18">
        <f t="shared" si="11"/>
        <v>33.717989828678817</v>
      </c>
      <c r="L18">
        <f t="shared" si="3"/>
        <v>32.227317828678807</v>
      </c>
      <c r="M18">
        <f t="shared" si="5"/>
        <v>30.651867828678789</v>
      </c>
      <c r="N18">
        <f t="shared" si="5"/>
        <v>28.9916398286788</v>
      </c>
      <c r="O18">
        <f t="shared" si="6"/>
        <v>27.246633828678807</v>
      </c>
      <c r="P18">
        <f t="shared" si="6"/>
        <v>25.416849828678806</v>
      </c>
      <c r="Q18">
        <f t="shared" si="6"/>
        <v>23.502287828678803</v>
      </c>
      <c r="R18">
        <f t="shared" si="6"/>
        <v>21.502947828678792</v>
      </c>
      <c r="S18">
        <f t="shared" si="7"/>
        <v>19.418829828678774</v>
      </c>
      <c r="T18">
        <f t="shared" si="7"/>
        <v>17.249933828678753</v>
      </c>
      <c r="U18">
        <f t="shared" si="7"/>
        <v>14.996259828678761</v>
      </c>
      <c r="V18">
        <f t="shared" si="8"/>
        <v>12.657807828678763</v>
      </c>
      <c r="W18">
        <f t="shared" si="8"/>
        <v>10.234577828678759</v>
      </c>
      <c r="X18">
        <f t="shared" si="8"/>
        <v>7.7265698286787501</v>
      </c>
      <c r="Y18">
        <f>X18+(-8.4778*(momento)+17010)/100</f>
        <v>5.1337838286787356</v>
      </c>
      <c r="Z18">
        <f>Y18+(-8.4778*(momento)+17010)/100</f>
        <v>2.4562198286787154</v>
      </c>
    </row>
    <row r="19" spans="2:30" x14ac:dyDescent="0.3">
      <c r="B19">
        <f t="shared" si="4"/>
        <v>16</v>
      </c>
      <c r="C19">
        <v>42.424065622900009</v>
      </c>
      <c r="D19">
        <f t="shared" si="2"/>
        <v>35.976283463584579</v>
      </c>
      <c r="E19">
        <f t="shared" si="11"/>
        <v>35.079057463584569</v>
      </c>
      <c r="F19">
        <f t="shared" si="11"/>
        <v>34.097053463584551</v>
      </c>
      <c r="G19">
        <f t="shared" si="11"/>
        <v>33.030271463584533</v>
      </c>
      <c r="H19">
        <f t="shared" si="11"/>
        <v>31.878711463584544</v>
      </c>
      <c r="I19">
        <f t="shared" si="11"/>
        <v>30.642373463584548</v>
      </c>
      <c r="J19">
        <f t="shared" si="11"/>
        <v>29.321257463584544</v>
      </c>
      <c r="K19">
        <f t="shared" si="11"/>
        <v>27.915363463584537</v>
      </c>
      <c r="L19">
        <f t="shared" si="3"/>
        <v>26.424691463584523</v>
      </c>
      <c r="M19">
        <f t="shared" si="5"/>
        <v>24.849241463584505</v>
      </c>
      <c r="N19">
        <f t="shared" si="5"/>
        <v>23.189013463584516</v>
      </c>
      <c r="O19">
        <f t="shared" si="6"/>
        <v>21.444007463584523</v>
      </c>
      <c r="P19">
        <f t="shared" si="6"/>
        <v>19.614223463584523</v>
      </c>
      <c r="Q19">
        <f t="shared" si="6"/>
        <v>17.699661463584519</v>
      </c>
      <c r="R19">
        <f t="shared" si="6"/>
        <v>15.700321463584508</v>
      </c>
      <c r="S19">
        <f t="shared" si="7"/>
        <v>13.616203463584492</v>
      </c>
      <c r="T19">
        <f t="shared" si="7"/>
        <v>11.447307463584469</v>
      </c>
      <c r="U19">
        <f t="shared" si="7"/>
        <v>9.1936334635844776</v>
      </c>
      <c r="V19">
        <f t="shared" si="8"/>
        <v>6.8551814635844801</v>
      </c>
      <c r="W19">
        <f t="shared" si="8"/>
        <v>4.4319514635844772</v>
      </c>
      <c r="X19">
        <f t="shared" si="8"/>
        <v>1.9239434635844681</v>
      </c>
    </row>
    <row r="20" spans="2:30" x14ac:dyDescent="0.3">
      <c r="B20">
        <f t="shared" si="4"/>
        <v>17</v>
      </c>
      <c r="C20">
        <v>47.213879483550009</v>
      </c>
      <c r="D20">
        <f t="shared" si="2"/>
        <v>40.038121919150576</v>
      </c>
      <c r="E20">
        <f t="shared" si="11"/>
        <v>39.140895919150566</v>
      </c>
      <c r="F20">
        <f t="shared" si="11"/>
        <v>38.158891919150548</v>
      </c>
      <c r="G20">
        <f t="shared" si="11"/>
        <v>37.092109919150531</v>
      </c>
      <c r="H20">
        <f t="shared" si="11"/>
        <v>35.940549919150541</v>
      </c>
      <c r="I20">
        <f t="shared" si="11"/>
        <v>34.704211919150545</v>
      </c>
      <c r="J20">
        <f t="shared" si="11"/>
        <v>33.383095919150541</v>
      </c>
      <c r="K20">
        <f t="shared" si="11"/>
        <v>31.977201919150534</v>
      </c>
      <c r="L20">
        <f t="shared" si="3"/>
        <v>30.48652991915052</v>
      </c>
      <c r="M20">
        <f t="shared" si="5"/>
        <v>28.911079919150502</v>
      </c>
      <c r="N20">
        <f t="shared" si="5"/>
        <v>27.250851919150513</v>
      </c>
      <c r="O20">
        <f t="shared" si="6"/>
        <v>25.50584591915052</v>
      </c>
      <c r="P20">
        <f t="shared" si="6"/>
        <v>23.67606191915052</v>
      </c>
      <c r="Q20">
        <f t="shared" si="6"/>
        <v>21.761499919150516</v>
      </c>
      <c r="R20">
        <f t="shared" si="6"/>
        <v>19.762159919150506</v>
      </c>
      <c r="S20">
        <f t="shared" si="7"/>
        <v>17.678041919150488</v>
      </c>
      <c r="T20">
        <f t="shared" si="7"/>
        <v>15.509145919150466</v>
      </c>
      <c r="U20">
        <f t="shared" si="7"/>
        <v>13.255471919150475</v>
      </c>
      <c r="V20">
        <f t="shared" si="8"/>
        <v>10.917019919150476</v>
      </c>
      <c r="W20">
        <f t="shared" si="8"/>
        <v>8.4937899191504727</v>
      </c>
      <c r="X20">
        <f t="shared" si="8"/>
        <v>5.9857819191504635</v>
      </c>
      <c r="Y20">
        <f>X20+(-8.4778*(momento)+17010)/100</f>
        <v>3.3929959191504491</v>
      </c>
      <c r="Z20">
        <f>Y20+(-8.4778*(momento)+17010)/100</f>
        <v>0.71543191915042881</v>
      </c>
    </row>
    <row r="21" spans="2:30" x14ac:dyDescent="0.3">
      <c r="B21">
        <f t="shared" si="4"/>
        <v>18</v>
      </c>
      <c r="C21">
        <v>50.63517509830001</v>
      </c>
      <c r="D21">
        <f t="shared" si="2"/>
        <v>42.939435101697725</v>
      </c>
      <c r="E21">
        <f t="shared" si="11"/>
        <v>42.042209101697715</v>
      </c>
      <c r="F21">
        <f t="shared" si="11"/>
        <v>41.060205101697697</v>
      </c>
      <c r="G21">
        <f t="shared" si="11"/>
        <v>39.99342310169768</v>
      </c>
      <c r="H21">
        <f t="shared" si="11"/>
        <v>38.84186310169769</v>
      </c>
      <c r="I21">
        <f t="shared" si="11"/>
        <v>37.605525101697694</v>
      </c>
      <c r="J21">
        <f t="shared" si="11"/>
        <v>36.28440910169769</v>
      </c>
      <c r="K21">
        <f t="shared" si="11"/>
        <v>34.87851510169768</v>
      </c>
      <c r="L21">
        <f t="shared" si="3"/>
        <v>33.387843101697669</v>
      </c>
      <c r="M21">
        <f t="shared" si="5"/>
        <v>31.812393101697651</v>
      </c>
      <c r="N21">
        <f t="shared" si="5"/>
        <v>30.152165101697662</v>
      </c>
      <c r="O21">
        <f t="shared" si="6"/>
        <v>28.407159101697669</v>
      </c>
      <c r="P21">
        <f t="shared" si="6"/>
        <v>26.577375101697669</v>
      </c>
      <c r="Q21">
        <f t="shared" si="6"/>
        <v>24.662813101697665</v>
      </c>
      <c r="R21">
        <f t="shared" si="6"/>
        <v>22.663473101697654</v>
      </c>
      <c r="S21">
        <f t="shared" si="7"/>
        <v>20.579355101697637</v>
      </c>
      <c r="T21">
        <f t="shared" si="7"/>
        <v>18.410459101697615</v>
      </c>
      <c r="U21">
        <f t="shared" si="7"/>
        <v>16.156785101697622</v>
      </c>
      <c r="V21">
        <f t="shared" si="8"/>
        <v>13.818333101697625</v>
      </c>
      <c r="W21">
        <f t="shared" si="8"/>
        <v>11.395103101697622</v>
      </c>
      <c r="X21">
        <f t="shared" si="8"/>
        <v>8.8870951016976125</v>
      </c>
      <c r="Y21">
        <f>X21+(-8.4778*(momento)+17010)/100</f>
        <v>6.2943091016975981</v>
      </c>
      <c r="Z21">
        <f>Y21+(-8.4778*(momento)+17010)/100</f>
        <v>3.6167451016975778</v>
      </c>
      <c r="AA21">
        <f>Z21+(-8.4778*(momento)+17010)/100</f>
        <v>0.85440310169758815</v>
      </c>
    </row>
    <row r="22" spans="2:30" x14ac:dyDescent="0.3">
      <c r="B22">
        <f t="shared" si="4"/>
        <v>19</v>
      </c>
      <c r="C22">
        <v>36.265733516350004</v>
      </c>
      <c r="D22">
        <f t="shared" si="2"/>
        <v>30.753919734999716</v>
      </c>
      <c r="E22">
        <f t="shared" si="11"/>
        <v>29.856693734999705</v>
      </c>
      <c r="F22">
        <f t="shared" si="11"/>
        <v>28.874689734999691</v>
      </c>
      <c r="G22">
        <f t="shared" si="11"/>
        <v>27.80790773499967</v>
      </c>
      <c r="H22">
        <f t="shared" si="11"/>
        <v>26.656347734999681</v>
      </c>
      <c r="I22">
        <f t="shared" si="11"/>
        <v>25.420009734999685</v>
      </c>
      <c r="J22">
        <f t="shared" si="11"/>
        <v>24.098893734999685</v>
      </c>
      <c r="K22">
        <f t="shared" si="11"/>
        <v>22.692999734999677</v>
      </c>
      <c r="L22">
        <f t="shared" si="3"/>
        <v>21.202327734999663</v>
      </c>
      <c r="M22">
        <f t="shared" si="5"/>
        <v>19.626877734999645</v>
      </c>
      <c r="N22">
        <f t="shared" si="5"/>
        <v>17.966649734999656</v>
      </c>
      <c r="O22">
        <f t="shared" si="6"/>
        <v>16.221643734999663</v>
      </c>
      <c r="P22">
        <f t="shared" si="6"/>
        <v>14.391859734999663</v>
      </c>
      <c r="Q22">
        <f t="shared" si="6"/>
        <v>12.477297734999658</v>
      </c>
      <c r="R22">
        <f t="shared" si="6"/>
        <v>10.477957734999647</v>
      </c>
      <c r="S22">
        <f t="shared" si="7"/>
        <v>8.3938397349996308</v>
      </c>
      <c r="T22">
        <f t="shared" si="7"/>
        <v>6.2249437349996084</v>
      </c>
      <c r="U22">
        <f t="shared" si="7"/>
        <v>3.9712697349996167</v>
      </c>
      <c r="V22">
        <f>U22+(-8.4778*(momento)+17010)/100</f>
        <v>1.6328177349996191</v>
      </c>
    </row>
    <row r="23" spans="2:30" x14ac:dyDescent="0.3">
      <c r="B23">
        <f t="shared" si="4"/>
        <v>20</v>
      </c>
      <c r="C23">
        <v>23.264810180300003</v>
      </c>
      <c r="D23">
        <f t="shared" si="2"/>
        <v>19.728929641320573</v>
      </c>
      <c r="E23">
        <f t="shared" si="11"/>
        <v>18.831703641320562</v>
      </c>
      <c r="F23">
        <f t="shared" si="11"/>
        <v>17.849699641320548</v>
      </c>
      <c r="G23">
        <f t="shared" si="11"/>
        <v>16.782917641320527</v>
      </c>
      <c r="H23">
        <f t="shared" si="11"/>
        <v>15.631357641320536</v>
      </c>
      <c r="I23">
        <f t="shared" si="11"/>
        <v>14.395019641320539</v>
      </c>
      <c r="J23">
        <f t="shared" si="11"/>
        <v>13.073903641320538</v>
      </c>
      <c r="K23">
        <f t="shared" si="11"/>
        <v>11.668009641320531</v>
      </c>
      <c r="L23">
        <f t="shared" si="3"/>
        <v>10.177337641320516</v>
      </c>
      <c r="M23">
        <f t="shared" si="5"/>
        <v>8.6018876413204968</v>
      </c>
      <c r="N23">
        <f t="shared" si="5"/>
        <v>6.9416596413205083</v>
      </c>
      <c r="O23">
        <f>N23+(-8.4778*(momento)+17010)/100</f>
        <v>5.1966536413205144</v>
      </c>
      <c r="P23">
        <f>O23+(-8.4778*(momento)+17010)/100</f>
        <v>3.3668696413205148</v>
      </c>
      <c r="Q23">
        <f>P23+(-8.4778*(momento)+17010)/100</f>
        <v>1.4523076413205094</v>
      </c>
    </row>
    <row r="24" spans="2:30" x14ac:dyDescent="0.3">
      <c r="B24">
        <f t="shared" si="4"/>
        <v>21</v>
      </c>
      <c r="C24">
        <v>21.896291934400001</v>
      </c>
      <c r="D24">
        <f t="shared" si="2"/>
        <v>18.568404368301714</v>
      </c>
      <c r="E24">
        <f t="shared" ref="E24:K33" si="12">D24+(-8.4778*(momento)+17010)/100</f>
        <v>17.671178368301703</v>
      </c>
      <c r="F24">
        <f t="shared" si="12"/>
        <v>16.689174368301689</v>
      </c>
      <c r="G24">
        <f t="shared" si="12"/>
        <v>15.622392368301668</v>
      </c>
      <c r="H24">
        <f t="shared" si="12"/>
        <v>14.470832368301677</v>
      </c>
      <c r="I24">
        <f t="shared" si="12"/>
        <v>13.23449436830168</v>
      </c>
      <c r="J24">
        <f t="shared" si="12"/>
        <v>11.913378368301679</v>
      </c>
      <c r="K24">
        <f t="shared" si="12"/>
        <v>10.507484368301672</v>
      </c>
      <c r="L24">
        <f t="shared" si="3"/>
        <v>9.0168123683016574</v>
      </c>
      <c r="M24">
        <f t="shared" si="5"/>
        <v>7.4413623683016388</v>
      </c>
      <c r="N24">
        <f t="shared" si="5"/>
        <v>5.7811343683016503</v>
      </c>
      <c r="O24">
        <f t="shared" ref="O24:P38" si="13">N24+(-8.4778*(momento)+17010)/100</f>
        <v>4.0361283683016564</v>
      </c>
      <c r="P24">
        <f t="shared" si="13"/>
        <v>2.2063443683016568</v>
      </c>
    </row>
    <row r="25" spans="2:30" x14ac:dyDescent="0.3">
      <c r="B25">
        <f t="shared" si="4"/>
        <v>22</v>
      </c>
      <c r="C25">
        <v>26.686105795050004</v>
      </c>
      <c r="D25">
        <f t="shared" si="2"/>
        <v>22.630242823867718</v>
      </c>
      <c r="E25">
        <f t="shared" si="12"/>
        <v>21.733016823867708</v>
      </c>
      <c r="F25">
        <f t="shared" si="12"/>
        <v>20.751012823867693</v>
      </c>
      <c r="G25">
        <f t="shared" si="12"/>
        <v>19.684230823867672</v>
      </c>
      <c r="H25">
        <f t="shared" si="12"/>
        <v>18.532670823867683</v>
      </c>
      <c r="I25">
        <f t="shared" si="12"/>
        <v>17.296332823867687</v>
      </c>
      <c r="J25">
        <f t="shared" si="12"/>
        <v>15.975216823867685</v>
      </c>
      <c r="K25">
        <f t="shared" si="12"/>
        <v>14.569322823867678</v>
      </c>
      <c r="L25">
        <f t="shared" si="3"/>
        <v>13.078650823867665</v>
      </c>
      <c r="M25">
        <f t="shared" si="5"/>
        <v>11.503200823867646</v>
      </c>
      <c r="N25">
        <f t="shared" si="5"/>
        <v>9.8429728238676581</v>
      </c>
      <c r="O25">
        <f t="shared" si="13"/>
        <v>8.0979668238676652</v>
      </c>
      <c r="P25">
        <f t="shared" si="13"/>
        <v>6.2681828238676651</v>
      </c>
      <c r="Q25">
        <f t="shared" ref="Q25:R36" si="14">P25+(-8.4778*(momento)+17010)/100</f>
        <v>4.3536208238676597</v>
      </c>
      <c r="R25">
        <f t="shared" si="14"/>
        <v>2.3542808238676489</v>
      </c>
    </row>
    <row r="26" spans="2:30" x14ac:dyDescent="0.3">
      <c r="B26">
        <f t="shared" si="4"/>
        <v>23</v>
      </c>
      <c r="C26">
        <v>29.423142286850005</v>
      </c>
      <c r="D26">
        <f t="shared" si="2"/>
        <v>24.951293369905432</v>
      </c>
      <c r="E26">
        <f t="shared" si="12"/>
        <v>24.054067369905422</v>
      </c>
      <c r="F26">
        <f t="shared" si="12"/>
        <v>23.072063369905408</v>
      </c>
      <c r="G26">
        <f t="shared" si="12"/>
        <v>22.005281369905386</v>
      </c>
      <c r="H26">
        <f t="shared" si="12"/>
        <v>20.853721369905397</v>
      </c>
      <c r="I26">
        <f t="shared" si="12"/>
        <v>19.617383369905401</v>
      </c>
      <c r="J26">
        <f t="shared" si="12"/>
        <v>18.296267369905401</v>
      </c>
      <c r="K26">
        <f t="shared" si="12"/>
        <v>16.890373369905394</v>
      </c>
      <c r="L26">
        <f t="shared" si="3"/>
        <v>15.39970136990538</v>
      </c>
      <c r="M26">
        <f t="shared" ref="M26:N40" si="15">L26+(-8.4778*(momento)+17010)/100</f>
        <v>13.82425136990536</v>
      </c>
      <c r="N26">
        <f t="shared" si="15"/>
        <v>12.164023369905372</v>
      </c>
      <c r="O26">
        <f t="shared" si="13"/>
        <v>10.419017369905379</v>
      </c>
      <c r="P26">
        <f t="shared" si="13"/>
        <v>8.5892333699053793</v>
      </c>
      <c r="Q26">
        <f t="shared" si="14"/>
        <v>6.6746713699053739</v>
      </c>
      <c r="R26">
        <f t="shared" si="14"/>
        <v>4.6753313699053631</v>
      </c>
      <c r="S26">
        <f t="shared" ref="S26:S33" si="16">R26+(-8.4778*(momento)+17010)/100</f>
        <v>2.5912133699053466</v>
      </c>
    </row>
    <row r="27" spans="2:30" x14ac:dyDescent="0.3">
      <c r="B27">
        <f t="shared" si="4"/>
        <v>24</v>
      </c>
      <c r="C27">
        <v>30.107401409800005</v>
      </c>
      <c r="D27">
        <f t="shared" si="2"/>
        <v>25.53155600641486</v>
      </c>
      <c r="E27">
        <f t="shared" si="12"/>
        <v>24.634330006414849</v>
      </c>
      <c r="F27">
        <f t="shared" si="12"/>
        <v>23.652326006414835</v>
      </c>
      <c r="G27">
        <f t="shared" si="12"/>
        <v>22.585544006414814</v>
      </c>
      <c r="H27">
        <f t="shared" si="12"/>
        <v>21.433984006414825</v>
      </c>
      <c r="I27">
        <f t="shared" si="12"/>
        <v>20.197646006414828</v>
      </c>
      <c r="J27">
        <f t="shared" si="12"/>
        <v>18.876530006414825</v>
      </c>
      <c r="K27">
        <f t="shared" si="12"/>
        <v>17.470636006414818</v>
      </c>
      <c r="L27">
        <f t="shared" si="3"/>
        <v>15.979964006414804</v>
      </c>
      <c r="M27">
        <f t="shared" si="15"/>
        <v>14.404514006414784</v>
      </c>
      <c r="N27">
        <f t="shared" si="15"/>
        <v>12.744286006414796</v>
      </c>
      <c r="O27">
        <f t="shared" si="13"/>
        <v>10.999280006414804</v>
      </c>
      <c r="P27">
        <f t="shared" si="13"/>
        <v>9.1694960064148034</v>
      </c>
      <c r="Q27">
        <f t="shared" si="14"/>
        <v>7.254934006414798</v>
      </c>
      <c r="R27">
        <f t="shared" si="14"/>
        <v>5.2555940064147872</v>
      </c>
      <c r="S27">
        <f t="shared" si="16"/>
        <v>3.1714760064147707</v>
      </c>
      <c r="T27">
        <f>S27+(-8.4778*(momento)+17010)/100</f>
        <v>1.0025800064147483</v>
      </c>
    </row>
    <row r="28" spans="2:30" x14ac:dyDescent="0.3">
      <c r="B28">
        <f t="shared" si="4"/>
        <v>25</v>
      </c>
      <c r="C28">
        <v>29.423142286850005</v>
      </c>
      <c r="D28">
        <f t="shared" si="2"/>
        <v>24.951293369905432</v>
      </c>
      <c r="E28">
        <f t="shared" si="12"/>
        <v>24.054067369905422</v>
      </c>
      <c r="F28">
        <f t="shared" si="12"/>
        <v>23.072063369905408</v>
      </c>
      <c r="G28">
        <f t="shared" si="12"/>
        <v>22.005281369905386</v>
      </c>
      <c r="H28">
        <f t="shared" si="12"/>
        <v>20.853721369905397</v>
      </c>
      <c r="I28">
        <f t="shared" si="12"/>
        <v>19.617383369905401</v>
      </c>
      <c r="J28">
        <f t="shared" si="12"/>
        <v>18.296267369905401</v>
      </c>
      <c r="K28">
        <f t="shared" si="12"/>
        <v>16.890373369905394</v>
      </c>
      <c r="L28">
        <f t="shared" si="3"/>
        <v>15.39970136990538</v>
      </c>
      <c r="M28">
        <f t="shared" si="15"/>
        <v>13.82425136990536</v>
      </c>
      <c r="N28">
        <f t="shared" si="15"/>
        <v>12.164023369905372</v>
      </c>
      <c r="O28">
        <f t="shared" si="13"/>
        <v>10.419017369905379</v>
      </c>
      <c r="P28">
        <f t="shared" si="13"/>
        <v>8.5892333699053793</v>
      </c>
      <c r="Q28">
        <f t="shared" si="14"/>
        <v>6.6746713699053739</v>
      </c>
      <c r="R28">
        <f t="shared" si="14"/>
        <v>4.6753313699053631</v>
      </c>
      <c r="S28">
        <f t="shared" si="16"/>
        <v>2.5912133699053466</v>
      </c>
    </row>
    <row r="29" spans="2:30" x14ac:dyDescent="0.3">
      <c r="B29">
        <f t="shared" si="4"/>
        <v>26</v>
      </c>
      <c r="C29">
        <v>28.738883163900002</v>
      </c>
      <c r="D29">
        <f t="shared" si="2"/>
        <v>24.371030733396001</v>
      </c>
      <c r="E29">
        <f t="shared" si="12"/>
        <v>23.47380473339599</v>
      </c>
      <c r="F29">
        <f t="shared" si="12"/>
        <v>22.491800733395976</v>
      </c>
      <c r="G29">
        <f t="shared" si="12"/>
        <v>21.425018733395955</v>
      </c>
      <c r="H29">
        <f t="shared" si="12"/>
        <v>20.273458733395966</v>
      </c>
      <c r="I29">
        <f t="shared" si="12"/>
        <v>19.03712073339597</v>
      </c>
      <c r="J29">
        <f t="shared" si="12"/>
        <v>17.71600473339597</v>
      </c>
      <c r="K29">
        <f t="shared" si="12"/>
        <v>16.310110733395963</v>
      </c>
      <c r="L29">
        <f t="shared" si="3"/>
        <v>14.819438733395948</v>
      </c>
      <c r="M29">
        <f t="shared" si="15"/>
        <v>13.243988733395929</v>
      </c>
      <c r="N29">
        <f t="shared" si="15"/>
        <v>11.583760733395941</v>
      </c>
      <c r="O29">
        <f t="shared" si="13"/>
        <v>9.8387547333959482</v>
      </c>
      <c r="P29">
        <f t="shared" si="13"/>
        <v>8.0089707333959481</v>
      </c>
      <c r="Q29">
        <f t="shared" si="14"/>
        <v>6.0944087333959427</v>
      </c>
      <c r="R29">
        <f t="shared" si="14"/>
        <v>4.0950687333959319</v>
      </c>
      <c r="S29">
        <f t="shared" si="16"/>
        <v>2.0109507333959153</v>
      </c>
    </row>
    <row r="30" spans="2:30" x14ac:dyDescent="0.3">
      <c r="B30">
        <f t="shared" si="4"/>
        <v>27</v>
      </c>
      <c r="C30">
        <v>28.054624040950003</v>
      </c>
      <c r="D30">
        <f t="shared" si="2"/>
        <v>23.790768096886573</v>
      </c>
      <c r="E30">
        <f t="shared" si="12"/>
        <v>22.893542096886563</v>
      </c>
      <c r="F30">
        <f t="shared" si="12"/>
        <v>21.911538096886549</v>
      </c>
      <c r="G30">
        <f t="shared" si="12"/>
        <v>20.844756096886528</v>
      </c>
      <c r="H30">
        <f t="shared" si="12"/>
        <v>19.693196096886538</v>
      </c>
      <c r="I30">
        <f t="shared" si="12"/>
        <v>18.456858096886542</v>
      </c>
      <c r="J30">
        <f t="shared" si="12"/>
        <v>17.135742096886538</v>
      </c>
      <c r="K30">
        <f t="shared" si="12"/>
        <v>15.729848096886531</v>
      </c>
      <c r="L30">
        <f t="shared" si="3"/>
        <v>14.239176096886517</v>
      </c>
      <c r="M30">
        <f t="shared" si="15"/>
        <v>12.663726096886498</v>
      </c>
      <c r="N30">
        <f t="shared" si="15"/>
        <v>11.00349809688651</v>
      </c>
      <c r="O30">
        <f t="shared" si="13"/>
        <v>9.258492096886517</v>
      </c>
      <c r="P30">
        <f t="shared" si="13"/>
        <v>7.4287080968865169</v>
      </c>
      <c r="Q30">
        <f t="shared" si="14"/>
        <v>5.5141460968865115</v>
      </c>
      <c r="R30">
        <f t="shared" si="14"/>
        <v>3.5148060968865007</v>
      </c>
      <c r="S30">
        <f t="shared" si="16"/>
        <v>1.4306880968864841</v>
      </c>
    </row>
    <row r="31" spans="2:30" x14ac:dyDescent="0.3">
      <c r="B31">
        <f t="shared" si="4"/>
        <v>28</v>
      </c>
      <c r="C31">
        <v>30.107401409800005</v>
      </c>
      <c r="D31">
        <f t="shared" si="2"/>
        <v>25.53155600641486</v>
      </c>
      <c r="E31">
        <f t="shared" si="12"/>
        <v>24.634330006414849</v>
      </c>
      <c r="F31">
        <f t="shared" si="12"/>
        <v>23.652326006414835</v>
      </c>
      <c r="G31">
        <f t="shared" si="12"/>
        <v>22.585544006414814</v>
      </c>
      <c r="H31">
        <f t="shared" si="12"/>
        <v>21.433984006414825</v>
      </c>
      <c r="I31">
        <f t="shared" si="12"/>
        <v>20.197646006414828</v>
      </c>
      <c r="J31">
        <f t="shared" si="12"/>
        <v>18.876530006414825</v>
      </c>
      <c r="K31">
        <f t="shared" si="12"/>
        <v>17.470636006414818</v>
      </c>
      <c r="L31">
        <f t="shared" si="3"/>
        <v>15.979964006414804</v>
      </c>
      <c r="M31">
        <f t="shared" si="15"/>
        <v>14.404514006414784</v>
      </c>
      <c r="N31">
        <f t="shared" si="15"/>
        <v>12.744286006414796</v>
      </c>
      <c r="O31">
        <f t="shared" si="13"/>
        <v>10.999280006414804</v>
      </c>
      <c r="P31">
        <f t="shared" si="13"/>
        <v>9.1694960064148034</v>
      </c>
      <c r="Q31">
        <f t="shared" si="14"/>
        <v>7.254934006414798</v>
      </c>
      <c r="R31">
        <f t="shared" si="14"/>
        <v>5.2555940064147872</v>
      </c>
      <c r="S31">
        <f t="shared" si="16"/>
        <v>3.1714760064147707</v>
      </c>
      <c r="T31">
        <f>S31+(-8.4778*(momento)+17010)/100</f>
        <v>1.0025800064147483</v>
      </c>
    </row>
    <row r="32" spans="2:30" x14ac:dyDescent="0.3">
      <c r="B32">
        <f t="shared" si="4"/>
        <v>29</v>
      </c>
      <c r="C32">
        <v>32.16017877865</v>
      </c>
      <c r="D32">
        <f t="shared" si="2"/>
        <v>27.272343915943143</v>
      </c>
      <c r="E32">
        <f t="shared" si="12"/>
        <v>26.375117915943132</v>
      </c>
      <c r="F32">
        <f t="shared" si="12"/>
        <v>25.393113915943118</v>
      </c>
      <c r="G32">
        <f t="shared" si="12"/>
        <v>24.326331915943097</v>
      </c>
      <c r="H32">
        <f t="shared" si="12"/>
        <v>23.174771915943108</v>
      </c>
      <c r="I32">
        <f t="shared" si="12"/>
        <v>21.938433915943111</v>
      </c>
      <c r="J32">
        <f t="shared" si="12"/>
        <v>20.617317915943111</v>
      </c>
      <c r="K32">
        <f t="shared" si="12"/>
        <v>19.211423915943104</v>
      </c>
      <c r="L32">
        <f t="shared" si="3"/>
        <v>17.72075191594309</v>
      </c>
      <c r="M32">
        <f t="shared" si="15"/>
        <v>16.145301915943072</v>
      </c>
      <c r="N32">
        <f t="shared" si="15"/>
        <v>14.485073915943085</v>
      </c>
      <c r="O32">
        <f t="shared" si="13"/>
        <v>12.74006791594309</v>
      </c>
      <c r="P32">
        <f t="shared" si="13"/>
        <v>10.91028391594309</v>
      </c>
      <c r="Q32">
        <f t="shared" si="14"/>
        <v>8.9957219159430846</v>
      </c>
      <c r="R32">
        <f t="shared" si="14"/>
        <v>6.9963819159430738</v>
      </c>
      <c r="S32">
        <f t="shared" si="16"/>
        <v>4.9122639159430577</v>
      </c>
      <c r="T32">
        <f>S32+(-8.4778*(momento)+17010)/100</f>
        <v>2.7433679159430353</v>
      </c>
    </row>
    <row r="33" spans="2:20" x14ac:dyDescent="0.3">
      <c r="B33">
        <f t="shared" si="4"/>
        <v>30</v>
      </c>
      <c r="C33">
        <v>30.791660532750004</v>
      </c>
      <c r="D33">
        <f t="shared" si="2"/>
        <v>26.111818642924291</v>
      </c>
      <c r="E33">
        <f t="shared" si="12"/>
        <v>25.214592642924281</v>
      </c>
      <c r="F33">
        <f t="shared" si="12"/>
        <v>24.232588642924267</v>
      </c>
      <c r="G33">
        <f t="shared" si="12"/>
        <v>23.165806642924245</v>
      </c>
      <c r="H33">
        <f t="shared" si="12"/>
        <v>22.014246642924256</v>
      </c>
      <c r="I33">
        <f t="shared" si="12"/>
        <v>20.77790864292426</v>
      </c>
      <c r="J33">
        <f t="shared" si="12"/>
        <v>19.456792642924256</v>
      </c>
      <c r="K33">
        <f t="shared" si="12"/>
        <v>18.050898642924249</v>
      </c>
      <c r="L33">
        <f t="shared" si="3"/>
        <v>16.560226642924235</v>
      </c>
      <c r="M33">
        <f t="shared" si="15"/>
        <v>14.984776642924215</v>
      </c>
      <c r="N33">
        <f t="shared" si="15"/>
        <v>13.324548642924228</v>
      </c>
      <c r="O33">
        <f t="shared" si="13"/>
        <v>11.579542642924235</v>
      </c>
      <c r="P33">
        <f t="shared" si="13"/>
        <v>9.7497586429242347</v>
      </c>
      <c r="Q33">
        <f t="shared" si="14"/>
        <v>7.8351966429242292</v>
      </c>
      <c r="R33">
        <f t="shared" si="14"/>
        <v>5.8358566429242185</v>
      </c>
      <c r="S33">
        <f t="shared" si="16"/>
        <v>3.7517386429242019</v>
      </c>
      <c r="T33">
        <f>S33+(-8.4778*(momento)+17010)/100</f>
        <v>1.5828426429241795</v>
      </c>
    </row>
    <row r="34" spans="2:20" x14ac:dyDescent="0.3">
      <c r="B34">
        <f t="shared" si="4"/>
        <v>31</v>
      </c>
      <c r="C34">
        <v>26.001846672100001</v>
      </c>
      <c r="D34">
        <f t="shared" si="2"/>
        <v>22.049980187358287</v>
      </c>
      <c r="E34">
        <f t="shared" ref="E34:K43" si="17">D34+(-8.4778*(momento)+17010)/100</f>
        <v>21.152754187358276</v>
      </c>
      <c r="F34">
        <f t="shared" si="17"/>
        <v>20.170750187358262</v>
      </c>
      <c r="G34">
        <f t="shared" si="17"/>
        <v>19.103968187358241</v>
      </c>
      <c r="H34">
        <f t="shared" si="17"/>
        <v>17.952408187358252</v>
      </c>
      <c r="I34">
        <f t="shared" si="17"/>
        <v>16.716070187358255</v>
      </c>
      <c r="J34">
        <f t="shared" si="17"/>
        <v>15.394954187358254</v>
      </c>
      <c r="K34">
        <f t="shared" si="17"/>
        <v>13.989060187358247</v>
      </c>
      <c r="L34">
        <f t="shared" si="3"/>
        <v>12.498388187358234</v>
      </c>
      <c r="M34">
        <f t="shared" si="15"/>
        <v>10.922938187358215</v>
      </c>
      <c r="N34">
        <f t="shared" si="15"/>
        <v>9.2627101873582269</v>
      </c>
      <c r="O34">
        <f t="shared" si="13"/>
        <v>7.5177041873582331</v>
      </c>
      <c r="P34">
        <f t="shared" si="13"/>
        <v>5.6879201873582339</v>
      </c>
      <c r="Q34">
        <f t="shared" si="14"/>
        <v>3.7733581873582285</v>
      </c>
      <c r="R34">
        <f t="shared" si="14"/>
        <v>1.7740181873582175</v>
      </c>
    </row>
    <row r="35" spans="2:20" x14ac:dyDescent="0.3">
      <c r="B35">
        <f t="shared" si="4"/>
        <v>32</v>
      </c>
      <c r="C35">
        <v>26.686105795050004</v>
      </c>
      <c r="D35">
        <f t="shared" si="2"/>
        <v>22.630242823867718</v>
      </c>
      <c r="E35">
        <f t="shared" si="17"/>
        <v>21.733016823867708</v>
      </c>
      <c r="F35">
        <f t="shared" si="17"/>
        <v>20.751012823867693</v>
      </c>
      <c r="G35">
        <f t="shared" si="17"/>
        <v>19.684230823867672</v>
      </c>
      <c r="H35">
        <f t="shared" si="17"/>
        <v>18.532670823867683</v>
      </c>
      <c r="I35">
        <f t="shared" si="17"/>
        <v>17.296332823867687</v>
      </c>
      <c r="J35">
        <f t="shared" si="17"/>
        <v>15.975216823867685</v>
      </c>
      <c r="K35">
        <f t="shared" si="17"/>
        <v>14.569322823867678</v>
      </c>
      <c r="L35">
        <f t="shared" si="3"/>
        <v>13.078650823867665</v>
      </c>
      <c r="M35">
        <f t="shared" si="15"/>
        <v>11.503200823867646</v>
      </c>
      <c r="N35">
        <f t="shared" si="15"/>
        <v>9.8429728238676581</v>
      </c>
      <c r="O35">
        <f t="shared" si="13"/>
        <v>8.0979668238676652</v>
      </c>
      <c r="P35">
        <f t="shared" si="13"/>
        <v>6.2681828238676651</v>
      </c>
      <c r="Q35">
        <f t="shared" si="14"/>
        <v>4.3536208238676597</v>
      </c>
      <c r="R35">
        <f t="shared" si="14"/>
        <v>2.3542808238676489</v>
      </c>
    </row>
    <row r="36" spans="2:20" x14ac:dyDescent="0.3">
      <c r="B36">
        <f t="shared" si="4"/>
        <v>33</v>
      </c>
      <c r="C36">
        <v>26.001846672100001</v>
      </c>
      <c r="D36">
        <f t="shared" si="2"/>
        <v>22.049980187358287</v>
      </c>
      <c r="E36">
        <f t="shared" si="17"/>
        <v>21.152754187358276</v>
      </c>
      <c r="F36">
        <f t="shared" si="17"/>
        <v>20.170750187358262</v>
      </c>
      <c r="G36">
        <f t="shared" si="17"/>
        <v>19.103968187358241</v>
      </c>
      <c r="H36">
        <f t="shared" si="17"/>
        <v>17.952408187358252</v>
      </c>
      <c r="I36">
        <f t="shared" si="17"/>
        <v>16.716070187358255</v>
      </c>
      <c r="J36">
        <f t="shared" si="17"/>
        <v>15.394954187358254</v>
      </c>
      <c r="K36">
        <f t="shared" si="17"/>
        <v>13.989060187358247</v>
      </c>
      <c r="L36">
        <f t="shared" si="3"/>
        <v>12.498388187358234</v>
      </c>
      <c r="M36">
        <f t="shared" si="15"/>
        <v>10.922938187358215</v>
      </c>
      <c r="N36">
        <f t="shared" si="15"/>
        <v>9.2627101873582269</v>
      </c>
      <c r="O36">
        <f t="shared" si="13"/>
        <v>7.5177041873582331</v>
      </c>
      <c r="P36">
        <f t="shared" si="13"/>
        <v>5.6879201873582339</v>
      </c>
      <c r="Q36">
        <f t="shared" si="14"/>
        <v>3.7733581873582285</v>
      </c>
      <c r="R36">
        <f t="shared" si="14"/>
        <v>1.7740181873582175</v>
      </c>
    </row>
    <row r="37" spans="2:20" x14ac:dyDescent="0.3">
      <c r="B37">
        <f t="shared" si="4"/>
        <v>34</v>
      </c>
      <c r="C37">
        <v>20.527773688500002</v>
      </c>
      <c r="D37">
        <f t="shared" si="2"/>
        <v>17.407879095282858</v>
      </c>
      <c r="E37">
        <f t="shared" si="17"/>
        <v>16.510653095282848</v>
      </c>
      <c r="F37">
        <f t="shared" si="17"/>
        <v>15.528649095282832</v>
      </c>
      <c r="G37">
        <f t="shared" si="17"/>
        <v>14.461867095282811</v>
      </c>
      <c r="H37">
        <f t="shared" si="17"/>
        <v>13.31030709528282</v>
      </c>
      <c r="I37">
        <f t="shared" si="17"/>
        <v>12.073969095282823</v>
      </c>
      <c r="J37">
        <f t="shared" si="17"/>
        <v>10.752853095282822</v>
      </c>
      <c r="K37">
        <f t="shared" si="17"/>
        <v>9.3469590952828145</v>
      </c>
      <c r="L37">
        <f t="shared" si="3"/>
        <v>7.8562870952828012</v>
      </c>
      <c r="M37">
        <f t="shared" si="15"/>
        <v>6.2808370952827826</v>
      </c>
      <c r="N37">
        <f t="shared" si="15"/>
        <v>4.6206090952827941</v>
      </c>
      <c r="O37">
        <f t="shared" si="13"/>
        <v>2.8756030952828002</v>
      </c>
      <c r="P37">
        <f t="shared" si="13"/>
        <v>1.0458190952828006</v>
      </c>
    </row>
    <row r="38" spans="2:20" x14ac:dyDescent="0.3">
      <c r="B38">
        <f t="shared" si="4"/>
        <v>35</v>
      </c>
      <c r="C38">
        <v>21.212032811450005</v>
      </c>
      <c r="D38">
        <f t="shared" si="2"/>
        <v>17.98814173179229</v>
      </c>
      <c r="E38">
        <f t="shared" si="17"/>
        <v>17.090915731792279</v>
      </c>
      <c r="F38">
        <f t="shared" si="17"/>
        <v>16.108911731792265</v>
      </c>
      <c r="G38">
        <f t="shared" si="17"/>
        <v>15.042129731792244</v>
      </c>
      <c r="H38">
        <f t="shared" si="17"/>
        <v>13.890569731792253</v>
      </c>
      <c r="I38">
        <f t="shared" si="17"/>
        <v>12.654231731792256</v>
      </c>
      <c r="J38">
        <f t="shared" si="17"/>
        <v>11.333115731792255</v>
      </c>
      <c r="K38">
        <f t="shared" si="17"/>
        <v>9.9272217317922475</v>
      </c>
      <c r="L38">
        <f t="shared" si="3"/>
        <v>8.4365497317922333</v>
      </c>
      <c r="M38">
        <f t="shared" si="15"/>
        <v>6.8610997317922147</v>
      </c>
      <c r="N38">
        <f t="shared" si="15"/>
        <v>5.2008717317922262</v>
      </c>
      <c r="O38">
        <f t="shared" si="13"/>
        <v>3.4558657317922323</v>
      </c>
      <c r="P38">
        <f t="shared" si="13"/>
        <v>1.6260817317922327</v>
      </c>
    </row>
    <row r="39" spans="2:20" x14ac:dyDescent="0.3">
      <c r="B39">
        <f t="shared" si="4"/>
        <v>36</v>
      </c>
      <c r="C39">
        <v>18.474996319650003</v>
      </c>
      <c r="D39">
        <f t="shared" si="2"/>
        <v>15.667091185754574</v>
      </c>
      <c r="E39">
        <f t="shared" si="17"/>
        <v>14.769865185754565</v>
      </c>
      <c r="F39">
        <f t="shared" si="17"/>
        <v>13.787861185754549</v>
      </c>
      <c r="G39">
        <f t="shared" si="17"/>
        <v>12.721079185754528</v>
      </c>
      <c r="H39">
        <f t="shared" si="17"/>
        <v>11.569519185754537</v>
      </c>
      <c r="I39">
        <f t="shared" si="17"/>
        <v>10.33318118575454</v>
      </c>
      <c r="J39">
        <f t="shared" si="17"/>
        <v>9.0120651857545386</v>
      </c>
      <c r="K39">
        <f t="shared" si="17"/>
        <v>7.6061711857545315</v>
      </c>
      <c r="L39">
        <f t="shared" si="3"/>
        <v>6.1154991857545182</v>
      </c>
      <c r="M39">
        <f t="shared" si="15"/>
        <v>4.5400491857544996</v>
      </c>
      <c r="N39">
        <f t="shared" si="15"/>
        <v>2.8798211857545111</v>
      </c>
      <c r="O39">
        <f>N39+(-8.4778*(momento)+17010)/100</f>
        <v>1.1348151857545172</v>
      </c>
    </row>
    <row r="40" spans="2:20" x14ac:dyDescent="0.3">
      <c r="B40">
        <f t="shared" si="4"/>
        <v>37</v>
      </c>
      <c r="C40">
        <v>18.474996319650003</v>
      </c>
      <c r="D40">
        <f t="shared" si="2"/>
        <v>15.667091185754574</v>
      </c>
      <c r="E40">
        <f t="shared" si="17"/>
        <v>14.769865185754565</v>
      </c>
      <c r="F40">
        <f t="shared" si="17"/>
        <v>13.787861185754549</v>
      </c>
      <c r="G40">
        <f t="shared" si="17"/>
        <v>12.721079185754528</v>
      </c>
      <c r="H40">
        <f t="shared" si="17"/>
        <v>11.569519185754537</v>
      </c>
      <c r="I40">
        <f t="shared" si="17"/>
        <v>10.33318118575454</v>
      </c>
      <c r="J40">
        <f t="shared" si="17"/>
        <v>9.0120651857545386</v>
      </c>
      <c r="K40">
        <f t="shared" si="17"/>
        <v>7.6061711857545315</v>
      </c>
      <c r="L40">
        <f t="shared" si="3"/>
        <v>6.1154991857545182</v>
      </c>
      <c r="M40">
        <f t="shared" si="15"/>
        <v>4.5400491857544996</v>
      </c>
      <c r="N40">
        <f t="shared" si="15"/>
        <v>2.8798211857545111</v>
      </c>
      <c r="O40">
        <f>N40+(-8.4778*(momento)+17010)/100</f>
        <v>1.1348151857545172</v>
      </c>
    </row>
    <row r="41" spans="2:20" x14ac:dyDescent="0.3">
      <c r="B41">
        <f t="shared" si="4"/>
        <v>38</v>
      </c>
      <c r="C41">
        <v>15.053700704900002</v>
      </c>
      <c r="D41">
        <f t="shared" si="2"/>
        <v>12.76577800320743</v>
      </c>
      <c r="E41">
        <f t="shared" si="17"/>
        <v>11.868552003207419</v>
      </c>
      <c r="F41">
        <f t="shared" si="17"/>
        <v>10.886548003207404</v>
      </c>
      <c r="G41">
        <f t="shared" si="17"/>
        <v>9.8197660032073824</v>
      </c>
      <c r="H41">
        <f t="shared" si="17"/>
        <v>8.6682060032073913</v>
      </c>
      <c r="I41">
        <f t="shared" si="17"/>
        <v>7.4318680032073949</v>
      </c>
      <c r="J41">
        <f t="shared" si="17"/>
        <v>6.1107520032073932</v>
      </c>
      <c r="K41">
        <f t="shared" si="17"/>
        <v>4.7048580032073861</v>
      </c>
      <c r="L41">
        <f t="shared" si="3"/>
        <v>3.2141860032073728</v>
      </c>
      <c r="M41">
        <f>L41+(-8.4778*(momento)+17010)/100</f>
        <v>1.6387360032073539</v>
      </c>
    </row>
    <row r="42" spans="2:20" x14ac:dyDescent="0.3">
      <c r="B42">
        <f t="shared" si="4"/>
        <v>39</v>
      </c>
      <c r="C42">
        <v>15.053700704900002</v>
      </c>
      <c r="D42">
        <f t="shared" si="2"/>
        <v>12.76577800320743</v>
      </c>
      <c r="E42">
        <f t="shared" si="17"/>
        <v>11.868552003207419</v>
      </c>
      <c r="F42">
        <f t="shared" si="17"/>
        <v>10.886548003207404</v>
      </c>
      <c r="G42">
        <f t="shared" si="17"/>
        <v>9.8197660032073824</v>
      </c>
      <c r="H42">
        <f t="shared" si="17"/>
        <v>8.6682060032073913</v>
      </c>
      <c r="I42">
        <f t="shared" si="17"/>
        <v>7.4318680032073949</v>
      </c>
      <c r="J42">
        <f t="shared" si="17"/>
        <v>6.1107520032073932</v>
      </c>
      <c r="K42">
        <f t="shared" si="17"/>
        <v>4.7048580032073861</v>
      </c>
      <c r="L42">
        <f t="shared" si="3"/>
        <v>3.2141860032073728</v>
      </c>
      <c r="M42">
        <f>L42+(-8.4778*(momento)+17010)/100</f>
        <v>1.6387360032073539</v>
      </c>
    </row>
    <row r="43" spans="2:20" x14ac:dyDescent="0.3">
      <c r="B43">
        <f t="shared" si="4"/>
        <v>40</v>
      </c>
      <c r="C43">
        <v>13.685182459000002</v>
      </c>
      <c r="D43">
        <f t="shared" si="2"/>
        <v>11.605252730188573</v>
      </c>
      <c r="E43">
        <f t="shared" si="17"/>
        <v>10.708026730188564</v>
      </c>
      <c r="F43">
        <f t="shared" si="17"/>
        <v>9.7260227301885482</v>
      </c>
      <c r="G43">
        <f t="shared" si="17"/>
        <v>8.659240730188527</v>
      </c>
      <c r="H43">
        <f t="shared" si="17"/>
        <v>7.5076807301885369</v>
      </c>
      <c r="I43">
        <f t="shared" si="17"/>
        <v>6.2713427301885405</v>
      </c>
      <c r="J43">
        <f t="shared" si="17"/>
        <v>4.9502267301885388</v>
      </c>
      <c r="K43">
        <f t="shared" si="17"/>
        <v>3.5443327301885312</v>
      </c>
      <c r="L43">
        <f t="shared" si="3"/>
        <v>2.0536607301885179</v>
      </c>
    </row>
    <row r="44" spans="2:20" x14ac:dyDescent="0.3">
      <c r="B44">
        <f t="shared" si="4"/>
        <v>41</v>
      </c>
      <c r="C44">
        <v>13.685182459000002</v>
      </c>
      <c r="D44">
        <f t="shared" si="2"/>
        <v>11.605252730188573</v>
      </c>
      <c r="E44">
        <f t="shared" ref="E44:K46" si="18">D44+(-8.4778*(momento)+17010)/100</f>
        <v>10.708026730188564</v>
      </c>
      <c r="F44">
        <f t="shared" si="18"/>
        <v>9.7260227301885482</v>
      </c>
      <c r="G44">
        <f t="shared" si="18"/>
        <v>8.659240730188527</v>
      </c>
      <c r="H44">
        <f t="shared" si="18"/>
        <v>7.5076807301885369</v>
      </c>
      <c r="I44">
        <f t="shared" si="18"/>
        <v>6.2713427301885405</v>
      </c>
      <c r="J44">
        <f t="shared" si="18"/>
        <v>4.9502267301885388</v>
      </c>
      <c r="K44">
        <f t="shared" si="18"/>
        <v>3.5443327301885312</v>
      </c>
      <c r="L44">
        <f t="shared" si="3"/>
        <v>2.0536607301885179</v>
      </c>
    </row>
    <row r="45" spans="2:20" x14ac:dyDescent="0.3">
      <c r="B45">
        <f t="shared" si="4"/>
        <v>42</v>
      </c>
      <c r="C45">
        <v>11.632405090150002</v>
      </c>
      <c r="D45">
        <f t="shared" si="2"/>
        <v>9.8644648206602863</v>
      </c>
      <c r="E45">
        <f t="shared" si="18"/>
        <v>8.9672388206602776</v>
      </c>
      <c r="F45">
        <f t="shared" si="18"/>
        <v>7.9852348206602617</v>
      </c>
      <c r="G45">
        <f t="shared" si="18"/>
        <v>6.9184528206602405</v>
      </c>
      <c r="H45">
        <f t="shared" si="18"/>
        <v>5.7668928206602503</v>
      </c>
      <c r="I45">
        <f t="shared" si="18"/>
        <v>4.5305548206602539</v>
      </c>
      <c r="J45">
        <f t="shared" si="18"/>
        <v>3.2094388206602522</v>
      </c>
      <c r="K45">
        <f t="shared" si="18"/>
        <v>1.8035448206602447</v>
      </c>
    </row>
    <row r="46" spans="2:20" x14ac:dyDescent="0.3">
      <c r="B46">
        <f t="shared" si="4"/>
        <v>43</v>
      </c>
      <c r="C46">
        <v>11.632405090150002</v>
      </c>
      <c r="D46">
        <f t="shared" si="2"/>
        <v>9.8644648206602863</v>
      </c>
      <c r="E46">
        <f t="shared" si="18"/>
        <v>8.9672388206602776</v>
      </c>
      <c r="F46">
        <f t="shared" si="18"/>
        <v>7.9852348206602617</v>
      </c>
      <c r="G46">
        <f t="shared" si="18"/>
        <v>6.9184528206602405</v>
      </c>
      <c r="H46">
        <f t="shared" si="18"/>
        <v>5.7668928206602503</v>
      </c>
      <c r="I46">
        <f t="shared" si="18"/>
        <v>4.5305548206602539</v>
      </c>
      <c r="J46">
        <f t="shared" si="18"/>
        <v>3.2094388206602522</v>
      </c>
      <c r="K46">
        <f t="shared" si="18"/>
        <v>1.8035448206602447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B4" sqref="AB4:AB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16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1.8772E-2</v>
      </c>
      <c r="B2">
        <v>3.5154999999999999E-2</v>
      </c>
      <c r="C2">
        <f>A2/B2</f>
        <v>0.53397809699900445</v>
      </c>
      <c r="E2">
        <v>-8.5779999999999994</v>
      </c>
      <c r="F2">
        <v>17226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0.5339781*C4</f>
        <v>6.2114495684686268</v>
      </c>
      <c r="E4">
        <f t="shared" ref="E4:I13" si="1">D4+(-8.578*(momento)+17226)/100</f>
        <v>5.4531895684686535</v>
      </c>
      <c r="F4">
        <f t="shared" si="1"/>
        <v>4.6091495684686672</v>
      </c>
      <c r="G4">
        <f t="shared" si="1"/>
        <v>3.6793295684686673</v>
      </c>
      <c r="H4">
        <f t="shared" si="1"/>
        <v>2.6637295684686908</v>
      </c>
      <c r="I4">
        <f t="shared" si="1"/>
        <v>1.5623495684687008</v>
      </c>
    </row>
    <row r="5" spans="1:38" x14ac:dyDescent="0.3">
      <c r="B5">
        <f>1+B4</f>
        <v>2</v>
      </c>
      <c r="C5">
        <v>13.000923336050001</v>
      </c>
      <c r="D5">
        <f t="shared" ref="D5:D46" si="2">0.5339781*C5</f>
        <v>6.9422083412296409</v>
      </c>
      <c r="E5">
        <f t="shared" si="1"/>
        <v>6.1839483412296676</v>
      </c>
      <c r="F5">
        <f t="shared" si="1"/>
        <v>5.3399083412296813</v>
      </c>
      <c r="G5">
        <f t="shared" si="1"/>
        <v>4.4100883412296819</v>
      </c>
      <c r="H5">
        <f t="shared" si="1"/>
        <v>3.3944883412297049</v>
      </c>
      <c r="I5">
        <f t="shared" si="1"/>
        <v>2.2931083412297149</v>
      </c>
      <c r="J5">
        <f t="shared" ref="J5:J44" si="3">I5+(-8.578*(momento)+17226)/100</f>
        <v>1.1059483412297113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8.7691052731321797</v>
      </c>
      <c r="E6">
        <f t="shared" si="1"/>
        <v>8.0108452731322064</v>
      </c>
      <c r="F6">
        <f t="shared" si="1"/>
        <v>7.16680527313222</v>
      </c>
      <c r="G6">
        <f t="shared" si="1"/>
        <v>6.2369852731322206</v>
      </c>
      <c r="H6">
        <f t="shared" si="1"/>
        <v>5.2213852731322437</v>
      </c>
      <c r="I6">
        <f t="shared" si="1"/>
        <v>4.1200052731322536</v>
      </c>
      <c r="J6">
        <f t="shared" si="3"/>
        <v>2.9328452731322501</v>
      </c>
      <c r="K6">
        <f t="shared" ref="K6:K42" si="5">J6+(-8.578*(momento)+17226)/100</f>
        <v>1.6599052731322697</v>
      </c>
    </row>
    <row r="7" spans="1:38" x14ac:dyDescent="0.3">
      <c r="B7">
        <f t="shared" si="4"/>
        <v>4</v>
      </c>
      <c r="C7">
        <v>25.317587549150005</v>
      </c>
      <c r="D7">
        <f t="shared" si="2"/>
        <v>13.519037296078777</v>
      </c>
      <c r="E7">
        <f t="shared" si="1"/>
        <v>12.760777296078803</v>
      </c>
      <c r="F7">
        <f t="shared" si="1"/>
        <v>11.916737296078818</v>
      </c>
      <c r="G7">
        <f t="shared" si="1"/>
        <v>10.986917296078818</v>
      </c>
      <c r="H7">
        <f t="shared" si="1"/>
        <v>9.9713172960788423</v>
      </c>
      <c r="I7">
        <f t="shared" si="1"/>
        <v>8.8699372960788523</v>
      </c>
      <c r="J7">
        <f t="shared" si="3"/>
        <v>7.6827772960788483</v>
      </c>
      <c r="K7">
        <f t="shared" si="5"/>
        <v>6.4098372960788677</v>
      </c>
      <c r="L7">
        <f t="shared" ref="L7:N23" si="6">K7+(-8.578*(momento)+17226)/100</f>
        <v>5.0511172960788739</v>
      </c>
      <c r="M7">
        <f t="shared" si="6"/>
        <v>3.6066172960789031</v>
      </c>
      <c r="N7">
        <f t="shared" si="6"/>
        <v>2.0763372960789188</v>
      </c>
    </row>
    <row r="8" spans="1:38" x14ac:dyDescent="0.3">
      <c r="B8">
        <f t="shared" si="4"/>
        <v>5</v>
      </c>
      <c r="C8">
        <v>26.686105795050004</v>
      </c>
      <c r="D8">
        <f t="shared" si="2"/>
        <v>14.249796068839791</v>
      </c>
      <c r="E8">
        <f t="shared" si="1"/>
        <v>13.491536068839817</v>
      </c>
      <c r="F8">
        <f t="shared" si="1"/>
        <v>12.647496068839832</v>
      </c>
      <c r="G8">
        <f t="shared" si="1"/>
        <v>11.717676068839832</v>
      </c>
      <c r="H8">
        <f t="shared" si="1"/>
        <v>10.702076068839856</v>
      </c>
      <c r="I8">
        <f t="shared" si="1"/>
        <v>9.6006960688398664</v>
      </c>
      <c r="J8">
        <f t="shared" si="3"/>
        <v>8.4135360688398624</v>
      </c>
      <c r="K8">
        <f t="shared" si="5"/>
        <v>7.1405960688398817</v>
      </c>
      <c r="L8">
        <f t="shared" si="6"/>
        <v>5.781876068839888</v>
      </c>
      <c r="M8">
        <f t="shared" si="6"/>
        <v>4.3373760688399177</v>
      </c>
      <c r="N8">
        <f t="shared" si="6"/>
        <v>2.8070960688399333</v>
      </c>
      <c r="O8">
        <f t="shared" ref="O8:O22" si="7">N8+(-8.578*(momento)+17226)/100</f>
        <v>1.1910360688399357</v>
      </c>
    </row>
    <row r="9" spans="1:38" x14ac:dyDescent="0.3">
      <c r="B9">
        <f t="shared" si="4"/>
        <v>6</v>
      </c>
      <c r="C9">
        <v>33.528697024550006</v>
      </c>
      <c r="D9">
        <f t="shared" si="2"/>
        <v>17.903589932644866</v>
      </c>
      <c r="E9">
        <f t="shared" si="1"/>
        <v>17.145329932644895</v>
      </c>
      <c r="F9">
        <f t="shared" si="1"/>
        <v>16.301289932644909</v>
      </c>
      <c r="G9">
        <f t="shared" si="1"/>
        <v>15.37146993264491</v>
      </c>
      <c r="H9">
        <f t="shared" si="1"/>
        <v>14.355869932644934</v>
      </c>
      <c r="I9">
        <f t="shared" si="1"/>
        <v>13.254489932644944</v>
      </c>
      <c r="J9">
        <f t="shared" si="3"/>
        <v>12.06732993264494</v>
      </c>
      <c r="K9">
        <f t="shared" si="5"/>
        <v>10.794389932644959</v>
      </c>
      <c r="L9">
        <f t="shared" si="6"/>
        <v>9.4356699326449647</v>
      </c>
      <c r="M9">
        <f t="shared" si="6"/>
        <v>7.9911699326449934</v>
      </c>
      <c r="N9">
        <f t="shared" si="6"/>
        <v>6.4608899326450091</v>
      </c>
      <c r="O9">
        <f t="shared" si="7"/>
        <v>4.8448299326450117</v>
      </c>
      <c r="P9">
        <f t="shared" ref="P9:Q22" si="8">O9+(-8.578*(momento)+17226)/100</f>
        <v>3.1429899326450368</v>
      </c>
      <c r="Q9">
        <f t="shared" si="8"/>
        <v>1.3553699326450488</v>
      </c>
    </row>
    <row r="10" spans="1:38" x14ac:dyDescent="0.3">
      <c r="B10">
        <f t="shared" si="4"/>
        <v>7</v>
      </c>
      <c r="C10">
        <v>43.792583868800001</v>
      </c>
      <c r="D10">
        <f t="shared" si="2"/>
        <v>23.384280728352476</v>
      </c>
      <c r="E10">
        <f t="shared" si="1"/>
        <v>22.626020728352504</v>
      </c>
      <c r="F10">
        <f t="shared" si="1"/>
        <v>21.781980728352519</v>
      </c>
      <c r="G10">
        <f t="shared" si="1"/>
        <v>20.852160728352519</v>
      </c>
      <c r="H10">
        <f t="shared" si="1"/>
        <v>19.836560728352541</v>
      </c>
      <c r="I10">
        <f t="shared" si="1"/>
        <v>18.735180728352553</v>
      </c>
      <c r="J10">
        <f t="shared" si="3"/>
        <v>17.548020728352551</v>
      </c>
      <c r="K10">
        <f t="shared" si="5"/>
        <v>16.27508072835257</v>
      </c>
      <c r="L10">
        <f t="shared" si="6"/>
        <v>14.916360728352576</v>
      </c>
      <c r="M10">
        <f t="shared" si="6"/>
        <v>13.471860728352604</v>
      </c>
      <c r="N10">
        <f t="shared" si="6"/>
        <v>11.941580728352619</v>
      </c>
      <c r="O10">
        <f t="shared" si="7"/>
        <v>10.325520728352622</v>
      </c>
      <c r="P10">
        <f t="shared" si="8"/>
        <v>8.6236807283526478</v>
      </c>
      <c r="Q10">
        <f t="shared" si="8"/>
        <v>6.8360607283526598</v>
      </c>
      <c r="R10">
        <f t="shared" ref="R10:T18" si="9">Q10+(-8.578*(momento)+17226)/100</f>
        <v>4.9626607283526578</v>
      </c>
      <c r="S10">
        <f t="shared" si="9"/>
        <v>3.0034807283526792</v>
      </c>
      <c r="T10">
        <f t="shared" si="9"/>
        <v>0.95852072835268753</v>
      </c>
    </row>
    <row r="11" spans="1:38" x14ac:dyDescent="0.3">
      <c r="B11">
        <f t="shared" si="4"/>
        <v>8</v>
      </c>
      <c r="C11">
        <v>56.109248081900006</v>
      </c>
      <c r="D11">
        <f t="shared" si="2"/>
        <v>29.961109683201609</v>
      </c>
      <c r="E11">
        <f t="shared" si="1"/>
        <v>29.202849683201638</v>
      </c>
      <c r="F11">
        <f t="shared" si="1"/>
        <v>28.358809683201653</v>
      </c>
      <c r="G11">
        <f t="shared" si="1"/>
        <v>27.428989683201653</v>
      </c>
      <c r="H11">
        <f t="shared" si="1"/>
        <v>26.413389683201675</v>
      </c>
      <c r="I11">
        <f t="shared" si="1"/>
        <v>25.312009683201687</v>
      </c>
      <c r="J11">
        <f t="shared" si="3"/>
        <v>24.124849683201685</v>
      </c>
      <c r="K11">
        <f t="shared" si="5"/>
        <v>22.851909683201704</v>
      </c>
      <c r="L11">
        <f t="shared" si="6"/>
        <v>21.49318968320171</v>
      </c>
      <c r="M11">
        <f t="shared" si="6"/>
        <v>20.04868968320174</v>
      </c>
      <c r="N11">
        <f t="shared" si="6"/>
        <v>18.518409683201757</v>
      </c>
      <c r="O11">
        <f t="shared" si="7"/>
        <v>16.902349683201759</v>
      </c>
      <c r="P11">
        <f t="shared" si="8"/>
        <v>15.200509683201785</v>
      </c>
      <c r="Q11">
        <f t="shared" si="8"/>
        <v>13.412889683201797</v>
      </c>
      <c r="R11">
        <f t="shared" si="9"/>
        <v>11.539489683201795</v>
      </c>
      <c r="S11">
        <f t="shared" si="9"/>
        <v>9.5803096832018166</v>
      </c>
      <c r="T11">
        <f t="shared" si="9"/>
        <v>7.535349683201825</v>
      </c>
      <c r="U11">
        <f t="shared" ref="U11:W17" si="10">T11+(-8.578*(momento)+17226)/100</f>
        <v>5.4046096832018193</v>
      </c>
      <c r="V11">
        <f t="shared" si="10"/>
        <v>3.1880896832018371</v>
      </c>
      <c r="W11">
        <f t="shared" si="10"/>
        <v>0.88578968320184126</v>
      </c>
    </row>
    <row r="12" spans="1:38" x14ac:dyDescent="0.3">
      <c r="B12">
        <f t="shared" si="4"/>
        <v>9</v>
      </c>
      <c r="C12">
        <v>73.215726155650003</v>
      </c>
      <c r="D12">
        <f t="shared" si="2"/>
        <v>39.095594342714293</v>
      </c>
      <c r="E12">
        <f t="shared" si="1"/>
        <v>38.337334342714321</v>
      </c>
      <c r="F12">
        <f t="shared" si="1"/>
        <v>37.493294342714336</v>
      </c>
      <c r="G12">
        <f t="shared" si="1"/>
        <v>36.563474342714336</v>
      </c>
      <c r="H12">
        <f t="shared" si="1"/>
        <v>35.547874342714358</v>
      </c>
      <c r="I12">
        <f t="shared" si="1"/>
        <v>34.446494342714367</v>
      </c>
      <c r="J12">
        <f t="shared" si="3"/>
        <v>33.259334342714361</v>
      </c>
      <c r="K12">
        <f t="shared" si="5"/>
        <v>31.98639434271438</v>
      </c>
      <c r="L12">
        <f t="shared" si="6"/>
        <v>30.627674342714386</v>
      </c>
      <c r="M12">
        <f t="shared" si="6"/>
        <v>29.183174342714416</v>
      </c>
      <c r="N12">
        <f t="shared" si="6"/>
        <v>27.652894342714433</v>
      </c>
      <c r="O12">
        <f t="shared" si="7"/>
        <v>26.036834342714435</v>
      </c>
      <c r="P12">
        <f t="shared" si="8"/>
        <v>24.334994342714459</v>
      </c>
      <c r="Q12">
        <f t="shared" si="8"/>
        <v>22.54737434271447</v>
      </c>
      <c r="R12">
        <f t="shared" si="9"/>
        <v>20.67397434271447</v>
      </c>
      <c r="S12">
        <f t="shared" si="9"/>
        <v>18.714794342714491</v>
      </c>
      <c r="T12">
        <f t="shared" si="9"/>
        <v>16.669834342714498</v>
      </c>
      <c r="U12">
        <f t="shared" si="10"/>
        <v>14.539094342714494</v>
      </c>
      <c r="V12">
        <f t="shared" si="10"/>
        <v>12.32257434271451</v>
      </c>
      <c r="W12">
        <f t="shared" si="10"/>
        <v>10.020274342714515</v>
      </c>
      <c r="X12">
        <f t="shared" ref="X12:Z16" si="11">W12+(-8.578*(momento)+17226)/100</f>
        <v>7.6321943427145431</v>
      </c>
      <c r="Y12">
        <f t="shared" si="11"/>
        <v>5.1583343427145572</v>
      </c>
      <c r="Z12">
        <f t="shared" si="11"/>
        <v>2.5986943427145577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43.480146979280377</v>
      </c>
      <c r="E13">
        <f t="shared" si="1"/>
        <v>42.721886979280406</v>
      </c>
      <c r="F13">
        <f t="shared" si="1"/>
        <v>41.87784697928042</v>
      </c>
      <c r="G13">
        <f t="shared" si="1"/>
        <v>40.948026979280421</v>
      </c>
      <c r="H13">
        <f t="shared" si="1"/>
        <v>39.932426979280443</v>
      </c>
      <c r="I13">
        <f t="shared" si="1"/>
        <v>38.831046979280451</v>
      </c>
      <c r="J13">
        <f t="shared" si="3"/>
        <v>37.643886979280445</v>
      </c>
      <c r="K13">
        <f t="shared" si="5"/>
        <v>36.370946979280468</v>
      </c>
      <c r="L13">
        <f t="shared" si="6"/>
        <v>35.012226979280477</v>
      </c>
      <c r="M13">
        <f t="shared" si="6"/>
        <v>33.567726979280508</v>
      </c>
      <c r="N13">
        <f t="shared" si="6"/>
        <v>32.037446979280524</v>
      </c>
      <c r="O13">
        <f t="shared" si="7"/>
        <v>30.421386979280527</v>
      </c>
      <c r="P13">
        <f t="shared" si="8"/>
        <v>28.719546979280551</v>
      </c>
      <c r="Q13">
        <f t="shared" si="8"/>
        <v>26.931926979280561</v>
      </c>
      <c r="R13">
        <f t="shared" si="9"/>
        <v>25.058526979280561</v>
      </c>
      <c r="S13">
        <f t="shared" si="9"/>
        <v>23.099346979280583</v>
      </c>
      <c r="T13">
        <f t="shared" si="9"/>
        <v>21.05438697928059</v>
      </c>
      <c r="U13">
        <f t="shared" si="10"/>
        <v>18.923646979280583</v>
      </c>
      <c r="V13">
        <f t="shared" si="10"/>
        <v>16.707126979280602</v>
      </c>
      <c r="W13">
        <f t="shared" si="10"/>
        <v>14.404826979280607</v>
      </c>
      <c r="X13">
        <f t="shared" si="11"/>
        <v>12.016746979280635</v>
      </c>
      <c r="Y13">
        <f t="shared" si="11"/>
        <v>9.5428869792806488</v>
      </c>
      <c r="Z13">
        <f t="shared" si="11"/>
        <v>6.9832469792806489</v>
      </c>
      <c r="AA13">
        <f>Z13+(-8.578*(momento)+17226)/100</f>
        <v>4.3378269792806723</v>
      </c>
      <c r="AB13">
        <f>AA13+(-8.578*(momento)+17226)/100</f>
        <v>1.6066269792806827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39.095594342714293</v>
      </c>
      <c r="E14">
        <f t="shared" ref="E14:I23" si="12">D14+(-8.578*(momento)+17226)/100</f>
        <v>38.337334342714321</v>
      </c>
      <c r="F14">
        <f t="shared" si="12"/>
        <v>37.493294342714336</v>
      </c>
      <c r="G14">
        <f t="shared" si="12"/>
        <v>36.563474342714336</v>
      </c>
      <c r="H14">
        <f t="shared" si="12"/>
        <v>35.547874342714358</v>
      </c>
      <c r="I14">
        <f t="shared" si="12"/>
        <v>34.446494342714367</v>
      </c>
      <c r="J14">
        <f t="shared" si="3"/>
        <v>33.259334342714361</v>
      </c>
      <c r="K14">
        <f t="shared" si="5"/>
        <v>31.98639434271438</v>
      </c>
      <c r="L14">
        <f t="shared" si="6"/>
        <v>30.627674342714386</v>
      </c>
      <c r="M14">
        <f t="shared" si="6"/>
        <v>29.183174342714416</v>
      </c>
      <c r="N14">
        <f t="shared" si="6"/>
        <v>27.652894342714433</v>
      </c>
      <c r="O14">
        <f t="shared" si="7"/>
        <v>26.036834342714435</v>
      </c>
      <c r="P14">
        <f t="shared" si="8"/>
        <v>24.334994342714459</v>
      </c>
      <c r="Q14">
        <f t="shared" si="8"/>
        <v>22.54737434271447</v>
      </c>
      <c r="R14">
        <f t="shared" si="9"/>
        <v>20.67397434271447</v>
      </c>
      <c r="S14">
        <f t="shared" si="9"/>
        <v>18.714794342714491</v>
      </c>
      <c r="T14">
        <f t="shared" si="9"/>
        <v>16.669834342714498</v>
      </c>
      <c r="U14">
        <f t="shared" si="10"/>
        <v>14.539094342714494</v>
      </c>
      <c r="V14">
        <f t="shared" si="10"/>
        <v>12.32257434271451</v>
      </c>
      <c r="W14">
        <f t="shared" si="10"/>
        <v>10.020274342714515</v>
      </c>
      <c r="X14">
        <f t="shared" si="11"/>
        <v>7.6321943427145431</v>
      </c>
      <c r="Y14">
        <f t="shared" si="11"/>
        <v>5.1583343427145572</v>
      </c>
      <c r="Z14">
        <f t="shared" si="11"/>
        <v>2.5986943427145577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39.095594342714293</v>
      </c>
      <c r="E15">
        <f t="shared" si="12"/>
        <v>38.337334342714321</v>
      </c>
      <c r="F15">
        <f t="shared" si="12"/>
        <v>37.493294342714336</v>
      </c>
      <c r="G15">
        <f t="shared" si="12"/>
        <v>36.563474342714336</v>
      </c>
      <c r="H15">
        <f t="shared" si="12"/>
        <v>35.547874342714358</v>
      </c>
      <c r="I15">
        <f t="shared" si="12"/>
        <v>34.446494342714367</v>
      </c>
      <c r="J15">
        <f t="shared" si="3"/>
        <v>33.259334342714361</v>
      </c>
      <c r="K15">
        <f t="shared" si="5"/>
        <v>31.98639434271438</v>
      </c>
      <c r="L15">
        <f t="shared" si="6"/>
        <v>30.627674342714386</v>
      </c>
      <c r="M15">
        <f t="shared" si="6"/>
        <v>29.183174342714416</v>
      </c>
      <c r="N15">
        <f t="shared" si="6"/>
        <v>27.652894342714433</v>
      </c>
      <c r="O15">
        <f t="shared" si="7"/>
        <v>26.036834342714435</v>
      </c>
      <c r="P15">
        <f t="shared" si="8"/>
        <v>24.334994342714459</v>
      </c>
      <c r="Q15">
        <f t="shared" si="8"/>
        <v>22.54737434271447</v>
      </c>
      <c r="R15">
        <f t="shared" si="9"/>
        <v>20.67397434271447</v>
      </c>
      <c r="S15">
        <f t="shared" si="9"/>
        <v>18.714794342714491</v>
      </c>
      <c r="T15">
        <f t="shared" si="9"/>
        <v>16.669834342714498</v>
      </c>
      <c r="U15">
        <f t="shared" si="10"/>
        <v>14.539094342714494</v>
      </c>
      <c r="V15">
        <f t="shared" si="10"/>
        <v>12.32257434271451</v>
      </c>
      <c r="W15">
        <f t="shared" si="10"/>
        <v>10.020274342714515</v>
      </c>
      <c r="X15">
        <f t="shared" si="11"/>
        <v>7.6321943427145431</v>
      </c>
      <c r="Y15">
        <f t="shared" si="11"/>
        <v>5.1583343427145572</v>
      </c>
      <c r="Z15">
        <f t="shared" si="11"/>
        <v>2.5986943427145577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39.095594342714293</v>
      </c>
      <c r="E16">
        <f t="shared" si="12"/>
        <v>38.337334342714321</v>
      </c>
      <c r="F16">
        <f t="shared" si="12"/>
        <v>37.493294342714336</v>
      </c>
      <c r="G16">
        <f t="shared" si="12"/>
        <v>36.563474342714336</v>
      </c>
      <c r="H16">
        <f t="shared" si="12"/>
        <v>35.547874342714358</v>
      </c>
      <c r="I16">
        <f t="shared" si="12"/>
        <v>34.446494342714367</v>
      </c>
      <c r="J16">
        <f t="shared" si="3"/>
        <v>33.259334342714361</v>
      </c>
      <c r="K16">
        <f t="shared" si="5"/>
        <v>31.98639434271438</v>
      </c>
      <c r="L16">
        <f t="shared" si="6"/>
        <v>30.627674342714386</v>
      </c>
      <c r="M16">
        <f t="shared" si="6"/>
        <v>29.183174342714416</v>
      </c>
      <c r="N16">
        <f t="shared" si="6"/>
        <v>27.652894342714433</v>
      </c>
      <c r="O16">
        <f t="shared" si="7"/>
        <v>26.036834342714435</v>
      </c>
      <c r="P16">
        <f t="shared" si="8"/>
        <v>24.334994342714459</v>
      </c>
      <c r="Q16">
        <f t="shared" si="8"/>
        <v>22.54737434271447</v>
      </c>
      <c r="R16">
        <f t="shared" si="9"/>
        <v>20.67397434271447</v>
      </c>
      <c r="S16">
        <f t="shared" si="9"/>
        <v>18.714794342714491</v>
      </c>
      <c r="T16">
        <f t="shared" si="9"/>
        <v>16.669834342714498</v>
      </c>
      <c r="U16">
        <f t="shared" si="10"/>
        <v>14.539094342714494</v>
      </c>
      <c r="V16">
        <f t="shared" si="10"/>
        <v>12.32257434271451</v>
      </c>
      <c r="W16">
        <f t="shared" si="10"/>
        <v>10.020274342714515</v>
      </c>
      <c r="X16">
        <f t="shared" si="11"/>
        <v>7.6321943427145431</v>
      </c>
      <c r="Y16">
        <f t="shared" si="11"/>
        <v>5.1583343427145572</v>
      </c>
      <c r="Z16">
        <f t="shared" si="11"/>
        <v>2.5986943427145577</v>
      </c>
    </row>
    <row r="17" spans="2:24" x14ac:dyDescent="0.3">
      <c r="B17">
        <f t="shared" si="4"/>
        <v>14</v>
      </c>
      <c r="C17">
        <v>62.951839311400015</v>
      </c>
      <c r="D17">
        <f t="shared" si="2"/>
        <v>33.614903547006691</v>
      </c>
      <c r="E17">
        <f t="shared" si="12"/>
        <v>32.856643547006719</v>
      </c>
      <c r="F17">
        <f t="shared" si="12"/>
        <v>32.012603547006734</v>
      </c>
      <c r="G17">
        <f t="shared" si="12"/>
        <v>31.082783547006734</v>
      </c>
      <c r="H17">
        <f t="shared" si="12"/>
        <v>30.067183547006756</v>
      </c>
      <c r="I17">
        <f t="shared" si="12"/>
        <v>28.965803547006765</v>
      </c>
      <c r="J17">
        <f t="shared" si="3"/>
        <v>27.778643547006762</v>
      </c>
      <c r="K17">
        <f t="shared" si="5"/>
        <v>26.505703547006782</v>
      </c>
      <c r="L17">
        <f t="shared" si="6"/>
        <v>25.146983547006787</v>
      </c>
      <c r="M17">
        <f t="shared" si="6"/>
        <v>23.702483547006818</v>
      </c>
      <c r="N17">
        <f t="shared" si="6"/>
        <v>22.172203547006834</v>
      </c>
      <c r="O17">
        <f t="shared" si="7"/>
        <v>20.556143547006837</v>
      </c>
      <c r="P17">
        <f t="shared" si="8"/>
        <v>18.854303547006861</v>
      </c>
      <c r="Q17">
        <f t="shared" si="8"/>
        <v>17.066683547006875</v>
      </c>
      <c r="R17">
        <f t="shared" si="9"/>
        <v>15.193283547006873</v>
      </c>
      <c r="S17">
        <f t="shared" si="9"/>
        <v>13.234103547006894</v>
      </c>
      <c r="T17">
        <f t="shared" si="9"/>
        <v>11.189143547006903</v>
      </c>
      <c r="U17">
        <f t="shared" si="10"/>
        <v>9.0584035470068986</v>
      </c>
      <c r="V17">
        <f t="shared" si="10"/>
        <v>6.8418835470069164</v>
      </c>
      <c r="W17">
        <f t="shared" si="10"/>
        <v>4.5395835470069201</v>
      </c>
      <c r="X17">
        <f>W17+(-8.578*(momento)+17226)/100</f>
        <v>2.1515035470069477</v>
      </c>
    </row>
    <row r="18" spans="2:24" x14ac:dyDescent="0.3">
      <c r="B18">
        <f t="shared" si="4"/>
        <v>15</v>
      </c>
      <c r="C18">
        <v>49.266656852400004</v>
      </c>
      <c r="D18">
        <f t="shared" si="2"/>
        <v>26.307315819396536</v>
      </c>
      <c r="E18">
        <f t="shared" si="12"/>
        <v>25.549055819396564</v>
      </c>
      <c r="F18">
        <f t="shared" si="12"/>
        <v>24.705015819396579</v>
      </c>
      <c r="G18">
        <f t="shared" si="12"/>
        <v>23.775195819396579</v>
      </c>
      <c r="H18">
        <f t="shared" si="12"/>
        <v>22.759595819396601</v>
      </c>
      <c r="I18">
        <f t="shared" si="12"/>
        <v>21.658215819396609</v>
      </c>
      <c r="J18">
        <f t="shared" si="3"/>
        <v>20.471055819396607</v>
      </c>
      <c r="K18">
        <f t="shared" si="5"/>
        <v>19.198115819396627</v>
      </c>
      <c r="L18">
        <f t="shared" si="6"/>
        <v>17.839395819396632</v>
      </c>
      <c r="M18">
        <f t="shared" si="6"/>
        <v>16.394895819396663</v>
      </c>
      <c r="N18">
        <f t="shared" si="6"/>
        <v>14.864615819396679</v>
      </c>
      <c r="O18">
        <f t="shared" si="7"/>
        <v>13.248555819396682</v>
      </c>
      <c r="P18">
        <f t="shared" si="8"/>
        <v>11.546715819396708</v>
      </c>
      <c r="Q18">
        <f t="shared" si="8"/>
        <v>9.7590958193967197</v>
      </c>
      <c r="R18">
        <f t="shared" si="9"/>
        <v>7.8856958193967177</v>
      </c>
      <c r="S18">
        <f t="shared" si="9"/>
        <v>5.9265158193967391</v>
      </c>
      <c r="T18">
        <f t="shared" si="9"/>
        <v>3.8815558193967474</v>
      </c>
      <c r="U18">
        <f>T18+(-8.578*(momento)+17226)/100</f>
        <v>1.7508158193967422</v>
      </c>
    </row>
    <row r="19" spans="2:24" x14ac:dyDescent="0.3">
      <c r="B19">
        <f t="shared" si="4"/>
        <v>16</v>
      </c>
      <c r="C19">
        <v>42.424065622900009</v>
      </c>
      <c r="D19">
        <f t="shared" si="2"/>
        <v>22.653521955591465</v>
      </c>
      <c r="E19">
        <f t="shared" si="12"/>
        <v>21.895261955591494</v>
      </c>
      <c r="F19">
        <f t="shared" si="12"/>
        <v>21.051221955591508</v>
      </c>
      <c r="G19">
        <f t="shared" si="12"/>
        <v>20.121401955591509</v>
      </c>
      <c r="H19">
        <f t="shared" si="12"/>
        <v>19.105801955591531</v>
      </c>
      <c r="I19">
        <f t="shared" si="12"/>
        <v>18.004421955591539</v>
      </c>
      <c r="J19">
        <f t="shared" si="3"/>
        <v>16.817261955591537</v>
      </c>
      <c r="K19">
        <f t="shared" si="5"/>
        <v>15.544321955591556</v>
      </c>
      <c r="L19">
        <f t="shared" si="6"/>
        <v>14.185601955591562</v>
      </c>
      <c r="M19">
        <f t="shared" si="6"/>
        <v>12.74110195559159</v>
      </c>
      <c r="N19">
        <f t="shared" si="6"/>
        <v>11.210821955591605</v>
      </c>
      <c r="O19">
        <f t="shared" si="7"/>
        <v>9.5947619555916077</v>
      </c>
      <c r="P19">
        <f t="shared" si="8"/>
        <v>7.8929219555916328</v>
      </c>
      <c r="Q19">
        <f t="shared" si="8"/>
        <v>6.1053019555916448</v>
      </c>
      <c r="R19">
        <f t="shared" ref="R19:S21" si="13">Q19+(-8.578*(momento)+17226)/100</f>
        <v>4.2319019555916437</v>
      </c>
      <c r="S19">
        <f t="shared" si="13"/>
        <v>2.2727219555916651</v>
      </c>
    </row>
    <row r="20" spans="2:24" x14ac:dyDescent="0.3">
      <c r="B20">
        <f t="shared" si="4"/>
        <v>17</v>
      </c>
      <c r="C20">
        <v>47.213879483550009</v>
      </c>
      <c r="D20">
        <f t="shared" si="2"/>
        <v>25.211177660255014</v>
      </c>
      <c r="E20">
        <f t="shared" si="12"/>
        <v>24.452917660255043</v>
      </c>
      <c r="F20">
        <f t="shared" si="12"/>
        <v>23.608877660255057</v>
      </c>
      <c r="G20">
        <f t="shared" si="12"/>
        <v>22.679057660255058</v>
      </c>
      <c r="H20">
        <f t="shared" si="12"/>
        <v>21.66345766025508</v>
      </c>
      <c r="I20">
        <f t="shared" si="12"/>
        <v>20.562077660255092</v>
      </c>
      <c r="J20">
        <f t="shared" si="3"/>
        <v>19.37491766025509</v>
      </c>
      <c r="K20">
        <f t="shared" si="5"/>
        <v>18.101977660255109</v>
      </c>
      <c r="L20">
        <f t="shared" si="6"/>
        <v>16.743257660255114</v>
      </c>
      <c r="M20">
        <f t="shared" si="6"/>
        <v>15.298757660255143</v>
      </c>
      <c r="N20">
        <f t="shared" si="6"/>
        <v>13.768477660255158</v>
      </c>
      <c r="O20">
        <f t="shared" si="7"/>
        <v>12.152417660255161</v>
      </c>
      <c r="P20">
        <f t="shared" si="8"/>
        <v>10.450577660255187</v>
      </c>
      <c r="Q20">
        <f t="shared" si="8"/>
        <v>8.6629576602551985</v>
      </c>
      <c r="R20">
        <f t="shared" si="13"/>
        <v>6.7895576602551966</v>
      </c>
      <c r="S20">
        <f t="shared" si="13"/>
        <v>4.830377660255218</v>
      </c>
      <c r="T20">
        <f>S20+(-8.578*(momento)+17226)/100</f>
        <v>2.7854176602552263</v>
      </c>
      <c r="U20">
        <f>T20+(-8.578*(momento)+17226)/100</f>
        <v>0.65467766025522112</v>
      </c>
    </row>
    <row r="21" spans="2:24" x14ac:dyDescent="0.3">
      <c r="B21">
        <f t="shared" si="4"/>
        <v>18</v>
      </c>
      <c r="C21">
        <v>50.63517509830001</v>
      </c>
      <c r="D21">
        <f t="shared" si="2"/>
        <v>27.038074592157553</v>
      </c>
      <c r="E21">
        <f t="shared" si="12"/>
        <v>26.279814592157582</v>
      </c>
      <c r="F21">
        <f t="shared" si="12"/>
        <v>25.435774592157596</v>
      </c>
      <c r="G21">
        <f t="shared" si="12"/>
        <v>24.505954592157597</v>
      </c>
      <c r="H21">
        <f t="shared" si="12"/>
        <v>23.490354592157619</v>
      </c>
      <c r="I21">
        <f t="shared" si="12"/>
        <v>22.388974592157631</v>
      </c>
      <c r="J21">
        <f t="shared" si="3"/>
        <v>21.201814592157628</v>
      </c>
      <c r="K21">
        <f t="shared" si="5"/>
        <v>19.928874592157648</v>
      </c>
      <c r="L21">
        <f t="shared" si="6"/>
        <v>18.570154592157653</v>
      </c>
      <c r="M21">
        <f t="shared" si="6"/>
        <v>17.125654592157684</v>
      </c>
      <c r="N21">
        <f t="shared" si="6"/>
        <v>15.5953745921577</v>
      </c>
      <c r="O21">
        <f t="shared" si="7"/>
        <v>13.979314592157703</v>
      </c>
      <c r="P21">
        <f t="shared" si="8"/>
        <v>12.277474592157729</v>
      </c>
      <c r="Q21">
        <f t="shared" si="8"/>
        <v>10.489854592157741</v>
      </c>
      <c r="R21">
        <f t="shared" si="13"/>
        <v>8.6164545921577389</v>
      </c>
      <c r="S21">
        <f t="shared" si="13"/>
        <v>6.6572745921577603</v>
      </c>
      <c r="T21">
        <f>S21+(-8.578*(momento)+17226)/100</f>
        <v>4.6123145921577686</v>
      </c>
      <c r="U21">
        <f>T21+(-8.578*(momento)+17226)/100</f>
        <v>2.4815745921577634</v>
      </c>
    </row>
    <row r="22" spans="2:24" x14ac:dyDescent="0.3">
      <c r="B22">
        <f t="shared" si="4"/>
        <v>19</v>
      </c>
      <c r="C22">
        <v>36.265733516350004</v>
      </c>
      <c r="D22">
        <f t="shared" si="2"/>
        <v>19.365107478166895</v>
      </c>
      <c r="E22">
        <f t="shared" si="12"/>
        <v>18.606847478166923</v>
      </c>
      <c r="F22">
        <f t="shared" si="12"/>
        <v>17.762807478166938</v>
      </c>
      <c r="G22">
        <f t="shared" si="12"/>
        <v>16.832987478166938</v>
      </c>
      <c r="H22">
        <f t="shared" si="12"/>
        <v>15.817387478166962</v>
      </c>
      <c r="I22">
        <f t="shared" si="12"/>
        <v>14.716007478166972</v>
      </c>
      <c r="J22">
        <f t="shared" si="3"/>
        <v>13.528847478166968</v>
      </c>
      <c r="K22">
        <f t="shared" si="5"/>
        <v>12.255907478166987</v>
      </c>
      <c r="L22">
        <f t="shared" si="6"/>
        <v>10.897187478166993</v>
      </c>
      <c r="M22">
        <f t="shared" si="6"/>
        <v>9.4526874781670216</v>
      </c>
      <c r="N22">
        <f t="shared" si="6"/>
        <v>7.9224074781670373</v>
      </c>
      <c r="O22">
        <f t="shared" si="7"/>
        <v>6.3063474781670399</v>
      </c>
      <c r="P22">
        <f t="shared" si="8"/>
        <v>4.604507478167065</v>
      </c>
      <c r="Q22">
        <f t="shared" si="8"/>
        <v>2.816887478167077</v>
      </c>
      <c r="R22">
        <f>Q22+(-8.578*(momento)+17226)/100</f>
        <v>0.94348747816707546</v>
      </c>
    </row>
    <row r="23" spans="2:24" x14ac:dyDescent="0.3">
      <c r="B23">
        <f t="shared" si="4"/>
        <v>20</v>
      </c>
      <c r="C23">
        <v>23.264810180300003</v>
      </c>
      <c r="D23">
        <f t="shared" si="2"/>
        <v>12.422899136937254</v>
      </c>
      <c r="E23">
        <f t="shared" si="12"/>
        <v>11.66463913693728</v>
      </c>
      <c r="F23">
        <f t="shared" si="12"/>
        <v>10.820599136937293</v>
      </c>
      <c r="G23">
        <f t="shared" si="12"/>
        <v>9.8907791369372937</v>
      </c>
      <c r="H23">
        <f t="shared" si="12"/>
        <v>8.8751791369373176</v>
      </c>
      <c r="I23">
        <f t="shared" si="12"/>
        <v>7.7737991369373276</v>
      </c>
      <c r="J23">
        <f t="shared" si="3"/>
        <v>6.5866391369373236</v>
      </c>
      <c r="K23">
        <f t="shared" si="5"/>
        <v>5.313699136937343</v>
      </c>
      <c r="L23">
        <f t="shared" si="6"/>
        <v>3.9549791369373493</v>
      </c>
      <c r="M23">
        <f t="shared" si="6"/>
        <v>2.5104791369373785</v>
      </c>
      <c r="N23">
        <f t="shared" si="6"/>
        <v>0.98019913693739413</v>
      </c>
    </row>
    <row r="24" spans="2:24" x14ac:dyDescent="0.3">
      <c r="B24">
        <f t="shared" si="4"/>
        <v>21</v>
      </c>
      <c r="C24">
        <v>21.896291934400001</v>
      </c>
      <c r="D24">
        <f t="shared" si="2"/>
        <v>11.692140364176238</v>
      </c>
      <c r="E24">
        <f t="shared" ref="E24:I33" si="14">D24+(-8.578*(momento)+17226)/100</f>
        <v>10.933880364176265</v>
      </c>
      <c r="F24">
        <f t="shared" si="14"/>
        <v>10.089840364176279</v>
      </c>
      <c r="G24">
        <f t="shared" si="14"/>
        <v>9.1600203641762796</v>
      </c>
      <c r="H24">
        <f t="shared" si="14"/>
        <v>8.1444203641763036</v>
      </c>
      <c r="I24">
        <f t="shared" si="14"/>
        <v>7.0430403641763135</v>
      </c>
      <c r="J24">
        <f t="shared" si="3"/>
        <v>5.8558803641763095</v>
      </c>
      <c r="K24">
        <f t="shared" si="5"/>
        <v>4.5829403641763289</v>
      </c>
      <c r="L24">
        <f t="shared" ref="L24:M38" si="15">K24+(-8.578*(momento)+17226)/100</f>
        <v>3.2242203641763352</v>
      </c>
      <c r="M24">
        <f t="shared" si="15"/>
        <v>1.7797203641763644</v>
      </c>
    </row>
    <row r="25" spans="2:24" x14ac:dyDescent="0.3">
      <c r="B25">
        <f t="shared" si="4"/>
        <v>22</v>
      </c>
      <c r="C25">
        <v>26.686105795050004</v>
      </c>
      <c r="D25">
        <f t="shared" si="2"/>
        <v>14.249796068839791</v>
      </c>
      <c r="E25">
        <f t="shared" si="14"/>
        <v>13.491536068839817</v>
      </c>
      <c r="F25">
        <f t="shared" si="14"/>
        <v>12.647496068839832</v>
      </c>
      <c r="G25">
        <f t="shared" si="14"/>
        <v>11.717676068839832</v>
      </c>
      <c r="H25">
        <f t="shared" si="14"/>
        <v>10.702076068839856</v>
      </c>
      <c r="I25">
        <f t="shared" si="14"/>
        <v>9.6006960688398664</v>
      </c>
      <c r="J25">
        <f t="shared" si="3"/>
        <v>8.4135360688398624</v>
      </c>
      <c r="K25">
        <f t="shared" si="5"/>
        <v>7.1405960688398817</v>
      </c>
      <c r="L25">
        <f t="shared" si="15"/>
        <v>5.781876068839888</v>
      </c>
      <c r="M25">
        <f t="shared" si="15"/>
        <v>4.3373760688399177</v>
      </c>
      <c r="N25">
        <f t="shared" ref="N25:O36" si="16">M25+(-8.578*(momento)+17226)/100</f>
        <v>2.8070960688399333</v>
      </c>
      <c r="O25">
        <f t="shared" si="16"/>
        <v>1.1910360688399357</v>
      </c>
    </row>
    <row r="26" spans="2:24" x14ac:dyDescent="0.3">
      <c r="B26">
        <f t="shared" si="4"/>
        <v>23</v>
      </c>
      <c r="C26">
        <v>29.423142286850005</v>
      </c>
      <c r="D26">
        <f t="shared" si="2"/>
        <v>15.711313614361821</v>
      </c>
      <c r="E26">
        <f t="shared" si="14"/>
        <v>14.953053614361847</v>
      </c>
      <c r="F26">
        <f t="shared" si="14"/>
        <v>14.10901361436186</v>
      </c>
      <c r="G26">
        <f t="shared" si="14"/>
        <v>13.179193614361861</v>
      </c>
      <c r="H26">
        <f t="shared" si="14"/>
        <v>12.163593614361885</v>
      </c>
      <c r="I26">
        <f t="shared" si="14"/>
        <v>11.062213614361895</v>
      </c>
      <c r="J26">
        <f t="shared" si="3"/>
        <v>9.8750536143618906</v>
      </c>
      <c r="K26">
        <f t="shared" si="5"/>
        <v>8.6021136143619099</v>
      </c>
      <c r="L26">
        <f t="shared" si="15"/>
        <v>7.2433936143619162</v>
      </c>
      <c r="M26">
        <f t="shared" si="15"/>
        <v>5.7988936143619458</v>
      </c>
      <c r="N26">
        <f t="shared" si="16"/>
        <v>4.2686136143619615</v>
      </c>
      <c r="O26">
        <f t="shared" si="16"/>
        <v>2.6525536143619641</v>
      </c>
      <c r="P26">
        <f>O26+(-8.578*(momento)+17226)/100</f>
        <v>0.95071361436198942</v>
      </c>
    </row>
    <row r="27" spans="2:24" x14ac:dyDescent="0.3">
      <c r="B27">
        <f t="shared" si="4"/>
        <v>24</v>
      </c>
      <c r="C27">
        <v>30.107401409800005</v>
      </c>
      <c r="D27">
        <f t="shared" si="2"/>
        <v>16.076693000742328</v>
      </c>
      <c r="E27">
        <f t="shared" si="14"/>
        <v>15.318433000742354</v>
      </c>
      <c r="F27">
        <f t="shared" si="14"/>
        <v>14.474393000742367</v>
      </c>
      <c r="G27">
        <f t="shared" si="14"/>
        <v>13.544573000742368</v>
      </c>
      <c r="H27">
        <f t="shared" si="14"/>
        <v>12.528973000742392</v>
      </c>
      <c r="I27">
        <f t="shared" si="14"/>
        <v>11.427593000742402</v>
      </c>
      <c r="J27">
        <f t="shared" si="3"/>
        <v>10.240433000742398</v>
      </c>
      <c r="K27">
        <f t="shared" si="5"/>
        <v>8.967493000742417</v>
      </c>
      <c r="L27">
        <f t="shared" si="15"/>
        <v>7.6087730007424232</v>
      </c>
      <c r="M27">
        <f t="shared" si="15"/>
        <v>6.1642730007424529</v>
      </c>
      <c r="N27">
        <f t="shared" si="16"/>
        <v>4.6339930007424686</v>
      </c>
      <c r="O27">
        <f t="shared" si="16"/>
        <v>3.0179330007424712</v>
      </c>
      <c r="P27">
        <f>O27+(-8.578*(momento)+17226)/100</f>
        <v>1.3160930007424965</v>
      </c>
    </row>
    <row r="28" spans="2:24" x14ac:dyDescent="0.3">
      <c r="B28">
        <f t="shared" si="4"/>
        <v>25</v>
      </c>
      <c r="C28">
        <v>29.423142286850005</v>
      </c>
      <c r="D28">
        <f t="shared" si="2"/>
        <v>15.711313614361821</v>
      </c>
      <c r="E28">
        <f t="shared" si="14"/>
        <v>14.953053614361847</v>
      </c>
      <c r="F28">
        <f t="shared" si="14"/>
        <v>14.10901361436186</v>
      </c>
      <c r="G28">
        <f t="shared" si="14"/>
        <v>13.179193614361861</v>
      </c>
      <c r="H28">
        <f t="shared" si="14"/>
        <v>12.163593614361885</v>
      </c>
      <c r="I28">
        <f t="shared" si="14"/>
        <v>11.062213614361895</v>
      </c>
      <c r="J28">
        <f t="shared" si="3"/>
        <v>9.8750536143618906</v>
      </c>
      <c r="K28">
        <f t="shared" si="5"/>
        <v>8.6021136143619099</v>
      </c>
      <c r="L28">
        <f t="shared" si="15"/>
        <v>7.2433936143619162</v>
      </c>
      <c r="M28">
        <f t="shared" si="15"/>
        <v>5.7988936143619458</v>
      </c>
      <c r="N28">
        <f t="shared" si="16"/>
        <v>4.2686136143619615</v>
      </c>
      <c r="O28">
        <f t="shared" si="16"/>
        <v>2.6525536143619641</v>
      </c>
      <c r="P28">
        <f>O28+(-8.578*(momento)+17226)/100</f>
        <v>0.95071361436198942</v>
      </c>
    </row>
    <row r="29" spans="2:24" x14ac:dyDescent="0.3">
      <c r="B29">
        <f t="shared" si="4"/>
        <v>26</v>
      </c>
      <c r="C29">
        <v>28.738883163900002</v>
      </c>
      <c r="D29">
        <f t="shared" si="2"/>
        <v>15.345934227981312</v>
      </c>
      <c r="E29">
        <f t="shared" si="14"/>
        <v>14.587674227981339</v>
      </c>
      <c r="F29">
        <f t="shared" si="14"/>
        <v>13.743634227981353</v>
      </c>
      <c r="G29">
        <f t="shared" si="14"/>
        <v>12.813814227981354</v>
      </c>
      <c r="H29">
        <f t="shared" si="14"/>
        <v>11.798214227981378</v>
      </c>
      <c r="I29">
        <f t="shared" si="14"/>
        <v>10.696834227981387</v>
      </c>
      <c r="J29">
        <f t="shared" si="3"/>
        <v>9.5096742279813835</v>
      </c>
      <c r="K29">
        <f t="shared" si="5"/>
        <v>8.2367342279814029</v>
      </c>
      <c r="L29">
        <f t="shared" si="15"/>
        <v>6.8780142279814092</v>
      </c>
      <c r="M29">
        <f t="shared" si="15"/>
        <v>5.4335142279814388</v>
      </c>
      <c r="N29">
        <f t="shared" si="16"/>
        <v>3.9032342279814545</v>
      </c>
      <c r="O29">
        <f t="shared" si="16"/>
        <v>2.2871742279814571</v>
      </c>
      <c r="P29">
        <f>O29+(-8.578*(momento)+17226)/100</f>
        <v>0.58533422798148238</v>
      </c>
    </row>
    <row r="30" spans="2:24" x14ac:dyDescent="0.3">
      <c r="B30">
        <f t="shared" si="4"/>
        <v>27</v>
      </c>
      <c r="C30">
        <v>28.054624040950003</v>
      </c>
      <c r="D30">
        <f t="shared" si="2"/>
        <v>14.980554841600805</v>
      </c>
      <c r="E30">
        <f t="shared" si="14"/>
        <v>14.222294841600831</v>
      </c>
      <c r="F30">
        <f t="shared" si="14"/>
        <v>13.378254841600846</v>
      </c>
      <c r="G30">
        <f t="shared" si="14"/>
        <v>12.448434841600847</v>
      </c>
      <c r="H30">
        <f t="shared" si="14"/>
        <v>11.43283484160087</v>
      </c>
      <c r="I30">
        <f t="shared" si="14"/>
        <v>10.33145484160088</v>
      </c>
      <c r="J30">
        <f t="shared" si="3"/>
        <v>9.1442948416008765</v>
      </c>
      <c r="K30">
        <f t="shared" si="5"/>
        <v>7.8713548416008958</v>
      </c>
      <c r="L30">
        <f t="shared" si="15"/>
        <v>6.5126348416009021</v>
      </c>
      <c r="M30">
        <f t="shared" si="15"/>
        <v>5.0681348416009318</v>
      </c>
      <c r="N30">
        <f t="shared" si="16"/>
        <v>3.5378548416009474</v>
      </c>
      <c r="O30">
        <f t="shared" si="16"/>
        <v>1.9217948416009498</v>
      </c>
    </row>
    <row r="31" spans="2:24" x14ac:dyDescent="0.3">
      <c r="B31">
        <f t="shared" si="4"/>
        <v>28</v>
      </c>
      <c r="C31">
        <v>30.107401409800005</v>
      </c>
      <c r="D31">
        <f t="shared" si="2"/>
        <v>16.076693000742328</v>
      </c>
      <c r="E31">
        <f t="shared" si="14"/>
        <v>15.318433000742354</v>
      </c>
      <c r="F31">
        <f t="shared" si="14"/>
        <v>14.474393000742367</v>
      </c>
      <c r="G31">
        <f t="shared" si="14"/>
        <v>13.544573000742368</v>
      </c>
      <c r="H31">
        <f t="shared" si="14"/>
        <v>12.528973000742392</v>
      </c>
      <c r="I31">
        <f t="shared" si="14"/>
        <v>11.427593000742402</v>
      </c>
      <c r="J31">
        <f t="shared" si="3"/>
        <v>10.240433000742398</v>
      </c>
      <c r="K31">
        <f t="shared" si="5"/>
        <v>8.967493000742417</v>
      </c>
      <c r="L31">
        <f t="shared" si="15"/>
        <v>7.6087730007424232</v>
      </c>
      <c r="M31">
        <f t="shared" si="15"/>
        <v>6.1642730007424529</v>
      </c>
      <c r="N31">
        <f t="shared" si="16"/>
        <v>4.6339930007424686</v>
      </c>
      <c r="O31">
        <f t="shared" si="16"/>
        <v>3.0179330007424712</v>
      </c>
      <c r="P31">
        <f>O31+(-8.578*(momento)+17226)/100</f>
        <v>1.3160930007424965</v>
      </c>
    </row>
    <row r="32" spans="2:24" x14ac:dyDescent="0.3">
      <c r="B32">
        <f t="shared" si="4"/>
        <v>29</v>
      </c>
      <c r="C32">
        <v>32.16017877865</v>
      </c>
      <c r="D32">
        <f t="shared" si="2"/>
        <v>17.172831159883849</v>
      </c>
      <c r="E32">
        <f t="shared" si="14"/>
        <v>16.414571159883877</v>
      </c>
      <c r="F32">
        <f t="shared" si="14"/>
        <v>15.570531159883892</v>
      </c>
      <c r="G32">
        <f t="shared" si="14"/>
        <v>14.640711159883892</v>
      </c>
      <c r="H32">
        <f t="shared" si="14"/>
        <v>13.625111159883916</v>
      </c>
      <c r="I32">
        <f t="shared" si="14"/>
        <v>12.523731159883926</v>
      </c>
      <c r="J32">
        <f t="shared" si="3"/>
        <v>11.336571159883922</v>
      </c>
      <c r="K32">
        <f t="shared" si="5"/>
        <v>10.063631159883942</v>
      </c>
      <c r="L32">
        <f t="shared" si="15"/>
        <v>8.704911159883947</v>
      </c>
      <c r="M32">
        <f t="shared" si="15"/>
        <v>7.2604111598839758</v>
      </c>
      <c r="N32">
        <f t="shared" si="16"/>
        <v>5.7301311598839915</v>
      </c>
      <c r="O32">
        <f t="shared" si="16"/>
        <v>4.1140711598839941</v>
      </c>
      <c r="P32">
        <f>O32+(-8.578*(momento)+17226)/100</f>
        <v>2.4122311598840191</v>
      </c>
      <c r="Q32">
        <f>P32+(-8.578*(momento)+17226)/100</f>
        <v>0.62461115988403115</v>
      </c>
    </row>
    <row r="33" spans="2:16" x14ac:dyDescent="0.3">
      <c r="B33">
        <f t="shared" si="4"/>
        <v>30</v>
      </c>
      <c r="C33">
        <v>30.791660532750004</v>
      </c>
      <c r="D33">
        <f t="shared" si="2"/>
        <v>16.442072387122835</v>
      </c>
      <c r="E33">
        <f t="shared" si="14"/>
        <v>15.683812387122861</v>
      </c>
      <c r="F33">
        <f t="shared" si="14"/>
        <v>14.839772387122874</v>
      </c>
      <c r="G33">
        <f t="shared" si="14"/>
        <v>13.909952387122875</v>
      </c>
      <c r="H33">
        <f t="shared" si="14"/>
        <v>12.894352387122899</v>
      </c>
      <c r="I33">
        <f t="shared" si="14"/>
        <v>11.792972387122909</v>
      </c>
      <c r="J33">
        <f t="shared" si="3"/>
        <v>10.605812387122905</v>
      </c>
      <c r="K33">
        <f t="shared" si="5"/>
        <v>9.332872387122924</v>
      </c>
      <c r="L33">
        <f t="shared" si="15"/>
        <v>7.9741523871229303</v>
      </c>
      <c r="M33">
        <f t="shared" si="15"/>
        <v>6.5296523871229599</v>
      </c>
      <c r="N33">
        <f t="shared" si="16"/>
        <v>4.9993723871229756</v>
      </c>
      <c r="O33">
        <f t="shared" si="16"/>
        <v>3.3833123871229782</v>
      </c>
      <c r="P33">
        <f>O33+(-8.578*(momento)+17226)/100</f>
        <v>1.6814723871230035</v>
      </c>
    </row>
    <row r="34" spans="2:16" x14ac:dyDescent="0.3">
      <c r="B34">
        <f t="shared" si="4"/>
        <v>31</v>
      </c>
      <c r="C34">
        <v>26.001846672100001</v>
      </c>
      <c r="D34">
        <f t="shared" si="2"/>
        <v>13.884416682459282</v>
      </c>
      <c r="E34">
        <f t="shared" ref="E34:I43" si="17">D34+(-8.578*(momento)+17226)/100</f>
        <v>13.126156682459309</v>
      </c>
      <c r="F34">
        <f t="shared" si="17"/>
        <v>12.282116682459321</v>
      </c>
      <c r="G34">
        <f t="shared" si="17"/>
        <v>11.352296682459322</v>
      </c>
      <c r="H34">
        <f t="shared" si="17"/>
        <v>10.336696682459346</v>
      </c>
      <c r="I34">
        <f t="shared" si="17"/>
        <v>9.2353166824593558</v>
      </c>
      <c r="J34">
        <f t="shared" si="3"/>
        <v>8.0481566824593518</v>
      </c>
      <c r="K34">
        <f t="shared" si="5"/>
        <v>6.7752166824593711</v>
      </c>
      <c r="L34">
        <f t="shared" si="15"/>
        <v>5.4164966824593774</v>
      </c>
      <c r="M34">
        <f t="shared" si="15"/>
        <v>3.9719966824594066</v>
      </c>
      <c r="N34">
        <f t="shared" si="16"/>
        <v>2.4417166824594223</v>
      </c>
      <c r="O34">
        <f t="shared" si="16"/>
        <v>0.8256566824594247</v>
      </c>
    </row>
    <row r="35" spans="2:16" x14ac:dyDescent="0.3">
      <c r="B35">
        <f t="shared" si="4"/>
        <v>32</v>
      </c>
      <c r="C35">
        <v>26.686105795050004</v>
      </c>
      <c r="D35">
        <f t="shared" si="2"/>
        <v>14.249796068839791</v>
      </c>
      <c r="E35">
        <f t="shared" si="17"/>
        <v>13.491536068839817</v>
      </c>
      <c r="F35">
        <f t="shared" si="17"/>
        <v>12.647496068839832</v>
      </c>
      <c r="G35">
        <f t="shared" si="17"/>
        <v>11.717676068839832</v>
      </c>
      <c r="H35">
        <f t="shared" si="17"/>
        <v>10.702076068839856</v>
      </c>
      <c r="I35">
        <f t="shared" si="17"/>
        <v>9.6006960688398664</v>
      </c>
      <c r="J35">
        <f t="shared" si="3"/>
        <v>8.4135360688398624</v>
      </c>
      <c r="K35">
        <f t="shared" si="5"/>
        <v>7.1405960688398817</v>
      </c>
      <c r="L35">
        <f t="shared" si="15"/>
        <v>5.781876068839888</v>
      </c>
      <c r="M35">
        <f t="shared" si="15"/>
        <v>4.3373760688399177</v>
      </c>
      <c r="N35">
        <f t="shared" si="16"/>
        <v>2.8070960688399333</v>
      </c>
      <c r="O35">
        <f t="shared" si="16"/>
        <v>1.1910360688399357</v>
      </c>
    </row>
    <row r="36" spans="2:16" x14ac:dyDescent="0.3">
      <c r="B36">
        <f t="shared" si="4"/>
        <v>33</v>
      </c>
      <c r="C36">
        <v>26.001846672100001</v>
      </c>
      <c r="D36">
        <f t="shared" si="2"/>
        <v>13.884416682459282</v>
      </c>
      <c r="E36">
        <f t="shared" si="17"/>
        <v>13.126156682459309</v>
      </c>
      <c r="F36">
        <f t="shared" si="17"/>
        <v>12.282116682459321</v>
      </c>
      <c r="G36">
        <f t="shared" si="17"/>
        <v>11.352296682459322</v>
      </c>
      <c r="H36">
        <f t="shared" si="17"/>
        <v>10.336696682459346</v>
      </c>
      <c r="I36">
        <f t="shared" si="17"/>
        <v>9.2353166824593558</v>
      </c>
      <c r="J36">
        <f t="shared" si="3"/>
        <v>8.0481566824593518</v>
      </c>
      <c r="K36">
        <f t="shared" si="5"/>
        <v>6.7752166824593711</v>
      </c>
      <c r="L36">
        <f t="shared" si="15"/>
        <v>5.4164966824593774</v>
      </c>
      <c r="M36">
        <f t="shared" si="15"/>
        <v>3.9719966824594066</v>
      </c>
      <c r="N36">
        <f t="shared" si="16"/>
        <v>2.4417166824594223</v>
      </c>
      <c r="O36">
        <f t="shared" si="16"/>
        <v>0.8256566824594247</v>
      </c>
    </row>
    <row r="37" spans="2:16" x14ac:dyDescent="0.3">
      <c r="B37">
        <f t="shared" si="4"/>
        <v>34</v>
      </c>
      <c r="C37">
        <v>20.527773688500002</v>
      </c>
      <c r="D37">
        <f t="shared" si="2"/>
        <v>10.961381591415224</v>
      </c>
      <c r="E37">
        <f t="shared" si="17"/>
        <v>10.20312159141525</v>
      </c>
      <c r="F37">
        <f t="shared" si="17"/>
        <v>9.359081591415265</v>
      </c>
      <c r="G37">
        <f t="shared" si="17"/>
        <v>8.4292615914152655</v>
      </c>
      <c r="H37">
        <f t="shared" si="17"/>
        <v>7.4136615914152886</v>
      </c>
      <c r="I37">
        <f t="shared" si="17"/>
        <v>6.3122815914152985</v>
      </c>
      <c r="J37">
        <f t="shared" si="3"/>
        <v>5.1251215914152954</v>
      </c>
      <c r="K37">
        <f t="shared" si="5"/>
        <v>3.8521815914153148</v>
      </c>
      <c r="L37">
        <f t="shared" si="15"/>
        <v>2.4934615914153211</v>
      </c>
      <c r="M37">
        <f t="shared" si="15"/>
        <v>1.0489615914153503</v>
      </c>
    </row>
    <row r="38" spans="2:16" x14ac:dyDescent="0.3">
      <c r="B38">
        <f t="shared" si="4"/>
        <v>35</v>
      </c>
      <c r="C38">
        <v>21.212032811450005</v>
      </c>
      <c r="D38">
        <f t="shared" si="2"/>
        <v>11.326760977795733</v>
      </c>
      <c r="E38">
        <f t="shared" si="17"/>
        <v>10.568500977795759</v>
      </c>
      <c r="F38">
        <f t="shared" si="17"/>
        <v>9.724460977795772</v>
      </c>
      <c r="G38">
        <f t="shared" si="17"/>
        <v>8.7946409777957726</v>
      </c>
      <c r="H38">
        <f t="shared" si="17"/>
        <v>7.7790409777957956</v>
      </c>
      <c r="I38">
        <f t="shared" si="17"/>
        <v>6.6776609777958056</v>
      </c>
      <c r="J38">
        <f t="shared" si="3"/>
        <v>5.4905009777958025</v>
      </c>
      <c r="K38">
        <f t="shared" si="5"/>
        <v>4.2175609777958218</v>
      </c>
      <c r="L38">
        <f t="shared" si="15"/>
        <v>2.8588409777958281</v>
      </c>
      <c r="M38">
        <f t="shared" si="15"/>
        <v>1.4143409777958573</v>
      </c>
    </row>
    <row r="39" spans="2:16" x14ac:dyDescent="0.3">
      <c r="B39">
        <f t="shared" si="4"/>
        <v>36</v>
      </c>
      <c r="C39">
        <v>18.474996319650003</v>
      </c>
      <c r="D39">
        <f t="shared" si="2"/>
        <v>9.8652434322737008</v>
      </c>
      <c r="E39">
        <f t="shared" si="17"/>
        <v>9.1069834322737275</v>
      </c>
      <c r="F39">
        <f t="shared" si="17"/>
        <v>8.2629434322737403</v>
      </c>
      <c r="G39">
        <f t="shared" si="17"/>
        <v>7.3331234322737409</v>
      </c>
      <c r="H39">
        <f t="shared" si="17"/>
        <v>6.3175234322737639</v>
      </c>
      <c r="I39">
        <f t="shared" si="17"/>
        <v>5.2161434322737739</v>
      </c>
      <c r="J39">
        <f t="shared" si="3"/>
        <v>4.0289834322737708</v>
      </c>
      <c r="K39">
        <f t="shared" si="5"/>
        <v>2.7560434322737901</v>
      </c>
      <c r="L39">
        <f>K39+(-8.578*(momento)+17226)/100</f>
        <v>1.3973234322737962</v>
      </c>
    </row>
    <row r="40" spans="2:16" x14ac:dyDescent="0.3">
      <c r="B40">
        <f t="shared" si="4"/>
        <v>37</v>
      </c>
      <c r="C40">
        <v>18.474996319650003</v>
      </c>
      <c r="D40">
        <f t="shared" si="2"/>
        <v>9.8652434322737008</v>
      </c>
      <c r="E40">
        <f t="shared" si="17"/>
        <v>9.1069834322737275</v>
      </c>
      <c r="F40">
        <f t="shared" si="17"/>
        <v>8.2629434322737403</v>
      </c>
      <c r="G40">
        <f t="shared" si="17"/>
        <v>7.3331234322737409</v>
      </c>
      <c r="H40">
        <f t="shared" si="17"/>
        <v>6.3175234322737639</v>
      </c>
      <c r="I40">
        <f t="shared" si="17"/>
        <v>5.2161434322737739</v>
      </c>
      <c r="J40">
        <f t="shared" si="3"/>
        <v>4.0289834322737708</v>
      </c>
      <c r="K40">
        <f t="shared" si="5"/>
        <v>2.7560434322737901</v>
      </c>
      <c r="L40">
        <f>K40+(-8.578*(momento)+17226)/100</f>
        <v>1.3973234322737962</v>
      </c>
    </row>
    <row r="41" spans="2:16" x14ac:dyDescent="0.3">
      <c r="B41">
        <f t="shared" si="4"/>
        <v>38</v>
      </c>
      <c r="C41">
        <v>15.053700704900002</v>
      </c>
      <c r="D41">
        <f t="shared" si="2"/>
        <v>8.0383465003711638</v>
      </c>
      <c r="E41">
        <f t="shared" si="17"/>
        <v>7.2800865003711905</v>
      </c>
      <c r="F41">
        <f t="shared" si="17"/>
        <v>6.4360465003712042</v>
      </c>
      <c r="G41">
        <f t="shared" si="17"/>
        <v>5.5062265003712048</v>
      </c>
      <c r="H41">
        <f t="shared" si="17"/>
        <v>4.4906265003712278</v>
      </c>
      <c r="I41">
        <f t="shared" si="17"/>
        <v>3.3892465003712378</v>
      </c>
      <c r="J41">
        <f t="shared" si="3"/>
        <v>2.2020865003712342</v>
      </c>
      <c r="K41">
        <f t="shared" si="5"/>
        <v>0.92914650037125379</v>
      </c>
    </row>
    <row r="42" spans="2:16" x14ac:dyDescent="0.3">
      <c r="B42">
        <f t="shared" si="4"/>
        <v>39</v>
      </c>
      <c r="C42">
        <v>15.053700704900002</v>
      </c>
      <c r="D42">
        <f t="shared" si="2"/>
        <v>8.0383465003711638</v>
      </c>
      <c r="E42">
        <f t="shared" si="17"/>
        <v>7.2800865003711905</v>
      </c>
      <c r="F42">
        <f t="shared" si="17"/>
        <v>6.4360465003712042</v>
      </c>
      <c r="G42">
        <f t="shared" si="17"/>
        <v>5.5062265003712048</v>
      </c>
      <c r="H42">
        <f t="shared" si="17"/>
        <v>4.4906265003712278</v>
      </c>
      <c r="I42">
        <f t="shared" si="17"/>
        <v>3.3892465003712378</v>
      </c>
      <c r="J42">
        <f t="shared" si="3"/>
        <v>2.2020865003712342</v>
      </c>
      <c r="K42">
        <f t="shared" si="5"/>
        <v>0.92914650037125379</v>
      </c>
    </row>
    <row r="43" spans="2:16" x14ac:dyDescent="0.3">
      <c r="B43">
        <f t="shared" si="4"/>
        <v>40</v>
      </c>
      <c r="C43">
        <v>13.685182459000002</v>
      </c>
      <c r="D43">
        <f t="shared" si="2"/>
        <v>7.3075877276101489</v>
      </c>
      <c r="E43">
        <f t="shared" si="17"/>
        <v>6.5493277276101756</v>
      </c>
      <c r="F43">
        <f t="shared" si="17"/>
        <v>5.7052877276101892</v>
      </c>
      <c r="G43">
        <f t="shared" si="17"/>
        <v>4.7754677276101898</v>
      </c>
      <c r="H43">
        <f t="shared" si="17"/>
        <v>3.7598677276102128</v>
      </c>
      <c r="I43">
        <f t="shared" si="17"/>
        <v>2.6584877276102228</v>
      </c>
      <c r="J43">
        <f t="shared" si="3"/>
        <v>1.4713277276102192</v>
      </c>
    </row>
    <row r="44" spans="2:16" x14ac:dyDescent="0.3">
      <c r="B44">
        <f t="shared" si="4"/>
        <v>41</v>
      </c>
      <c r="C44">
        <v>13.685182459000002</v>
      </c>
      <c r="D44">
        <f t="shared" si="2"/>
        <v>7.3075877276101489</v>
      </c>
      <c r="E44">
        <f t="shared" ref="E44:I46" si="18">D44+(-8.578*(momento)+17226)/100</f>
        <v>6.5493277276101756</v>
      </c>
      <c r="F44">
        <f t="shared" si="18"/>
        <v>5.7052877276101892</v>
      </c>
      <c r="G44">
        <f t="shared" si="18"/>
        <v>4.7754677276101898</v>
      </c>
      <c r="H44">
        <f t="shared" si="18"/>
        <v>3.7598677276102128</v>
      </c>
      <c r="I44">
        <f t="shared" si="18"/>
        <v>2.6584877276102228</v>
      </c>
      <c r="J44">
        <f t="shared" si="3"/>
        <v>1.4713277276102192</v>
      </c>
    </row>
    <row r="45" spans="2:16" x14ac:dyDescent="0.3">
      <c r="B45">
        <f t="shared" si="4"/>
        <v>42</v>
      </c>
      <c r="C45">
        <v>11.632405090150002</v>
      </c>
      <c r="D45">
        <f t="shared" si="2"/>
        <v>6.2114495684686268</v>
      </c>
      <c r="E45">
        <f t="shared" si="18"/>
        <v>5.4531895684686535</v>
      </c>
      <c r="F45">
        <f t="shared" si="18"/>
        <v>4.6091495684686672</v>
      </c>
      <c r="G45">
        <f t="shared" si="18"/>
        <v>3.6793295684686673</v>
      </c>
      <c r="H45">
        <f t="shared" si="18"/>
        <v>2.6637295684686908</v>
      </c>
      <c r="I45">
        <f t="shared" si="18"/>
        <v>1.5623495684687008</v>
      </c>
    </row>
    <row r="46" spans="2:16" x14ac:dyDescent="0.3">
      <c r="B46">
        <f t="shared" si="4"/>
        <v>43</v>
      </c>
      <c r="C46">
        <v>11.632405090150002</v>
      </c>
      <c r="D46">
        <f t="shared" si="2"/>
        <v>6.2114495684686268</v>
      </c>
      <c r="E46">
        <f t="shared" si="18"/>
        <v>5.4531895684686535</v>
      </c>
      <c r="F46">
        <f t="shared" si="18"/>
        <v>4.6091495684686672</v>
      </c>
      <c r="G46">
        <f t="shared" si="18"/>
        <v>3.6793295684686673</v>
      </c>
      <c r="H46">
        <f t="shared" si="18"/>
        <v>2.6637295684686908</v>
      </c>
      <c r="I46">
        <f t="shared" si="18"/>
        <v>1.5623495684687008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X4" sqref="X4:X20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17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1.3632999999999999E-2</v>
      </c>
      <c r="B2">
        <v>3.5154999999999999E-2</v>
      </c>
      <c r="C2">
        <f>A2/B2</f>
        <v>0.38779689944531359</v>
      </c>
      <c r="E2">
        <v>-8.6783000000000001</v>
      </c>
      <c r="F2">
        <v>17442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0.3877969*C4</f>
        <v>4.5110106335043909</v>
      </c>
      <c r="E4">
        <f t="shared" ref="E4:I13" si="1">D4+(-8.6783*(momento)+17442)/100</f>
        <v>3.8896996335044038</v>
      </c>
      <c r="F4">
        <f t="shared" si="1"/>
        <v>3.1816056335043847</v>
      </c>
      <c r="G4">
        <f t="shared" si="1"/>
        <v>2.3867286335043696</v>
      </c>
      <c r="H4">
        <f t="shared" si="1"/>
        <v>1.5050686335043588</v>
      </c>
      <c r="I4">
        <f t="shared" si="1"/>
        <v>0.53662563350435222</v>
      </c>
    </row>
    <row r="5" spans="1:38" x14ac:dyDescent="0.3">
      <c r="B5">
        <f>1+B4</f>
        <v>2</v>
      </c>
      <c r="C5">
        <v>13.000923336050001</v>
      </c>
      <c r="D5">
        <f t="shared" ref="D5:D46" si="2">0.3877969*C5</f>
        <v>5.0417177668578486</v>
      </c>
      <c r="E5">
        <f t="shared" si="1"/>
        <v>4.4204067668578615</v>
      </c>
      <c r="F5">
        <f t="shared" si="1"/>
        <v>3.7123127668578424</v>
      </c>
      <c r="G5">
        <f t="shared" si="1"/>
        <v>2.9174357668578272</v>
      </c>
      <c r="H5">
        <f t="shared" si="1"/>
        <v>2.0357757668578165</v>
      </c>
      <c r="I5">
        <f t="shared" si="1"/>
        <v>1.0673327668578099</v>
      </c>
    </row>
    <row r="6" spans="1:38" x14ac:dyDescent="0.3">
      <c r="B6">
        <f t="shared" ref="B6:B46" si="3">1+B5</f>
        <v>3</v>
      </c>
      <c r="C6">
        <v>16.422218950800005</v>
      </c>
      <c r="D6">
        <f t="shared" si="2"/>
        <v>6.3684856002414945</v>
      </c>
      <c r="E6">
        <f t="shared" si="1"/>
        <v>5.7471746002415074</v>
      </c>
      <c r="F6">
        <f t="shared" si="1"/>
        <v>5.0390806002414887</v>
      </c>
      <c r="G6">
        <f t="shared" si="1"/>
        <v>4.244203600241474</v>
      </c>
      <c r="H6">
        <f t="shared" si="1"/>
        <v>3.3625436002414633</v>
      </c>
      <c r="I6">
        <f t="shared" si="1"/>
        <v>2.3941006002414564</v>
      </c>
      <c r="J6">
        <f t="shared" ref="J6:J42" si="4">I6+(-8.6783*(momento)+17442)/100</f>
        <v>1.338874600241454</v>
      </c>
    </row>
    <row r="7" spans="1:38" x14ac:dyDescent="0.3">
      <c r="B7">
        <f t="shared" si="3"/>
        <v>4</v>
      </c>
      <c r="C7">
        <v>25.317587549150005</v>
      </c>
      <c r="D7">
        <f t="shared" si="2"/>
        <v>9.8180819670389692</v>
      </c>
      <c r="E7">
        <f t="shared" si="1"/>
        <v>9.196770967038983</v>
      </c>
      <c r="F7">
        <f t="shared" si="1"/>
        <v>8.4886769670389643</v>
      </c>
      <c r="G7">
        <f t="shared" si="1"/>
        <v>7.6937999670389496</v>
      </c>
      <c r="H7">
        <f t="shared" si="1"/>
        <v>6.8121399670389389</v>
      </c>
      <c r="I7">
        <f t="shared" si="1"/>
        <v>5.843696967038932</v>
      </c>
      <c r="J7">
        <f t="shared" si="4"/>
        <v>4.7884709670389292</v>
      </c>
      <c r="K7">
        <f t="shared" ref="K7:M22" si="5">J7+(-8.6783*(momento)+17442)/100</f>
        <v>3.6464619670389311</v>
      </c>
      <c r="L7">
        <f t="shared" si="5"/>
        <v>2.417669967038937</v>
      </c>
      <c r="M7">
        <f t="shared" si="5"/>
        <v>1.1020949670389473</v>
      </c>
    </row>
    <row r="8" spans="1:38" x14ac:dyDescent="0.3">
      <c r="B8">
        <f t="shared" si="3"/>
        <v>5</v>
      </c>
      <c r="C8">
        <v>26.686105795050004</v>
      </c>
      <c r="D8">
        <f t="shared" si="2"/>
        <v>10.348789100392427</v>
      </c>
      <c r="E8">
        <f t="shared" si="1"/>
        <v>9.7274781003924407</v>
      </c>
      <c r="F8">
        <f t="shared" si="1"/>
        <v>9.019384100392422</v>
      </c>
      <c r="G8">
        <f t="shared" si="1"/>
        <v>8.2245071003924064</v>
      </c>
      <c r="H8">
        <f t="shared" si="1"/>
        <v>7.3428471003923956</v>
      </c>
      <c r="I8">
        <f t="shared" si="1"/>
        <v>6.3744041003923888</v>
      </c>
      <c r="J8">
        <f t="shared" si="4"/>
        <v>5.3191781003923868</v>
      </c>
      <c r="K8">
        <f t="shared" si="5"/>
        <v>4.1771691003923888</v>
      </c>
      <c r="L8">
        <f t="shared" si="5"/>
        <v>2.9483771003923946</v>
      </c>
      <c r="M8">
        <f t="shared" si="5"/>
        <v>1.6328021003924049</v>
      </c>
    </row>
    <row r="9" spans="1:38" x14ac:dyDescent="0.3">
      <c r="B9">
        <f t="shared" si="3"/>
        <v>6</v>
      </c>
      <c r="C9">
        <v>33.528697024550006</v>
      </c>
      <c r="D9">
        <f t="shared" si="2"/>
        <v>13.002324767159717</v>
      </c>
      <c r="E9">
        <f t="shared" si="1"/>
        <v>12.381013767159731</v>
      </c>
      <c r="F9">
        <f t="shared" si="1"/>
        <v>11.672919767159712</v>
      </c>
      <c r="G9">
        <f t="shared" si="1"/>
        <v>10.878042767159696</v>
      </c>
      <c r="H9">
        <f t="shared" si="1"/>
        <v>9.9963827671596857</v>
      </c>
      <c r="I9">
        <f t="shared" si="1"/>
        <v>9.0279397671596797</v>
      </c>
      <c r="J9">
        <f t="shared" si="4"/>
        <v>7.9727137671596768</v>
      </c>
      <c r="K9">
        <f t="shared" si="5"/>
        <v>6.8307047671596788</v>
      </c>
      <c r="L9">
        <f t="shared" si="5"/>
        <v>5.6019127671596847</v>
      </c>
      <c r="M9">
        <f t="shared" si="5"/>
        <v>4.2863377671596954</v>
      </c>
      <c r="N9">
        <f t="shared" ref="N9:O22" si="6">M9+(-8.6783*(momento)+17442)/100</f>
        <v>2.8839797671597101</v>
      </c>
      <c r="O9">
        <f t="shared" si="6"/>
        <v>1.3948387671596922</v>
      </c>
    </row>
    <row r="10" spans="1:38" x14ac:dyDescent="0.3">
      <c r="B10">
        <f t="shared" si="3"/>
        <v>7</v>
      </c>
      <c r="C10">
        <v>43.792583868800001</v>
      </c>
      <c r="D10">
        <f t="shared" si="2"/>
        <v>16.982628267310648</v>
      </c>
      <c r="E10">
        <f t="shared" si="1"/>
        <v>16.36131726731066</v>
      </c>
      <c r="F10">
        <f t="shared" si="1"/>
        <v>15.653223267310642</v>
      </c>
      <c r="G10">
        <f t="shared" si="1"/>
        <v>14.858346267310626</v>
      </c>
      <c r="H10">
        <f t="shared" si="1"/>
        <v>13.976686267310615</v>
      </c>
      <c r="I10">
        <f t="shared" si="1"/>
        <v>13.008243267310609</v>
      </c>
      <c r="J10">
        <f t="shared" si="4"/>
        <v>11.953017267310607</v>
      </c>
      <c r="K10">
        <f t="shared" si="5"/>
        <v>10.811008267310608</v>
      </c>
      <c r="L10">
        <f t="shared" si="5"/>
        <v>9.5822162673106135</v>
      </c>
      <c r="M10">
        <f t="shared" si="5"/>
        <v>8.2666412673106233</v>
      </c>
      <c r="N10">
        <f t="shared" si="6"/>
        <v>6.864283267310638</v>
      </c>
      <c r="O10">
        <f t="shared" si="6"/>
        <v>5.3751422673106202</v>
      </c>
      <c r="P10">
        <f t="shared" ref="P10:Q21" si="7">O10+(-8.6783*(momento)+17442)/100</f>
        <v>3.7992182673106063</v>
      </c>
      <c r="Q10">
        <f t="shared" si="7"/>
        <v>2.1365112673105968</v>
      </c>
    </row>
    <row r="11" spans="1:38" x14ac:dyDescent="0.3">
      <c r="B11">
        <f t="shared" si="3"/>
        <v>8</v>
      </c>
      <c r="C11">
        <v>56.109248081900006</v>
      </c>
      <c r="D11">
        <f t="shared" si="2"/>
        <v>21.758992467491769</v>
      </c>
      <c r="E11">
        <f t="shared" si="1"/>
        <v>21.137681467491781</v>
      </c>
      <c r="F11">
        <f t="shared" si="1"/>
        <v>20.429587467491761</v>
      </c>
      <c r="G11">
        <f t="shared" si="1"/>
        <v>19.634710467491747</v>
      </c>
      <c r="H11">
        <f t="shared" si="1"/>
        <v>18.753050467491736</v>
      </c>
      <c r="I11">
        <f t="shared" si="1"/>
        <v>17.784607467491728</v>
      </c>
      <c r="J11">
        <f t="shared" si="4"/>
        <v>16.729381467491727</v>
      </c>
      <c r="K11">
        <f t="shared" si="5"/>
        <v>15.587372467491729</v>
      </c>
      <c r="L11">
        <f t="shared" si="5"/>
        <v>14.358580467491734</v>
      </c>
      <c r="M11">
        <f t="shared" si="5"/>
        <v>13.043005467491744</v>
      </c>
      <c r="N11">
        <f t="shared" si="6"/>
        <v>11.640647467491759</v>
      </c>
      <c r="O11">
        <f t="shared" si="6"/>
        <v>10.151506467491741</v>
      </c>
      <c r="P11">
        <f t="shared" si="7"/>
        <v>8.5755824674917278</v>
      </c>
      <c r="Q11">
        <f t="shared" si="7"/>
        <v>6.9128754674917179</v>
      </c>
      <c r="R11">
        <f t="shared" ref="R11:T17" si="8">Q11+(-8.6783*(momento)+17442)/100</f>
        <v>5.1633854674917128</v>
      </c>
      <c r="S11">
        <f t="shared" si="8"/>
        <v>3.3271124674917116</v>
      </c>
      <c r="T11">
        <f t="shared" si="8"/>
        <v>1.4040564674917149</v>
      </c>
    </row>
    <row r="12" spans="1:38" x14ac:dyDescent="0.3">
      <c r="B12">
        <f t="shared" si="3"/>
        <v>9</v>
      </c>
      <c r="C12">
        <v>73.215726155650003</v>
      </c>
      <c r="D12">
        <f t="shared" si="2"/>
        <v>28.39283163440999</v>
      </c>
      <c r="E12">
        <f t="shared" si="1"/>
        <v>27.771520634410003</v>
      </c>
      <c r="F12">
        <f t="shared" si="1"/>
        <v>27.063426634409982</v>
      </c>
      <c r="G12">
        <f t="shared" si="1"/>
        <v>26.268549634409968</v>
      </c>
      <c r="H12">
        <f t="shared" si="1"/>
        <v>25.386889634409957</v>
      </c>
      <c r="I12">
        <f t="shared" si="1"/>
        <v>24.41844663440995</v>
      </c>
      <c r="J12">
        <f t="shared" si="4"/>
        <v>23.363220634409949</v>
      </c>
      <c r="K12">
        <f t="shared" si="5"/>
        <v>22.221211634409951</v>
      </c>
      <c r="L12">
        <f t="shared" si="5"/>
        <v>20.992419634409956</v>
      </c>
      <c r="M12">
        <f t="shared" si="5"/>
        <v>19.676844634409967</v>
      </c>
      <c r="N12">
        <f t="shared" si="6"/>
        <v>18.274486634409982</v>
      </c>
      <c r="O12">
        <f t="shared" si="6"/>
        <v>16.785345634409964</v>
      </c>
      <c r="P12">
        <f t="shared" si="7"/>
        <v>15.209421634409951</v>
      </c>
      <c r="Q12">
        <f t="shared" si="7"/>
        <v>13.546714634409941</v>
      </c>
      <c r="R12">
        <f t="shared" si="8"/>
        <v>11.797224634409936</v>
      </c>
      <c r="S12">
        <f t="shared" si="8"/>
        <v>9.960951634409934</v>
      </c>
      <c r="T12">
        <f t="shared" si="8"/>
        <v>8.0378956344099368</v>
      </c>
      <c r="U12">
        <f t="shared" ref="U12:W16" si="9">T12+(-8.6783*(momento)+17442)/100</f>
        <v>6.0280566344099444</v>
      </c>
      <c r="V12">
        <f t="shared" si="9"/>
        <v>3.931434634409956</v>
      </c>
      <c r="W12">
        <f t="shared" si="9"/>
        <v>1.7480296344099355</v>
      </c>
    </row>
    <row r="13" spans="1:38" x14ac:dyDescent="0.3">
      <c r="B13">
        <f t="shared" si="3"/>
        <v>10</v>
      </c>
      <c r="C13">
        <v>81.426835631049997</v>
      </c>
      <c r="D13">
        <f t="shared" si="2"/>
        <v>31.577074434530733</v>
      </c>
      <c r="E13">
        <f t="shared" si="1"/>
        <v>30.955763434530745</v>
      </c>
      <c r="F13">
        <f t="shared" si="1"/>
        <v>30.247669434530724</v>
      </c>
      <c r="G13">
        <f t="shared" si="1"/>
        <v>29.452792434530711</v>
      </c>
      <c r="H13">
        <f t="shared" si="1"/>
        <v>28.5711324345307</v>
      </c>
      <c r="I13">
        <f t="shared" si="1"/>
        <v>27.602689434530692</v>
      </c>
      <c r="J13">
        <f t="shared" si="4"/>
        <v>26.547463434530691</v>
      </c>
      <c r="K13">
        <f t="shared" si="5"/>
        <v>25.405454434530693</v>
      </c>
      <c r="L13">
        <f t="shared" si="5"/>
        <v>24.176662434530698</v>
      </c>
      <c r="M13">
        <f t="shared" si="5"/>
        <v>22.86108743453071</v>
      </c>
      <c r="N13">
        <f t="shared" si="6"/>
        <v>21.458729434530724</v>
      </c>
      <c r="O13">
        <f t="shared" si="6"/>
        <v>19.969588434530706</v>
      </c>
      <c r="P13">
        <f t="shared" si="7"/>
        <v>18.393664434530692</v>
      </c>
      <c r="Q13">
        <f t="shared" si="7"/>
        <v>16.730957434530684</v>
      </c>
      <c r="R13">
        <f t="shared" si="8"/>
        <v>14.981467434530678</v>
      </c>
      <c r="S13">
        <f t="shared" si="8"/>
        <v>13.145194434530676</v>
      </c>
      <c r="T13">
        <f t="shared" si="8"/>
        <v>11.222138434530679</v>
      </c>
      <c r="U13">
        <f t="shared" si="9"/>
        <v>9.2122994345306868</v>
      </c>
      <c r="V13">
        <f t="shared" si="9"/>
        <v>7.1156774345306983</v>
      </c>
      <c r="W13">
        <f t="shared" si="9"/>
        <v>4.9322724345306774</v>
      </c>
      <c r="X13">
        <f>W13+(-8.6783*(momento)+17442)/100</f>
        <v>2.6620844345306609</v>
      </c>
    </row>
    <row r="14" spans="1:38" x14ac:dyDescent="0.3">
      <c r="B14">
        <f t="shared" si="3"/>
        <v>11</v>
      </c>
      <c r="C14">
        <v>73.215726155650003</v>
      </c>
      <c r="D14">
        <f t="shared" si="2"/>
        <v>28.39283163440999</v>
      </c>
      <c r="E14">
        <f t="shared" ref="E14:I23" si="10">D14+(-8.6783*(momento)+17442)/100</f>
        <v>27.771520634410003</v>
      </c>
      <c r="F14">
        <f t="shared" si="10"/>
        <v>27.063426634409982</v>
      </c>
      <c r="G14">
        <f t="shared" si="10"/>
        <v>26.268549634409968</v>
      </c>
      <c r="H14">
        <f t="shared" si="10"/>
        <v>25.386889634409957</v>
      </c>
      <c r="I14">
        <f t="shared" si="10"/>
        <v>24.41844663440995</v>
      </c>
      <c r="J14">
        <f t="shared" si="4"/>
        <v>23.363220634409949</v>
      </c>
      <c r="K14">
        <f t="shared" si="5"/>
        <v>22.221211634409951</v>
      </c>
      <c r="L14">
        <f t="shared" si="5"/>
        <v>20.992419634409956</v>
      </c>
      <c r="M14">
        <f t="shared" si="5"/>
        <v>19.676844634409967</v>
      </c>
      <c r="N14">
        <f t="shared" si="6"/>
        <v>18.274486634409982</v>
      </c>
      <c r="O14">
        <f t="shared" si="6"/>
        <v>16.785345634409964</v>
      </c>
      <c r="P14">
        <f t="shared" si="7"/>
        <v>15.209421634409951</v>
      </c>
      <c r="Q14">
        <f t="shared" si="7"/>
        <v>13.546714634409941</v>
      </c>
      <c r="R14">
        <f t="shared" si="8"/>
        <v>11.797224634409936</v>
      </c>
      <c r="S14">
        <f t="shared" si="8"/>
        <v>9.960951634409934</v>
      </c>
      <c r="T14">
        <f t="shared" si="8"/>
        <v>8.0378956344099368</v>
      </c>
      <c r="U14">
        <f t="shared" si="9"/>
        <v>6.0280566344099444</v>
      </c>
      <c r="V14">
        <f t="shared" si="9"/>
        <v>3.931434634409956</v>
      </c>
      <c r="W14">
        <f t="shared" si="9"/>
        <v>1.7480296344099355</v>
      </c>
    </row>
    <row r="15" spans="1:38" x14ac:dyDescent="0.3">
      <c r="B15">
        <f t="shared" si="3"/>
        <v>12</v>
      </c>
      <c r="C15">
        <v>73.215726155650003</v>
      </c>
      <c r="D15">
        <f t="shared" si="2"/>
        <v>28.39283163440999</v>
      </c>
      <c r="E15">
        <f t="shared" si="10"/>
        <v>27.771520634410003</v>
      </c>
      <c r="F15">
        <f t="shared" si="10"/>
        <v>27.063426634409982</v>
      </c>
      <c r="G15">
        <f t="shared" si="10"/>
        <v>26.268549634409968</v>
      </c>
      <c r="H15">
        <f t="shared" si="10"/>
        <v>25.386889634409957</v>
      </c>
      <c r="I15">
        <f t="shared" si="10"/>
        <v>24.41844663440995</v>
      </c>
      <c r="J15">
        <f t="shared" si="4"/>
        <v>23.363220634409949</v>
      </c>
      <c r="K15">
        <f t="shared" si="5"/>
        <v>22.221211634409951</v>
      </c>
      <c r="L15">
        <f t="shared" si="5"/>
        <v>20.992419634409956</v>
      </c>
      <c r="M15">
        <f t="shared" si="5"/>
        <v>19.676844634409967</v>
      </c>
      <c r="N15">
        <f t="shared" si="6"/>
        <v>18.274486634409982</v>
      </c>
      <c r="O15">
        <f t="shared" si="6"/>
        <v>16.785345634409964</v>
      </c>
      <c r="P15">
        <f t="shared" si="7"/>
        <v>15.209421634409951</v>
      </c>
      <c r="Q15">
        <f t="shared" si="7"/>
        <v>13.546714634409941</v>
      </c>
      <c r="R15">
        <f t="shared" si="8"/>
        <v>11.797224634409936</v>
      </c>
      <c r="S15">
        <f t="shared" si="8"/>
        <v>9.960951634409934</v>
      </c>
      <c r="T15">
        <f t="shared" si="8"/>
        <v>8.0378956344099368</v>
      </c>
      <c r="U15">
        <f t="shared" si="9"/>
        <v>6.0280566344099444</v>
      </c>
      <c r="V15">
        <f t="shared" si="9"/>
        <v>3.931434634409956</v>
      </c>
      <c r="W15">
        <f t="shared" si="9"/>
        <v>1.7480296344099355</v>
      </c>
    </row>
    <row r="16" spans="1:38" x14ac:dyDescent="0.3">
      <c r="B16">
        <f t="shared" si="3"/>
        <v>13</v>
      </c>
      <c r="C16">
        <v>73.215726155650003</v>
      </c>
      <c r="D16">
        <f t="shared" si="2"/>
        <v>28.39283163440999</v>
      </c>
      <c r="E16">
        <f t="shared" si="10"/>
        <v>27.771520634410003</v>
      </c>
      <c r="F16">
        <f t="shared" si="10"/>
        <v>27.063426634409982</v>
      </c>
      <c r="G16">
        <f t="shared" si="10"/>
        <v>26.268549634409968</v>
      </c>
      <c r="H16">
        <f t="shared" si="10"/>
        <v>25.386889634409957</v>
      </c>
      <c r="I16">
        <f t="shared" si="10"/>
        <v>24.41844663440995</v>
      </c>
      <c r="J16">
        <f t="shared" si="4"/>
        <v>23.363220634409949</v>
      </c>
      <c r="K16">
        <f t="shared" si="5"/>
        <v>22.221211634409951</v>
      </c>
      <c r="L16">
        <f t="shared" si="5"/>
        <v>20.992419634409956</v>
      </c>
      <c r="M16">
        <f t="shared" si="5"/>
        <v>19.676844634409967</v>
      </c>
      <c r="N16">
        <f t="shared" si="6"/>
        <v>18.274486634409982</v>
      </c>
      <c r="O16">
        <f t="shared" si="6"/>
        <v>16.785345634409964</v>
      </c>
      <c r="P16">
        <f t="shared" si="7"/>
        <v>15.209421634409951</v>
      </c>
      <c r="Q16">
        <f t="shared" si="7"/>
        <v>13.546714634409941</v>
      </c>
      <c r="R16">
        <f t="shared" si="8"/>
        <v>11.797224634409936</v>
      </c>
      <c r="S16">
        <f t="shared" si="8"/>
        <v>9.960951634409934</v>
      </c>
      <c r="T16">
        <f t="shared" si="8"/>
        <v>8.0378956344099368</v>
      </c>
      <c r="U16">
        <f t="shared" si="9"/>
        <v>6.0280566344099444</v>
      </c>
      <c r="V16">
        <f t="shared" si="9"/>
        <v>3.931434634409956</v>
      </c>
      <c r="W16">
        <f t="shared" si="9"/>
        <v>1.7480296344099355</v>
      </c>
    </row>
    <row r="17" spans="2:21" x14ac:dyDescent="0.3">
      <c r="B17">
        <f t="shared" si="3"/>
        <v>14</v>
      </c>
      <c r="C17">
        <v>62.951839311400015</v>
      </c>
      <c r="D17">
        <f t="shared" si="2"/>
        <v>24.412528134259059</v>
      </c>
      <c r="E17">
        <f t="shared" si="10"/>
        <v>23.791217134259071</v>
      </c>
      <c r="F17">
        <f t="shared" si="10"/>
        <v>23.083123134259051</v>
      </c>
      <c r="G17">
        <f t="shared" si="10"/>
        <v>22.288246134259037</v>
      </c>
      <c r="H17">
        <f t="shared" si="10"/>
        <v>21.406586134259026</v>
      </c>
      <c r="I17">
        <f t="shared" si="10"/>
        <v>20.438143134259018</v>
      </c>
      <c r="J17">
        <f t="shared" si="4"/>
        <v>19.382917134259017</v>
      </c>
      <c r="K17">
        <f t="shared" si="5"/>
        <v>18.240908134259019</v>
      </c>
      <c r="L17">
        <f t="shared" si="5"/>
        <v>17.012116134259024</v>
      </c>
      <c r="M17">
        <f t="shared" si="5"/>
        <v>15.696541134259034</v>
      </c>
      <c r="N17">
        <f t="shared" si="6"/>
        <v>14.294183134259049</v>
      </c>
      <c r="O17">
        <f t="shared" si="6"/>
        <v>12.805042134259031</v>
      </c>
      <c r="P17">
        <f t="shared" si="7"/>
        <v>11.229118134259018</v>
      </c>
      <c r="Q17">
        <f t="shared" si="7"/>
        <v>9.5664111342590079</v>
      </c>
      <c r="R17">
        <f t="shared" si="8"/>
        <v>7.8169211342590028</v>
      </c>
      <c r="S17">
        <f t="shared" si="8"/>
        <v>5.9806481342590017</v>
      </c>
      <c r="T17">
        <f t="shared" si="8"/>
        <v>4.0575921342590053</v>
      </c>
      <c r="U17">
        <f>T17+(-8.6783*(momento)+17442)/100</f>
        <v>2.0477531342590125</v>
      </c>
    </row>
    <row r="18" spans="2:21" x14ac:dyDescent="0.3">
      <c r="B18">
        <f t="shared" si="3"/>
        <v>15</v>
      </c>
      <c r="C18">
        <v>49.266656852400004</v>
      </c>
      <c r="D18">
        <f t="shared" si="2"/>
        <v>19.105456800724479</v>
      </c>
      <c r="E18">
        <f t="shared" si="10"/>
        <v>18.484145800724491</v>
      </c>
      <c r="F18">
        <f t="shared" si="10"/>
        <v>17.776051800724471</v>
      </c>
      <c r="G18">
        <f t="shared" si="10"/>
        <v>16.981174800724457</v>
      </c>
      <c r="H18">
        <f t="shared" si="10"/>
        <v>16.099514800724446</v>
      </c>
      <c r="I18">
        <f t="shared" si="10"/>
        <v>15.13107180072444</v>
      </c>
      <c r="J18">
        <f t="shared" si="4"/>
        <v>14.075845800724437</v>
      </c>
      <c r="K18">
        <f t="shared" si="5"/>
        <v>12.933836800724439</v>
      </c>
      <c r="L18">
        <f t="shared" si="5"/>
        <v>11.705044800724444</v>
      </c>
      <c r="M18">
        <f t="shared" si="5"/>
        <v>10.389469800724454</v>
      </c>
      <c r="N18">
        <f t="shared" si="6"/>
        <v>8.9871118007244686</v>
      </c>
      <c r="O18">
        <f t="shared" si="6"/>
        <v>7.4979708007244508</v>
      </c>
      <c r="P18">
        <f t="shared" si="7"/>
        <v>5.9220468007244369</v>
      </c>
      <c r="Q18">
        <f t="shared" si="7"/>
        <v>4.2593398007244279</v>
      </c>
      <c r="R18">
        <f>Q18+(-8.6783*(momento)+17442)/100</f>
        <v>2.5098498007244228</v>
      </c>
      <c r="S18">
        <f>R18+(-8.6783*(momento)+17442)/100</f>
        <v>0.67357680072442161</v>
      </c>
    </row>
    <row r="19" spans="2:21" x14ac:dyDescent="0.3">
      <c r="B19">
        <f t="shared" si="3"/>
        <v>16</v>
      </c>
      <c r="C19">
        <v>42.424065622900009</v>
      </c>
      <c r="D19">
        <f t="shared" si="2"/>
        <v>16.451921133957192</v>
      </c>
      <c r="E19">
        <f t="shared" si="10"/>
        <v>15.830610133957206</v>
      </c>
      <c r="F19">
        <f t="shared" si="10"/>
        <v>15.122516133957188</v>
      </c>
      <c r="G19">
        <f t="shared" si="10"/>
        <v>14.327639133957172</v>
      </c>
      <c r="H19">
        <f t="shared" si="10"/>
        <v>13.445979133957161</v>
      </c>
      <c r="I19">
        <f t="shared" si="10"/>
        <v>12.477536133957155</v>
      </c>
      <c r="J19">
        <f t="shared" si="4"/>
        <v>11.422310133957152</v>
      </c>
      <c r="K19">
        <f t="shared" si="5"/>
        <v>10.280301133957154</v>
      </c>
      <c r="L19">
        <f t="shared" si="5"/>
        <v>9.0515091339571612</v>
      </c>
      <c r="M19">
        <f t="shared" si="5"/>
        <v>7.735934133957171</v>
      </c>
      <c r="N19">
        <f t="shared" si="6"/>
        <v>6.3335761339571857</v>
      </c>
      <c r="O19">
        <f t="shared" si="6"/>
        <v>4.8444351339571678</v>
      </c>
      <c r="P19">
        <f t="shared" si="7"/>
        <v>3.268511133957154</v>
      </c>
      <c r="Q19">
        <f t="shared" si="7"/>
        <v>1.6058041339571445</v>
      </c>
    </row>
    <row r="20" spans="2:21" x14ac:dyDescent="0.3">
      <c r="B20">
        <f t="shared" si="3"/>
        <v>17</v>
      </c>
      <c r="C20">
        <v>47.213879483550009</v>
      </c>
      <c r="D20">
        <f t="shared" si="2"/>
        <v>18.309396100694293</v>
      </c>
      <c r="E20">
        <f t="shared" si="10"/>
        <v>17.688085100694305</v>
      </c>
      <c r="F20">
        <f t="shared" si="10"/>
        <v>16.979991100694285</v>
      </c>
      <c r="G20">
        <f t="shared" si="10"/>
        <v>16.185114100694271</v>
      </c>
      <c r="H20">
        <f t="shared" si="10"/>
        <v>15.30345410069426</v>
      </c>
      <c r="I20">
        <f t="shared" si="10"/>
        <v>14.335011100694254</v>
      </c>
      <c r="J20">
        <f t="shared" si="4"/>
        <v>13.279785100694252</v>
      </c>
      <c r="K20">
        <f t="shared" si="5"/>
        <v>12.137776100694254</v>
      </c>
      <c r="L20">
        <f t="shared" si="5"/>
        <v>10.908984100694259</v>
      </c>
      <c r="M20">
        <f t="shared" si="5"/>
        <v>9.5934091006942683</v>
      </c>
      <c r="N20">
        <f t="shared" si="6"/>
        <v>8.191051100694283</v>
      </c>
      <c r="O20">
        <f t="shared" si="6"/>
        <v>6.7019101006942652</v>
      </c>
      <c r="P20">
        <f t="shared" si="7"/>
        <v>5.1259861006942513</v>
      </c>
      <c r="Q20">
        <f t="shared" si="7"/>
        <v>3.4632791006942418</v>
      </c>
      <c r="R20">
        <f>Q20+(-8.6783*(momento)+17442)/100</f>
        <v>1.7137891006942365</v>
      </c>
    </row>
    <row r="21" spans="2:21" x14ac:dyDescent="0.3">
      <c r="B21">
        <f t="shared" si="3"/>
        <v>18</v>
      </c>
      <c r="C21">
        <v>50.63517509830001</v>
      </c>
      <c r="D21">
        <f t="shared" si="2"/>
        <v>19.636163934077938</v>
      </c>
      <c r="E21">
        <f t="shared" si="10"/>
        <v>19.01485293407795</v>
      </c>
      <c r="F21">
        <f t="shared" si="10"/>
        <v>18.30675893407793</v>
      </c>
      <c r="G21">
        <f t="shared" si="10"/>
        <v>17.511881934077916</v>
      </c>
      <c r="H21">
        <f t="shared" si="10"/>
        <v>16.630221934077905</v>
      </c>
      <c r="I21">
        <f t="shared" si="10"/>
        <v>15.661778934077899</v>
      </c>
      <c r="J21">
        <f t="shared" si="4"/>
        <v>14.606552934077897</v>
      </c>
      <c r="K21">
        <f t="shared" si="5"/>
        <v>13.464543934077899</v>
      </c>
      <c r="L21">
        <f t="shared" si="5"/>
        <v>12.235751934077904</v>
      </c>
      <c r="M21">
        <f t="shared" si="5"/>
        <v>10.920176934077913</v>
      </c>
      <c r="N21">
        <f t="shared" si="6"/>
        <v>9.517818934077928</v>
      </c>
      <c r="O21">
        <f t="shared" si="6"/>
        <v>8.0286779340779102</v>
      </c>
      <c r="P21">
        <f t="shared" si="7"/>
        <v>6.4527539340778963</v>
      </c>
      <c r="Q21">
        <f t="shared" si="7"/>
        <v>4.7900469340778873</v>
      </c>
      <c r="R21">
        <f>Q21+(-8.6783*(momento)+17442)/100</f>
        <v>3.0405569340778822</v>
      </c>
      <c r="S21">
        <f>R21+(-8.6783*(momento)+17442)/100</f>
        <v>1.204283934077881</v>
      </c>
    </row>
    <row r="22" spans="2:21" x14ac:dyDescent="0.3">
      <c r="B22">
        <f t="shared" si="3"/>
        <v>19</v>
      </c>
      <c r="C22">
        <v>36.265733516350004</v>
      </c>
      <c r="D22">
        <f t="shared" si="2"/>
        <v>14.06373903386663</v>
      </c>
      <c r="E22">
        <f t="shared" si="10"/>
        <v>13.442428033866644</v>
      </c>
      <c r="F22">
        <f t="shared" si="10"/>
        <v>12.734334033866626</v>
      </c>
      <c r="G22">
        <f t="shared" si="10"/>
        <v>11.93945703386661</v>
      </c>
      <c r="H22">
        <f t="shared" si="10"/>
        <v>11.057797033866599</v>
      </c>
      <c r="I22">
        <f t="shared" si="10"/>
        <v>10.089354033866593</v>
      </c>
      <c r="J22">
        <f t="shared" si="4"/>
        <v>9.0341280338665904</v>
      </c>
      <c r="K22">
        <f t="shared" si="5"/>
        <v>7.8921190338665923</v>
      </c>
      <c r="L22">
        <f t="shared" si="5"/>
        <v>6.6633270338665982</v>
      </c>
      <c r="M22">
        <f t="shared" si="5"/>
        <v>5.3477520338666089</v>
      </c>
      <c r="N22">
        <f t="shared" si="6"/>
        <v>3.9453940338666236</v>
      </c>
      <c r="O22">
        <f t="shared" si="6"/>
        <v>2.4562530338666058</v>
      </c>
      <c r="P22">
        <f>O22+(-8.6783*(momento)+17442)/100</f>
        <v>0.88032903386659211</v>
      </c>
    </row>
    <row r="23" spans="2:21" x14ac:dyDescent="0.3">
      <c r="B23">
        <f t="shared" si="3"/>
        <v>20</v>
      </c>
      <c r="C23">
        <v>23.264810180300003</v>
      </c>
      <c r="D23">
        <f t="shared" si="2"/>
        <v>9.0220212670087818</v>
      </c>
      <c r="E23">
        <f t="shared" si="10"/>
        <v>8.4007102670087956</v>
      </c>
      <c r="F23">
        <f t="shared" si="10"/>
        <v>7.692616267008777</v>
      </c>
      <c r="G23">
        <f t="shared" si="10"/>
        <v>6.8977392670087623</v>
      </c>
      <c r="H23">
        <f t="shared" si="10"/>
        <v>6.0160792670087515</v>
      </c>
      <c r="I23">
        <f t="shared" si="10"/>
        <v>5.0476362670087447</v>
      </c>
      <c r="J23">
        <f t="shared" si="4"/>
        <v>3.9924102670087422</v>
      </c>
      <c r="K23">
        <f t="shared" ref="K23:L36" si="11">J23+(-8.6783*(momento)+17442)/100</f>
        <v>2.8504012670087437</v>
      </c>
      <c r="L23">
        <f t="shared" si="11"/>
        <v>1.6216092670087496</v>
      </c>
    </row>
    <row r="24" spans="2:21" x14ac:dyDescent="0.3">
      <c r="B24">
        <f t="shared" si="3"/>
        <v>21</v>
      </c>
      <c r="C24">
        <v>21.896291934400001</v>
      </c>
      <c r="D24">
        <f t="shared" si="2"/>
        <v>8.4913141336553242</v>
      </c>
      <c r="E24">
        <f t="shared" ref="E24:I33" si="12">D24+(-8.6783*(momento)+17442)/100</f>
        <v>7.8700031336553371</v>
      </c>
      <c r="F24">
        <f t="shared" si="12"/>
        <v>7.1619091336553176</v>
      </c>
      <c r="G24">
        <f t="shared" si="12"/>
        <v>6.3670321336553029</v>
      </c>
      <c r="H24">
        <f t="shared" si="12"/>
        <v>5.4853721336552921</v>
      </c>
      <c r="I24">
        <f t="shared" si="12"/>
        <v>4.5169291336552853</v>
      </c>
      <c r="J24">
        <f t="shared" si="4"/>
        <v>3.4617031336552828</v>
      </c>
      <c r="K24">
        <f t="shared" si="11"/>
        <v>2.3196941336552843</v>
      </c>
      <c r="L24">
        <f t="shared" si="11"/>
        <v>1.0909021336552902</v>
      </c>
    </row>
    <row r="25" spans="2:21" x14ac:dyDescent="0.3">
      <c r="B25">
        <f t="shared" si="3"/>
        <v>22</v>
      </c>
      <c r="C25">
        <v>26.686105795050004</v>
      </c>
      <c r="D25">
        <f t="shared" si="2"/>
        <v>10.348789100392427</v>
      </c>
      <c r="E25">
        <f t="shared" si="12"/>
        <v>9.7274781003924407</v>
      </c>
      <c r="F25">
        <f t="shared" si="12"/>
        <v>9.019384100392422</v>
      </c>
      <c r="G25">
        <f t="shared" si="12"/>
        <v>8.2245071003924064</v>
      </c>
      <c r="H25">
        <f t="shared" si="12"/>
        <v>7.3428471003923956</v>
      </c>
      <c r="I25">
        <f t="shared" si="12"/>
        <v>6.3744041003923888</v>
      </c>
      <c r="J25">
        <f t="shared" si="4"/>
        <v>5.3191781003923868</v>
      </c>
      <c r="K25">
        <f t="shared" si="11"/>
        <v>4.1771691003923888</v>
      </c>
      <c r="L25">
        <f t="shared" si="11"/>
        <v>2.9483771003923946</v>
      </c>
      <c r="M25">
        <f t="shared" ref="M25:M36" si="13">L25+(-8.6783*(momento)+17442)/100</f>
        <v>1.6328021003924049</v>
      </c>
    </row>
    <row r="26" spans="2:21" x14ac:dyDescent="0.3">
      <c r="B26">
        <f t="shared" si="3"/>
        <v>23</v>
      </c>
      <c r="C26">
        <v>29.423142286850005</v>
      </c>
      <c r="D26">
        <f t="shared" si="2"/>
        <v>11.410203367099342</v>
      </c>
      <c r="E26">
        <f t="shared" si="12"/>
        <v>10.788892367099356</v>
      </c>
      <c r="F26">
        <f t="shared" si="12"/>
        <v>10.080798367099337</v>
      </c>
      <c r="G26">
        <f t="shared" si="12"/>
        <v>9.2859213670993217</v>
      </c>
      <c r="H26">
        <f t="shared" si="12"/>
        <v>8.4042613670993109</v>
      </c>
      <c r="I26">
        <f t="shared" si="12"/>
        <v>7.4358183670993041</v>
      </c>
      <c r="J26">
        <f t="shared" si="4"/>
        <v>6.3805923670993021</v>
      </c>
      <c r="K26">
        <f t="shared" si="11"/>
        <v>5.2385833670993041</v>
      </c>
      <c r="L26">
        <f t="shared" si="11"/>
        <v>4.0097913670993099</v>
      </c>
      <c r="M26">
        <f t="shared" si="13"/>
        <v>2.6942163670993202</v>
      </c>
      <c r="N26">
        <f t="shared" ref="N26:N33" si="14">M26+(-8.6783*(momento)+17442)/100</f>
        <v>1.2918583670993347</v>
      </c>
    </row>
    <row r="27" spans="2:21" x14ac:dyDescent="0.3">
      <c r="B27">
        <f t="shared" si="3"/>
        <v>24</v>
      </c>
      <c r="C27">
        <v>30.107401409800005</v>
      </c>
      <c r="D27">
        <f t="shared" si="2"/>
        <v>11.675556933776072</v>
      </c>
      <c r="E27">
        <f t="shared" si="12"/>
        <v>11.054245933776086</v>
      </c>
      <c r="F27">
        <f t="shared" si="12"/>
        <v>10.346151933776067</v>
      </c>
      <c r="G27">
        <f t="shared" si="12"/>
        <v>9.5512749337760514</v>
      </c>
      <c r="H27">
        <f t="shared" si="12"/>
        <v>8.6696149337760406</v>
      </c>
      <c r="I27">
        <f t="shared" si="12"/>
        <v>7.7011719337760338</v>
      </c>
      <c r="J27">
        <f t="shared" si="4"/>
        <v>6.6459459337760318</v>
      </c>
      <c r="K27">
        <f t="shared" si="11"/>
        <v>5.5039369337760338</v>
      </c>
      <c r="L27">
        <f t="shared" si="11"/>
        <v>4.2751449337760397</v>
      </c>
      <c r="M27">
        <f t="shared" si="13"/>
        <v>2.9595699337760499</v>
      </c>
      <c r="N27">
        <f t="shared" si="14"/>
        <v>1.5572119337760644</v>
      </c>
    </row>
    <row r="28" spans="2:21" x14ac:dyDescent="0.3">
      <c r="B28">
        <f t="shared" si="3"/>
        <v>25</v>
      </c>
      <c r="C28">
        <v>29.423142286850005</v>
      </c>
      <c r="D28">
        <f t="shared" si="2"/>
        <v>11.410203367099342</v>
      </c>
      <c r="E28">
        <f t="shared" si="12"/>
        <v>10.788892367099356</v>
      </c>
      <c r="F28">
        <f t="shared" si="12"/>
        <v>10.080798367099337</v>
      </c>
      <c r="G28">
        <f t="shared" si="12"/>
        <v>9.2859213670993217</v>
      </c>
      <c r="H28">
        <f t="shared" si="12"/>
        <v>8.4042613670993109</v>
      </c>
      <c r="I28">
        <f t="shared" si="12"/>
        <v>7.4358183670993041</v>
      </c>
      <c r="J28">
        <f t="shared" si="4"/>
        <v>6.3805923670993021</v>
      </c>
      <c r="K28">
        <f t="shared" si="11"/>
        <v>5.2385833670993041</v>
      </c>
      <c r="L28">
        <f t="shared" si="11"/>
        <v>4.0097913670993099</v>
      </c>
      <c r="M28">
        <f t="shared" si="13"/>
        <v>2.6942163670993202</v>
      </c>
      <c r="N28">
        <f t="shared" si="14"/>
        <v>1.2918583670993347</v>
      </c>
    </row>
    <row r="29" spans="2:21" x14ac:dyDescent="0.3">
      <c r="B29">
        <f t="shared" si="3"/>
        <v>26</v>
      </c>
      <c r="C29">
        <v>28.738883163900002</v>
      </c>
      <c r="D29">
        <f t="shared" si="2"/>
        <v>11.144849800422612</v>
      </c>
      <c r="E29">
        <f t="shared" si="12"/>
        <v>10.523538800422626</v>
      </c>
      <c r="F29">
        <f t="shared" si="12"/>
        <v>9.8154448004226076</v>
      </c>
      <c r="G29">
        <f t="shared" si="12"/>
        <v>9.020567800422592</v>
      </c>
      <c r="H29">
        <f t="shared" si="12"/>
        <v>8.1389078004225812</v>
      </c>
      <c r="I29">
        <f t="shared" si="12"/>
        <v>7.1704648004225744</v>
      </c>
      <c r="J29">
        <f t="shared" si="4"/>
        <v>6.1152388004225724</v>
      </c>
      <c r="K29">
        <f t="shared" si="11"/>
        <v>4.9732298004225743</v>
      </c>
      <c r="L29">
        <f t="shared" si="11"/>
        <v>3.7444378004225802</v>
      </c>
      <c r="M29">
        <f t="shared" si="13"/>
        <v>2.4288628004225905</v>
      </c>
      <c r="N29">
        <f t="shared" si="14"/>
        <v>1.0265048004226049</v>
      </c>
    </row>
    <row r="30" spans="2:21" x14ac:dyDescent="0.3">
      <c r="B30">
        <f t="shared" si="3"/>
        <v>27</v>
      </c>
      <c r="C30">
        <v>28.054624040950003</v>
      </c>
      <c r="D30">
        <f t="shared" si="2"/>
        <v>10.879496233745884</v>
      </c>
      <c r="E30">
        <f t="shared" si="12"/>
        <v>10.258185233745898</v>
      </c>
      <c r="F30">
        <f t="shared" si="12"/>
        <v>9.5500912337458796</v>
      </c>
      <c r="G30">
        <f t="shared" si="12"/>
        <v>8.755214233745864</v>
      </c>
      <c r="H30">
        <f t="shared" si="12"/>
        <v>7.8735542337458533</v>
      </c>
      <c r="I30">
        <f t="shared" si="12"/>
        <v>6.9051112337458465</v>
      </c>
      <c r="J30">
        <f t="shared" si="4"/>
        <v>5.8498852337458445</v>
      </c>
      <c r="K30">
        <f t="shared" si="11"/>
        <v>4.7078762337458464</v>
      </c>
      <c r="L30">
        <f t="shared" si="11"/>
        <v>3.4790842337458523</v>
      </c>
      <c r="M30">
        <f t="shared" si="13"/>
        <v>2.1635092337458626</v>
      </c>
      <c r="N30">
        <f t="shared" si="14"/>
        <v>0.76115123374587701</v>
      </c>
    </row>
    <row r="31" spans="2:21" x14ac:dyDescent="0.3">
      <c r="B31">
        <f t="shared" si="3"/>
        <v>28</v>
      </c>
      <c r="C31">
        <v>30.107401409800005</v>
      </c>
      <c r="D31">
        <f t="shared" si="2"/>
        <v>11.675556933776072</v>
      </c>
      <c r="E31">
        <f t="shared" si="12"/>
        <v>11.054245933776086</v>
      </c>
      <c r="F31">
        <f t="shared" si="12"/>
        <v>10.346151933776067</v>
      </c>
      <c r="G31">
        <f t="shared" si="12"/>
        <v>9.5512749337760514</v>
      </c>
      <c r="H31">
        <f t="shared" si="12"/>
        <v>8.6696149337760406</v>
      </c>
      <c r="I31">
        <f t="shared" si="12"/>
        <v>7.7011719337760338</v>
      </c>
      <c r="J31">
        <f t="shared" si="4"/>
        <v>6.6459459337760318</v>
      </c>
      <c r="K31">
        <f t="shared" si="11"/>
        <v>5.5039369337760338</v>
      </c>
      <c r="L31">
        <f t="shared" si="11"/>
        <v>4.2751449337760397</v>
      </c>
      <c r="M31">
        <f t="shared" si="13"/>
        <v>2.9595699337760499</v>
      </c>
      <c r="N31">
        <f t="shared" si="14"/>
        <v>1.5572119337760644</v>
      </c>
    </row>
    <row r="32" spans="2:21" x14ac:dyDescent="0.3">
      <c r="B32">
        <f t="shared" si="3"/>
        <v>29</v>
      </c>
      <c r="C32">
        <v>32.16017877865</v>
      </c>
      <c r="D32">
        <f t="shared" si="2"/>
        <v>12.471617633806256</v>
      </c>
      <c r="E32">
        <f t="shared" si="12"/>
        <v>11.850306633806269</v>
      </c>
      <c r="F32">
        <f t="shared" si="12"/>
        <v>11.142212633806251</v>
      </c>
      <c r="G32">
        <f t="shared" si="12"/>
        <v>10.347335633806235</v>
      </c>
      <c r="H32">
        <f t="shared" si="12"/>
        <v>9.4656756338062245</v>
      </c>
      <c r="I32">
        <f t="shared" si="12"/>
        <v>8.4972326338062185</v>
      </c>
      <c r="J32">
        <f t="shared" si="4"/>
        <v>7.4420066338062156</v>
      </c>
      <c r="K32">
        <f t="shared" si="11"/>
        <v>6.2999976338062176</v>
      </c>
      <c r="L32">
        <f t="shared" si="11"/>
        <v>5.0712056338062235</v>
      </c>
      <c r="M32">
        <f t="shared" si="13"/>
        <v>3.7556306338062337</v>
      </c>
      <c r="N32">
        <f t="shared" si="14"/>
        <v>2.353272633806248</v>
      </c>
      <c r="O32">
        <f>N32+(-8.6783*(momento)+17442)/100</f>
        <v>0.86413163380623015</v>
      </c>
    </row>
    <row r="33" spans="2:14" x14ac:dyDescent="0.3">
      <c r="B33">
        <f t="shared" si="3"/>
        <v>30</v>
      </c>
      <c r="C33">
        <v>30.791660532750004</v>
      </c>
      <c r="D33">
        <f t="shared" si="2"/>
        <v>11.9409105004528</v>
      </c>
      <c r="E33">
        <f t="shared" si="12"/>
        <v>11.319599500452814</v>
      </c>
      <c r="F33">
        <f t="shared" si="12"/>
        <v>10.611505500452795</v>
      </c>
      <c r="G33">
        <f t="shared" si="12"/>
        <v>9.8166285004527793</v>
      </c>
      <c r="H33">
        <f t="shared" si="12"/>
        <v>8.9349685004527686</v>
      </c>
      <c r="I33">
        <f t="shared" si="12"/>
        <v>7.9665255004527618</v>
      </c>
      <c r="J33">
        <f t="shared" si="4"/>
        <v>6.9112995004527598</v>
      </c>
      <c r="K33">
        <f t="shared" si="11"/>
        <v>5.7692905004527617</v>
      </c>
      <c r="L33">
        <f t="shared" si="11"/>
        <v>4.5404985004527676</v>
      </c>
      <c r="M33">
        <f t="shared" si="13"/>
        <v>3.2249235004527779</v>
      </c>
      <c r="N33">
        <f t="shared" si="14"/>
        <v>1.8225655004527923</v>
      </c>
    </row>
    <row r="34" spans="2:14" x14ac:dyDescent="0.3">
      <c r="B34">
        <f t="shared" si="3"/>
        <v>31</v>
      </c>
      <c r="C34">
        <v>26.001846672100001</v>
      </c>
      <c r="D34">
        <f t="shared" si="2"/>
        <v>10.083435533715697</v>
      </c>
      <c r="E34">
        <f t="shared" ref="E34:I43" si="15">D34+(-8.6783*(momento)+17442)/100</f>
        <v>9.4621245337157109</v>
      </c>
      <c r="F34">
        <f t="shared" si="15"/>
        <v>8.7540305337156923</v>
      </c>
      <c r="G34">
        <f t="shared" si="15"/>
        <v>7.9591535337156776</v>
      </c>
      <c r="H34">
        <f t="shared" si="15"/>
        <v>7.0774935337156668</v>
      </c>
      <c r="I34">
        <f t="shared" si="15"/>
        <v>6.10905053371566</v>
      </c>
      <c r="J34">
        <f t="shared" si="4"/>
        <v>5.0538245337156571</v>
      </c>
      <c r="K34">
        <f t="shared" si="11"/>
        <v>3.911815533715659</v>
      </c>
      <c r="L34">
        <f t="shared" si="11"/>
        <v>2.6830235337156649</v>
      </c>
      <c r="M34">
        <f t="shared" si="13"/>
        <v>1.3674485337156752</v>
      </c>
    </row>
    <row r="35" spans="2:14" x14ac:dyDescent="0.3">
      <c r="B35">
        <f t="shared" si="3"/>
        <v>32</v>
      </c>
      <c r="C35">
        <v>26.686105795050004</v>
      </c>
      <c r="D35">
        <f t="shared" si="2"/>
        <v>10.348789100392427</v>
      </c>
      <c r="E35">
        <f t="shared" si="15"/>
        <v>9.7274781003924407</v>
      </c>
      <c r="F35">
        <f t="shared" si="15"/>
        <v>9.019384100392422</v>
      </c>
      <c r="G35">
        <f t="shared" si="15"/>
        <v>8.2245071003924064</v>
      </c>
      <c r="H35">
        <f t="shared" si="15"/>
        <v>7.3428471003923956</v>
      </c>
      <c r="I35">
        <f t="shared" si="15"/>
        <v>6.3744041003923888</v>
      </c>
      <c r="J35">
        <f t="shared" si="4"/>
        <v>5.3191781003923868</v>
      </c>
      <c r="K35">
        <f t="shared" si="11"/>
        <v>4.1771691003923888</v>
      </c>
      <c r="L35">
        <f t="shared" si="11"/>
        <v>2.9483771003923946</v>
      </c>
      <c r="M35">
        <f t="shared" si="13"/>
        <v>1.6328021003924049</v>
      </c>
    </row>
    <row r="36" spans="2:14" x14ac:dyDescent="0.3">
      <c r="B36">
        <f t="shared" si="3"/>
        <v>33</v>
      </c>
      <c r="C36">
        <v>26.001846672100001</v>
      </c>
      <c r="D36">
        <f t="shared" si="2"/>
        <v>10.083435533715697</v>
      </c>
      <c r="E36">
        <f t="shared" si="15"/>
        <v>9.4621245337157109</v>
      </c>
      <c r="F36">
        <f t="shared" si="15"/>
        <v>8.7540305337156923</v>
      </c>
      <c r="G36">
        <f t="shared" si="15"/>
        <v>7.9591535337156776</v>
      </c>
      <c r="H36">
        <f t="shared" si="15"/>
        <v>7.0774935337156668</v>
      </c>
      <c r="I36">
        <f t="shared" si="15"/>
        <v>6.10905053371566</v>
      </c>
      <c r="J36">
        <f t="shared" si="4"/>
        <v>5.0538245337156571</v>
      </c>
      <c r="K36">
        <f t="shared" si="11"/>
        <v>3.911815533715659</v>
      </c>
      <c r="L36">
        <f t="shared" si="11"/>
        <v>2.6830235337156649</v>
      </c>
      <c r="M36">
        <f t="shared" si="13"/>
        <v>1.3674485337156752</v>
      </c>
    </row>
    <row r="37" spans="2:14" x14ac:dyDescent="0.3">
      <c r="B37">
        <f t="shared" si="3"/>
        <v>34</v>
      </c>
      <c r="C37">
        <v>20.527773688500002</v>
      </c>
      <c r="D37">
        <f t="shared" si="2"/>
        <v>7.9606070003018665</v>
      </c>
      <c r="E37">
        <f t="shared" si="15"/>
        <v>7.3392960003018795</v>
      </c>
      <c r="F37">
        <f t="shared" si="15"/>
        <v>6.6312020003018599</v>
      </c>
      <c r="G37">
        <f t="shared" si="15"/>
        <v>5.8363250003018452</v>
      </c>
      <c r="H37">
        <f t="shared" si="15"/>
        <v>4.9546650003018344</v>
      </c>
      <c r="I37">
        <f t="shared" si="15"/>
        <v>3.9862220003018276</v>
      </c>
      <c r="J37">
        <f t="shared" si="4"/>
        <v>2.9309960003018252</v>
      </c>
      <c r="K37">
        <f>J37+(-8.6783*(momento)+17442)/100</f>
        <v>1.7889870003018269</v>
      </c>
    </row>
    <row r="38" spans="2:14" x14ac:dyDescent="0.3">
      <c r="B38">
        <f t="shared" si="3"/>
        <v>35</v>
      </c>
      <c r="C38">
        <v>21.212032811450005</v>
      </c>
      <c r="D38">
        <f t="shared" si="2"/>
        <v>8.2259605669785962</v>
      </c>
      <c r="E38">
        <f t="shared" si="15"/>
        <v>7.6046495669786092</v>
      </c>
      <c r="F38">
        <f t="shared" si="15"/>
        <v>6.8965555669785896</v>
      </c>
      <c r="G38">
        <f t="shared" si="15"/>
        <v>6.1016785669785749</v>
      </c>
      <c r="H38">
        <f t="shared" si="15"/>
        <v>5.2200185669785641</v>
      </c>
      <c r="I38">
        <f t="shared" si="15"/>
        <v>4.2515755669785573</v>
      </c>
      <c r="J38">
        <f t="shared" si="4"/>
        <v>3.1963495669785549</v>
      </c>
      <c r="K38">
        <f>J38+(-8.6783*(momento)+17442)/100</f>
        <v>2.0543405669785564</v>
      </c>
      <c r="L38">
        <f>K38+(-8.6783*(momento)+17442)/100</f>
        <v>0.82554856697856227</v>
      </c>
    </row>
    <row r="39" spans="2:14" x14ac:dyDescent="0.3">
      <c r="B39">
        <f t="shared" si="3"/>
        <v>36</v>
      </c>
      <c r="C39">
        <v>18.474996319650003</v>
      </c>
      <c r="D39">
        <f t="shared" si="2"/>
        <v>7.16454630027168</v>
      </c>
      <c r="E39">
        <f t="shared" si="15"/>
        <v>6.543235300271693</v>
      </c>
      <c r="F39">
        <f t="shared" si="15"/>
        <v>5.8351413002716743</v>
      </c>
      <c r="G39">
        <f t="shared" si="15"/>
        <v>5.0402643002716596</v>
      </c>
      <c r="H39">
        <f t="shared" si="15"/>
        <v>4.1586043002716488</v>
      </c>
      <c r="I39">
        <f t="shared" si="15"/>
        <v>3.190161300271642</v>
      </c>
      <c r="J39">
        <f t="shared" si="4"/>
        <v>2.1349353002716396</v>
      </c>
      <c r="K39">
        <f>J39+(-8.6783*(momento)+17442)/100</f>
        <v>0.9929263002716413</v>
      </c>
    </row>
    <row r="40" spans="2:14" x14ac:dyDescent="0.3">
      <c r="B40">
        <f t="shared" si="3"/>
        <v>37</v>
      </c>
      <c r="C40">
        <v>18.474996319650003</v>
      </c>
      <c r="D40">
        <f t="shared" si="2"/>
        <v>7.16454630027168</v>
      </c>
      <c r="E40">
        <f t="shared" si="15"/>
        <v>6.543235300271693</v>
      </c>
      <c r="F40">
        <f t="shared" si="15"/>
        <v>5.8351413002716743</v>
      </c>
      <c r="G40">
        <f t="shared" si="15"/>
        <v>5.0402643002716596</v>
      </c>
      <c r="H40">
        <f t="shared" si="15"/>
        <v>4.1586043002716488</v>
      </c>
      <c r="I40">
        <f t="shared" si="15"/>
        <v>3.190161300271642</v>
      </c>
      <c r="J40">
        <f t="shared" si="4"/>
        <v>2.1349353002716396</v>
      </c>
      <c r="K40">
        <f>J40+(-8.6783*(momento)+17442)/100</f>
        <v>0.9929263002716413</v>
      </c>
    </row>
    <row r="41" spans="2:14" x14ac:dyDescent="0.3">
      <c r="B41">
        <f t="shared" si="3"/>
        <v>38</v>
      </c>
      <c r="C41">
        <v>15.053700704900002</v>
      </c>
      <c r="D41">
        <f t="shared" si="2"/>
        <v>5.8377784668880359</v>
      </c>
      <c r="E41">
        <f t="shared" si="15"/>
        <v>5.2164674668880489</v>
      </c>
      <c r="F41">
        <f t="shared" si="15"/>
        <v>4.5083734668880293</v>
      </c>
      <c r="G41">
        <f t="shared" si="15"/>
        <v>3.7134964668880146</v>
      </c>
      <c r="H41">
        <f t="shared" si="15"/>
        <v>2.8318364668880038</v>
      </c>
      <c r="I41">
        <f t="shared" si="15"/>
        <v>1.8633934668879972</v>
      </c>
      <c r="J41">
        <f t="shared" si="4"/>
        <v>0.80816746688799479</v>
      </c>
    </row>
    <row r="42" spans="2:14" x14ac:dyDescent="0.3">
      <c r="B42">
        <f t="shared" si="3"/>
        <v>39</v>
      </c>
      <c r="C42">
        <v>15.053700704900002</v>
      </c>
      <c r="D42">
        <f t="shared" si="2"/>
        <v>5.8377784668880359</v>
      </c>
      <c r="E42">
        <f t="shared" si="15"/>
        <v>5.2164674668880489</v>
      </c>
      <c r="F42">
        <f t="shared" si="15"/>
        <v>4.5083734668880293</v>
      </c>
      <c r="G42">
        <f t="shared" si="15"/>
        <v>3.7134964668880146</v>
      </c>
      <c r="H42">
        <f t="shared" si="15"/>
        <v>2.8318364668880038</v>
      </c>
      <c r="I42">
        <f t="shared" si="15"/>
        <v>1.8633934668879972</v>
      </c>
      <c r="J42">
        <f t="shared" si="4"/>
        <v>0.80816746688799479</v>
      </c>
    </row>
    <row r="43" spans="2:14" x14ac:dyDescent="0.3">
      <c r="B43">
        <f t="shared" si="3"/>
        <v>40</v>
      </c>
      <c r="C43">
        <v>13.685182459000002</v>
      </c>
      <c r="D43">
        <f t="shared" si="2"/>
        <v>5.3070713335345774</v>
      </c>
      <c r="E43">
        <f t="shared" si="15"/>
        <v>4.6857603335345903</v>
      </c>
      <c r="F43">
        <f t="shared" si="15"/>
        <v>3.9776663335345712</v>
      </c>
      <c r="G43">
        <f t="shared" si="15"/>
        <v>3.1827893335345561</v>
      </c>
      <c r="H43">
        <f t="shared" si="15"/>
        <v>2.3011293335345453</v>
      </c>
      <c r="I43">
        <f t="shared" si="15"/>
        <v>1.3326863335345387</v>
      </c>
    </row>
    <row r="44" spans="2:14" x14ac:dyDescent="0.3">
      <c r="B44">
        <f t="shared" si="3"/>
        <v>41</v>
      </c>
      <c r="C44">
        <v>13.685182459000002</v>
      </c>
      <c r="D44">
        <f t="shared" si="2"/>
        <v>5.3070713335345774</v>
      </c>
      <c r="E44">
        <f t="shared" ref="E44:I46" si="16">D44+(-8.6783*(momento)+17442)/100</f>
        <v>4.6857603335345903</v>
      </c>
      <c r="F44">
        <f t="shared" si="16"/>
        <v>3.9776663335345712</v>
      </c>
      <c r="G44">
        <f t="shared" si="16"/>
        <v>3.1827893335345561</v>
      </c>
      <c r="H44">
        <f t="shared" si="16"/>
        <v>2.3011293335345453</v>
      </c>
      <c r="I44">
        <f t="shared" si="16"/>
        <v>1.3326863335345387</v>
      </c>
    </row>
    <row r="45" spans="2:14" x14ac:dyDescent="0.3">
      <c r="B45">
        <f t="shared" si="3"/>
        <v>42</v>
      </c>
      <c r="C45">
        <v>11.632405090150002</v>
      </c>
      <c r="D45">
        <f t="shared" si="2"/>
        <v>4.5110106335043909</v>
      </c>
      <c r="E45">
        <f t="shared" si="16"/>
        <v>3.8896996335044038</v>
      </c>
      <c r="F45">
        <f t="shared" si="16"/>
        <v>3.1816056335043847</v>
      </c>
      <c r="G45">
        <f t="shared" si="16"/>
        <v>2.3867286335043696</v>
      </c>
      <c r="H45">
        <f t="shared" si="16"/>
        <v>1.5050686335043588</v>
      </c>
      <c r="I45">
        <f t="shared" si="16"/>
        <v>0.53662563350435222</v>
      </c>
    </row>
    <row r="46" spans="2:14" x14ac:dyDescent="0.3">
      <c r="B46">
        <f t="shared" si="3"/>
        <v>43</v>
      </c>
      <c r="C46">
        <v>11.632405090150002</v>
      </c>
      <c r="D46">
        <f t="shared" si="2"/>
        <v>4.5110106335043909</v>
      </c>
      <c r="E46">
        <f t="shared" si="16"/>
        <v>3.8896996335044038</v>
      </c>
      <c r="F46">
        <f t="shared" si="16"/>
        <v>3.1816056335043847</v>
      </c>
      <c r="G46">
        <f t="shared" si="16"/>
        <v>2.3867286335043696</v>
      </c>
      <c r="H46">
        <f t="shared" si="16"/>
        <v>1.5050686335043588</v>
      </c>
      <c r="I46">
        <f t="shared" si="16"/>
        <v>0.53662563350435222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V1" workbookViewId="0">
      <selection activeCell="V4" sqref="V4:V20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18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1.0441000000000001E-2</v>
      </c>
      <c r="B2">
        <v>3.5154999999999999E-2</v>
      </c>
      <c r="C2">
        <f>A2/B2</f>
        <v>0.2969990044090457</v>
      </c>
      <c r="E2">
        <v>-8.7784999999999993</v>
      </c>
      <c r="F2">
        <v>17658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0.296999*C4</f>
        <v>3.4548126793694607</v>
      </c>
      <c r="E4">
        <f t="shared" ref="E4:H23" si="1">D4+(-8.7785*(momento)+17658)/100</f>
        <v>2.972467679369474</v>
      </c>
      <c r="F4">
        <f t="shared" si="1"/>
        <v>2.4023376793694839</v>
      </c>
      <c r="G4">
        <f t="shared" si="1"/>
        <v>1.7444226793694904</v>
      </c>
      <c r="H4">
        <f t="shared" si="1"/>
        <v>0.99872267936949322</v>
      </c>
    </row>
    <row r="5" spans="1:38" x14ac:dyDescent="0.3">
      <c r="B5">
        <f>1+B4</f>
        <v>2</v>
      </c>
      <c r="C5">
        <v>13.000923336050001</v>
      </c>
      <c r="D5">
        <f t="shared" ref="D5:D46" si="2">0.296999*C5</f>
        <v>3.8612612298835143</v>
      </c>
      <c r="E5">
        <f t="shared" si="1"/>
        <v>3.3789162298835276</v>
      </c>
      <c r="F5">
        <f t="shared" si="1"/>
        <v>2.8087862298835375</v>
      </c>
      <c r="G5">
        <f t="shared" si="1"/>
        <v>2.1508712298835437</v>
      </c>
      <c r="H5">
        <f t="shared" si="1"/>
        <v>1.4051712298835466</v>
      </c>
      <c r="I5">
        <f t="shared" ref="I5:I44" si="3">H5+(-8.7785*(momento)+17658)/100</f>
        <v>0.571686229883546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4.8773826061686512</v>
      </c>
      <c r="E6">
        <f t="shared" si="1"/>
        <v>4.3950376061686649</v>
      </c>
      <c r="F6">
        <f t="shared" si="1"/>
        <v>3.8249076061686749</v>
      </c>
      <c r="G6">
        <f t="shared" si="1"/>
        <v>3.1669926061686811</v>
      </c>
      <c r="H6">
        <f t="shared" si="1"/>
        <v>2.4212926061686839</v>
      </c>
      <c r="I6">
        <f t="shared" si="3"/>
        <v>1.5878076061686834</v>
      </c>
      <c r="J6">
        <f t="shared" ref="J6:J40" si="5">I6+(-8.7785*(momento)+17658)/100</f>
        <v>0.66653760616867941</v>
      </c>
    </row>
    <row r="7" spans="1:38" x14ac:dyDescent="0.3">
      <c r="B7">
        <f t="shared" si="4"/>
        <v>4</v>
      </c>
      <c r="C7">
        <v>25.317587549150005</v>
      </c>
      <c r="D7">
        <f t="shared" si="2"/>
        <v>7.5192981845100029</v>
      </c>
      <c r="E7">
        <f t="shared" si="1"/>
        <v>7.0369531845100166</v>
      </c>
      <c r="F7">
        <f t="shared" si="1"/>
        <v>6.4668231845100266</v>
      </c>
      <c r="G7">
        <f t="shared" si="1"/>
        <v>5.8089081845100328</v>
      </c>
      <c r="H7">
        <f t="shared" si="1"/>
        <v>5.0632081845100352</v>
      </c>
      <c r="I7">
        <f t="shared" si="3"/>
        <v>4.2297231845100347</v>
      </c>
      <c r="J7">
        <f t="shared" si="5"/>
        <v>3.3084531845100305</v>
      </c>
      <c r="K7">
        <f t="shared" ref="K7:L23" si="6">J7+(-8.7785*(momento)+17658)/100</f>
        <v>2.2993981845100593</v>
      </c>
      <c r="L7">
        <f t="shared" si="6"/>
        <v>1.2025581845100846</v>
      </c>
    </row>
    <row r="8" spans="1:38" x14ac:dyDescent="0.3">
      <c r="B8">
        <f t="shared" si="4"/>
        <v>5</v>
      </c>
      <c r="C8">
        <v>26.686105795050004</v>
      </c>
      <c r="D8">
        <f t="shared" si="2"/>
        <v>7.9257467350240569</v>
      </c>
      <c r="E8">
        <f t="shared" si="1"/>
        <v>7.4434017350240707</v>
      </c>
      <c r="F8">
        <f t="shared" si="1"/>
        <v>6.8732717350240806</v>
      </c>
      <c r="G8">
        <f t="shared" si="1"/>
        <v>6.2153567350240868</v>
      </c>
      <c r="H8">
        <f t="shared" si="1"/>
        <v>5.4696567350240901</v>
      </c>
      <c r="I8">
        <f t="shared" si="3"/>
        <v>4.6361717350240896</v>
      </c>
      <c r="J8">
        <f t="shared" si="5"/>
        <v>3.7149017350240854</v>
      </c>
      <c r="K8">
        <f t="shared" si="6"/>
        <v>2.7058467350241142</v>
      </c>
      <c r="L8">
        <f t="shared" si="6"/>
        <v>1.6090067350241395</v>
      </c>
    </row>
    <row r="9" spans="1:38" x14ac:dyDescent="0.3">
      <c r="B9">
        <f t="shared" si="4"/>
        <v>6</v>
      </c>
      <c r="C9">
        <v>33.528697024550006</v>
      </c>
      <c r="D9">
        <f t="shared" si="2"/>
        <v>9.9579894875943271</v>
      </c>
      <c r="E9">
        <f t="shared" si="1"/>
        <v>9.4756444875943409</v>
      </c>
      <c r="F9">
        <f t="shared" si="1"/>
        <v>8.9055144875943508</v>
      </c>
      <c r="G9">
        <f t="shared" si="1"/>
        <v>8.247599487594357</v>
      </c>
      <c r="H9">
        <f t="shared" si="1"/>
        <v>7.5018994875943594</v>
      </c>
      <c r="I9">
        <f t="shared" si="3"/>
        <v>6.668414487594359</v>
      </c>
      <c r="J9">
        <f t="shared" si="5"/>
        <v>5.7471444875943547</v>
      </c>
      <c r="K9">
        <f t="shared" si="6"/>
        <v>4.7380894875943831</v>
      </c>
      <c r="L9">
        <f t="shared" si="6"/>
        <v>3.6412494875944086</v>
      </c>
      <c r="M9">
        <f t="shared" ref="M9:N22" si="7">L9+(-8.7785*(momento)+17658)/100</f>
        <v>2.4566244875944303</v>
      </c>
      <c r="N9">
        <f t="shared" si="7"/>
        <v>1.1842144875944487</v>
      </c>
    </row>
    <row r="10" spans="1:38" x14ac:dyDescent="0.3">
      <c r="B10">
        <f t="shared" si="4"/>
        <v>7</v>
      </c>
      <c r="C10">
        <v>43.792583868800001</v>
      </c>
      <c r="D10">
        <f t="shared" si="2"/>
        <v>13.006353616449733</v>
      </c>
      <c r="E10">
        <f t="shared" si="1"/>
        <v>12.524008616449747</v>
      </c>
      <c r="F10">
        <f t="shared" si="1"/>
        <v>11.953878616449757</v>
      </c>
      <c r="G10">
        <f t="shared" si="1"/>
        <v>11.295963616449763</v>
      </c>
      <c r="H10">
        <f t="shared" si="1"/>
        <v>10.550263616449765</v>
      </c>
      <c r="I10">
        <f t="shared" si="3"/>
        <v>9.7167786164497638</v>
      </c>
      <c r="J10">
        <f t="shared" si="5"/>
        <v>8.7955086164497605</v>
      </c>
      <c r="K10">
        <f t="shared" si="6"/>
        <v>7.7864536164497888</v>
      </c>
      <c r="L10">
        <f t="shared" si="6"/>
        <v>6.6896136164498143</v>
      </c>
      <c r="M10">
        <f t="shared" si="7"/>
        <v>5.5049886164498361</v>
      </c>
      <c r="N10">
        <f t="shared" si="7"/>
        <v>4.2325786164498549</v>
      </c>
      <c r="O10">
        <f t="shared" ref="O10:P21" si="8">N10+(-8.7785*(momento)+17658)/100</f>
        <v>2.8723836164498699</v>
      </c>
      <c r="P10">
        <f t="shared" si="8"/>
        <v>1.4244036164498812</v>
      </c>
    </row>
    <row r="11" spans="1:38" x14ac:dyDescent="0.3">
      <c r="B11">
        <f t="shared" si="4"/>
        <v>8</v>
      </c>
      <c r="C11">
        <v>56.109248081900006</v>
      </c>
      <c r="D11">
        <f t="shared" si="2"/>
        <v>16.664390571076222</v>
      </c>
      <c r="E11">
        <f t="shared" si="1"/>
        <v>16.182045571076234</v>
      </c>
      <c r="F11">
        <f t="shared" si="1"/>
        <v>15.611915571076244</v>
      </c>
      <c r="G11">
        <f t="shared" si="1"/>
        <v>14.95400057107625</v>
      </c>
      <c r="H11">
        <f t="shared" si="1"/>
        <v>14.208300571076252</v>
      </c>
      <c r="I11">
        <f t="shared" si="3"/>
        <v>13.374815571076251</v>
      </c>
      <c r="J11">
        <f t="shared" si="5"/>
        <v>12.453545571076248</v>
      </c>
      <c r="K11">
        <f t="shared" si="6"/>
        <v>11.444490571076276</v>
      </c>
      <c r="L11">
        <f t="shared" si="6"/>
        <v>10.347650571076301</v>
      </c>
      <c r="M11">
        <f t="shared" si="7"/>
        <v>9.1630255710763215</v>
      </c>
      <c r="N11">
        <f t="shared" si="7"/>
        <v>7.8906155710763404</v>
      </c>
      <c r="O11">
        <f t="shared" si="8"/>
        <v>6.5304205710763554</v>
      </c>
      <c r="P11">
        <f t="shared" si="8"/>
        <v>5.0824405710763667</v>
      </c>
      <c r="Q11">
        <f t="shared" ref="Q11:R17" si="9">P11+(-8.7785*(momento)+17658)/100</f>
        <v>3.5466755710763747</v>
      </c>
      <c r="R11">
        <f t="shared" si="9"/>
        <v>1.923125571076379</v>
      </c>
    </row>
    <row r="12" spans="1:38" x14ac:dyDescent="0.3">
      <c r="B12">
        <f t="shared" si="4"/>
        <v>9</v>
      </c>
      <c r="C12">
        <v>73.215726155650003</v>
      </c>
      <c r="D12">
        <f t="shared" si="2"/>
        <v>21.744997452501895</v>
      </c>
      <c r="E12">
        <f t="shared" si="1"/>
        <v>21.262652452501907</v>
      </c>
      <c r="F12">
        <f t="shared" si="1"/>
        <v>20.692522452501915</v>
      </c>
      <c r="G12">
        <f t="shared" si="1"/>
        <v>20.034607452501923</v>
      </c>
      <c r="H12">
        <f t="shared" si="1"/>
        <v>19.288907452501928</v>
      </c>
      <c r="I12">
        <f t="shared" si="3"/>
        <v>18.455422452501928</v>
      </c>
      <c r="J12">
        <f t="shared" si="5"/>
        <v>17.534152452501925</v>
      </c>
      <c r="K12">
        <f t="shared" si="6"/>
        <v>16.525097452501953</v>
      </c>
      <c r="L12">
        <f t="shared" si="6"/>
        <v>15.428257452501978</v>
      </c>
      <c r="M12">
        <f t="shared" si="7"/>
        <v>14.243632452501998</v>
      </c>
      <c r="N12">
        <f t="shared" si="7"/>
        <v>12.971222452502017</v>
      </c>
      <c r="O12">
        <f t="shared" si="8"/>
        <v>11.611027452502032</v>
      </c>
      <c r="P12">
        <f t="shared" si="8"/>
        <v>10.163047452502044</v>
      </c>
      <c r="Q12">
        <f t="shared" si="9"/>
        <v>8.6272824525020511</v>
      </c>
      <c r="R12">
        <f t="shared" si="9"/>
        <v>7.0037324525020557</v>
      </c>
      <c r="S12">
        <f t="shared" ref="S12:U16" si="10">R12+(-8.7785*(momento)+17658)/100</f>
        <v>5.2923974525020565</v>
      </c>
      <c r="T12">
        <f t="shared" si="10"/>
        <v>3.4932774525020536</v>
      </c>
      <c r="U12">
        <f t="shared" si="10"/>
        <v>1.6063724525020839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24.183688755586218</v>
      </c>
      <c r="E13">
        <f t="shared" si="1"/>
        <v>23.70134375558623</v>
      </c>
      <c r="F13">
        <f t="shared" si="1"/>
        <v>23.131213755586238</v>
      </c>
      <c r="G13">
        <f t="shared" si="1"/>
        <v>22.473298755586246</v>
      </c>
      <c r="H13">
        <f t="shared" si="1"/>
        <v>21.72759875558625</v>
      </c>
      <c r="I13">
        <f t="shared" si="3"/>
        <v>20.89411375558625</v>
      </c>
      <c r="J13">
        <f t="shared" si="5"/>
        <v>19.972843755586247</v>
      </c>
      <c r="K13">
        <f t="shared" si="6"/>
        <v>18.963788755586275</v>
      </c>
      <c r="L13">
        <f t="shared" si="6"/>
        <v>17.8669487555863</v>
      </c>
      <c r="M13">
        <f t="shared" si="7"/>
        <v>16.682323755586321</v>
      </c>
      <c r="N13">
        <f t="shared" si="7"/>
        <v>15.40991375558634</v>
      </c>
      <c r="O13">
        <f t="shared" si="8"/>
        <v>14.049718755586355</v>
      </c>
      <c r="P13">
        <f t="shared" si="8"/>
        <v>12.601738755586366</v>
      </c>
      <c r="Q13">
        <f t="shared" si="9"/>
        <v>11.065973755586374</v>
      </c>
      <c r="R13">
        <f t="shared" si="9"/>
        <v>9.4424237555863773</v>
      </c>
      <c r="S13">
        <f t="shared" si="10"/>
        <v>7.7310887555863781</v>
      </c>
      <c r="T13">
        <f t="shared" si="10"/>
        <v>5.9319687555863752</v>
      </c>
      <c r="U13">
        <f t="shared" si="10"/>
        <v>4.0450637555864057</v>
      </c>
      <c r="V13">
        <f>U13+(-8.7785*(momento)+17658)/100</f>
        <v>2.0703737555864326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21.744997452501895</v>
      </c>
      <c r="E14">
        <f t="shared" si="1"/>
        <v>21.262652452501907</v>
      </c>
      <c r="F14">
        <f t="shared" si="1"/>
        <v>20.692522452501915</v>
      </c>
      <c r="G14">
        <f t="shared" si="1"/>
        <v>20.034607452501923</v>
      </c>
      <c r="H14">
        <f t="shared" si="1"/>
        <v>19.288907452501928</v>
      </c>
      <c r="I14">
        <f t="shared" si="3"/>
        <v>18.455422452501928</v>
      </c>
      <c r="J14">
        <f t="shared" si="5"/>
        <v>17.534152452501925</v>
      </c>
      <c r="K14">
        <f t="shared" si="6"/>
        <v>16.525097452501953</v>
      </c>
      <c r="L14">
        <f t="shared" si="6"/>
        <v>15.428257452501978</v>
      </c>
      <c r="M14">
        <f t="shared" si="7"/>
        <v>14.243632452501998</v>
      </c>
      <c r="N14">
        <f t="shared" si="7"/>
        <v>12.971222452502017</v>
      </c>
      <c r="O14">
        <f t="shared" si="8"/>
        <v>11.611027452502032</v>
      </c>
      <c r="P14">
        <f t="shared" si="8"/>
        <v>10.163047452502044</v>
      </c>
      <c r="Q14">
        <f t="shared" si="9"/>
        <v>8.6272824525020511</v>
      </c>
      <c r="R14">
        <f t="shared" si="9"/>
        <v>7.0037324525020557</v>
      </c>
      <c r="S14">
        <f t="shared" si="10"/>
        <v>5.2923974525020565</v>
      </c>
      <c r="T14">
        <f t="shared" si="10"/>
        <v>3.4932774525020536</v>
      </c>
      <c r="U14">
        <f t="shared" si="10"/>
        <v>1.6063724525020839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21.744997452501895</v>
      </c>
      <c r="E15">
        <f t="shared" si="1"/>
        <v>21.262652452501907</v>
      </c>
      <c r="F15">
        <f t="shared" si="1"/>
        <v>20.692522452501915</v>
      </c>
      <c r="G15">
        <f t="shared" si="1"/>
        <v>20.034607452501923</v>
      </c>
      <c r="H15">
        <f t="shared" si="1"/>
        <v>19.288907452501928</v>
      </c>
      <c r="I15">
        <f t="shared" si="3"/>
        <v>18.455422452501928</v>
      </c>
      <c r="J15">
        <f t="shared" si="5"/>
        <v>17.534152452501925</v>
      </c>
      <c r="K15">
        <f t="shared" si="6"/>
        <v>16.525097452501953</v>
      </c>
      <c r="L15">
        <f t="shared" si="6"/>
        <v>15.428257452501978</v>
      </c>
      <c r="M15">
        <f t="shared" si="7"/>
        <v>14.243632452501998</v>
      </c>
      <c r="N15">
        <f t="shared" si="7"/>
        <v>12.971222452502017</v>
      </c>
      <c r="O15">
        <f t="shared" si="8"/>
        <v>11.611027452502032</v>
      </c>
      <c r="P15">
        <f t="shared" si="8"/>
        <v>10.163047452502044</v>
      </c>
      <c r="Q15">
        <f t="shared" si="9"/>
        <v>8.6272824525020511</v>
      </c>
      <c r="R15">
        <f t="shared" si="9"/>
        <v>7.0037324525020557</v>
      </c>
      <c r="S15">
        <f t="shared" si="10"/>
        <v>5.2923974525020565</v>
      </c>
      <c r="T15">
        <f t="shared" si="10"/>
        <v>3.4932774525020536</v>
      </c>
      <c r="U15">
        <f t="shared" si="10"/>
        <v>1.6063724525020839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21.744997452501895</v>
      </c>
      <c r="E16">
        <f t="shared" si="1"/>
        <v>21.262652452501907</v>
      </c>
      <c r="F16">
        <f t="shared" si="1"/>
        <v>20.692522452501915</v>
      </c>
      <c r="G16">
        <f t="shared" si="1"/>
        <v>20.034607452501923</v>
      </c>
      <c r="H16">
        <f t="shared" si="1"/>
        <v>19.288907452501928</v>
      </c>
      <c r="I16">
        <f t="shared" si="3"/>
        <v>18.455422452501928</v>
      </c>
      <c r="J16">
        <f t="shared" si="5"/>
        <v>17.534152452501925</v>
      </c>
      <c r="K16">
        <f t="shared" si="6"/>
        <v>16.525097452501953</v>
      </c>
      <c r="L16">
        <f t="shared" si="6"/>
        <v>15.428257452501978</v>
      </c>
      <c r="M16">
        <f t="shared" si="7"/>
        <v>14.243632452501998</v>
      </c>
      <c r="N16">
        <f t="shared" si="7"/>
        <v>12.971222452502017</v>
      </c>
      <c r="O16">
        <f t="shared" si="8"/>
        <v>11.611027452502032</v>
      </c>
      <c r="P16">
        <f t="shared" si="8"/>
        <v>10.163047452502044</v>
      </c>
      <c r="Q16">
        <f t="shared" si="9"/>
        <v>8.6272824525020511</v>
      </c>
      <c r="R16">
        <f t="shared" si="9"/>
        <v>7.0037324525020557</v>
      </c>
      <c r="S16">
        <f t="shared" si="10"/>
        <v>5.2923974525020565</v>
      </c>
      <c r="T16">
        <f t="shared" si="10"/>
        <v>3.4932774525020536</v>
      </c>
      <c r="U16">
        <f t="shared" si="10"/>
        <v>1.6063724525020839</v>
      </c>
    </row>
    <row r="17" spans="2:19" x14ac:dyDescent="0.3">
      <c r="B17">
        <f t="shared" si="4"/>
        <v>14</v>
      </c>
      <c r="C17">
        <v>62.951839311400015</v>
      </c>
      <c r="D17">
        <f t="shared" si="2"/>
        <v>18.696633323646495</v>
      </c>
      <c r="E17">
        <f t="shared" si="1"/>
        <v>18.214288323646507</v>
      </c>
      <c r="F17">
        <f t="shared" si="1"/>
        <v>17.644158323646515</v>
      </c>
      <c r="G17">
        <f t="shared" si="1"/>
        <v>16.986243323646523</v>
      </c>
      <c r="H17">
        <f t="shared" si="1"/>
        <v>16.240543323646527</v>
      </c>
      <c r="I17">
        <f t="shared" si="3"/>
        <v>15.407058323646526</v>
      </c>
      <c r="J17">
        <f t="shared" si="5"/>
        <v>14.485788323646522</v>
      </c>
      <c r="K17">
        <f t="shared" si="6"/>
        <v>13.476733323646551</v>
      </c>
      <c r="L17">
        <f t="shared" si="6"/>
        <v>12.379893323646575</v>
      </c>
      <c r="M17">
        <f t="shared" si="7"/>
        <v>11.195268323646598</v>
      </c>
      <c r="N17">
        <f t="shared" si="7"/>
        <v>9.9228583236466168</v>
      </c>
      <c r="O17">
        <f t="shared" si="8"/>
        <v>8.5626633236466319</v>
      </c>
      <c r="P17">
        <f t="shared" si="8"/>
        <v>7.1146833236466431</v>
      </c>
      <c r="Q17">
        <f t="shared" si="9"/>
        <v>5.5789183236466506</v>
      </c>
      <c r="R17">
        <f t="shared" si="9"/>
        <v>3.9553683236466552</v>
      </c>
      <c r="S17">
        <f>R17+(-8.7785*(momento)+17658)/100</f>
        <v>2.2440333236466561</v>
      </c>
    </row>
    <row r="18" spans="2:19" x14ac:dyDescent="0.3">
      <c r="B18">
        <f t="shared" si="4"/>
        <v>15</v>
      </c>
      <c r="C18">
        <v>49.266656852400004</v>
      </c>
      <c r="D18">
        <f t="shared" si="2"/>
        <v>14.632147818505949</v>
      </c>
      <c r="E18">
        <f t="shared" si="1"/>
        <v>14.149802818505963</v>
      </c>
      <c r="F18">
        <f t="shared" si="1"/>
        <v>13.579672818505973</v>
      </c>
      <c r="G18">
        <f t="shared" si="1"/>
        <v>12.921757818505979</v>
      </c>
      <c r="H18">
        <f t="shared" si="1"/>
        <v>12.176057818505981</v>
      </c>
      <c r="I18">
        <f t="shared" si="3"/>
        <v>11.34257281850598</v>
      </c>
      <c r="J18">
        <f t="shared" si="5"/>
        <v>10.421302818505977</v>
      </c>
      <c r="K18">
        <f t="shared" si="6"/>
        <v>9.412247818506005</v>
      </c>
      <c r="L18">
        <f t="shared" si="6"/>
        <v>8.3154078185060296</v>
      </c>
      <c r="M18">
        <f t="shared" si="7"/>
        <v>7.1307828185060513</v>
      </c>
      <c r="N18">
        <f t="shared" si="7"/>
        <v>5.8583728185060693</v>
      </c>
      <c r="O18">
        <f t="shared" si="8"/>
        <v>4.4981778185060843</v>
      </c>
      <c r="P18">
        <f t="shared" si="8"/>
        <v>3.0501978185060956</v>
      </c>
      <c r="Q18">
        <f>P18+(-8.7785*(momento)+17658)/100</f>
        <v>1.5144328185061036</v>
      </c>
    </row>
    <row r="19" spans="2:19" x14ac:dyDescent="0.3">
      <c r="B19">
        <f t="shared" si="4"/>
        <v>16</v>
      </c>
      <c r="C19">
        <v>42.424065622900009</v>
      </c>
      <c r="D19">
        <f t="shared" si="2"/>
        <v>12.59990506593568</v>
      </c>
      <c r="E19">
        <f t="shared" si="1"/>
        <v>12.117560065935693</v>
      </c>
      <c r="F19">
        <f t="shared" si="1"/>
        <v>11.547430065935703</v>
      </c>
      <c r="G19">
        <f t="shared" si="1"/>
        <v>10.88951506593571</v>
      </c>
      <c r="H19">
        <f t="shared" si="1"/>
        <v>10.143815065935712</v>
      </c>
      <c r="I19">
        <f t="shared" si="3"/>
        <v>9.3103300659357107</v>
      </c>
      <c r="J19">
        <f t="shared" si="5"/>
        <v>8.3890600659357073</v>
      </c>
      <c r="K19">
        <f t="shared" si="6"/>
        <v>7.3800050659357357</v>
      </c>
      <c r="L19">
        <f t="shared" si="6"/>
        <v>6.2831650659357612</v>
      </c>
      <c r="M19">
        <f t="shared" si="7"/>
        <v>5.0985400659357829</v>
      </c>
      <c r="N19">
        <f t="shared" si="7"/>
        <v>3.8261300659358013</v>
      </c>
      <c r="O19">
        <f t="shared" si="8"/>
        <v>2.4659350659358159</v>
      </c>
      <c r="P19">
        <f t="shared" si="8"/>
        <v>1.0179550659358272</v>
      </c>
    </row>
    <row r="20" spans="2:19" x14ac:dyDescent="0.3">
      <c r="B20">
        <f t="shared" si="4"/>
        <v>17</v>
      </c>
      <c r="C20">
        <v>47.213879483550009</v>
      </c>
      <c r="D20">
        <f t="shared" si="2"/>
        <v>14.022474992734869</v>
      </c>
      <c r="E20">
        <f t="shared" si="1"/>
        <v>13.540129992734883</v>
      </c>
      <c r="F20">
        <f t="shared" si="1"/>
        <v>12.969999992734893</v>
      </c>
      <c r="G20">
        <f t="shared" si="1"/>
        <v>12.312084992734899</v>
      </c>
      <c r="H20">
        <f t="shared" si="1"/>
        <v>11.566384992734902</v>
      </c>
      <c r="I20">
        <f t="shared" si="3"/>
        <v>10.7328999927349</v>
      </c>
      <c r="J20">
        <f t="shared" si="5"/>
        <v>9.8116299927348969</v>
      </c>
      <c r="K20">
        <f t="shared" si="6"/>
        <v>8.8025749927349253</v>
      </c>
      <c r="L20">
        <f t="shared" si="6"/>
        <v>7.7057349927349508</v>
      </c>
      <c r="M20">
        <f t="shared" si="7"/>
        <v>6.5211099927349725</v>
      </c>
      <c r="N20">
        <f t="shared" si="7"/>
        <v>5.2486999927349913</v>
      </c>
      <c r="O20">
        <f t="shared" si="8"/>
        <v>3.8885049927350064</v>
      </c>
      <c r="P20">
        <f t="shared" si="8"/>
        <v>2.4405249927350177</v>
      </c>
      <c r="Q20">
        <f>P20+(-8.7785*(momento)+17658)/100</f>
        <v>0.90475999273502561</v>
      </c>
    </row>
    <row r="21" spans="2:19" x14ac:dyDescent="0.3">
      <c r="B21">
        <f t="shared" si="4"/>
        <v>18</v>
      </c>
      <c r="C21">
        <v>50.63517509830001</v>
      </c>
      <c r="D21">
        <f t="shared" si="2"/>
        <v>15.038596369020006</v>
      </c>
      <c r="E21">
        <f t="shared" si="1"/>
        <v>14.556251369020019</v>
      </c>
      <c r="F21">
        <f t="shared" si="1"/>
        <v>13.986121369020029</v>
      </c>
      <c r="G21">
        <f t="shared" si="1"/>
        <v>13.328206369020036</v>
      </c>
      <c r="H21">
        <f t="shared" si="1"/>
        <v>12.582506369020038</v>
      </c>
      <c r="I21">
        <f t="shared" si="3"/>
        <v>11.749021369020037</v>
      </c>
      <c r="J21">
        <f t="shared" si="5"/>
        <v>10.827751369020033</v>
      </c>
      <c r="K21">
        <f t="shared" si="6"/>
        <v>9.8186963690200617</v>
      </c>
      <c r="L21">
        <f t="shared" si="6"/>
        <v>8.7218563690200863</v>
      </c>
      <c r="M21">
        <f t="shared" si="7"/>
        <v>7.537231369020108</v>
      </c>
      <c r="N21">
        <f t="shared" si="7"/>
        <v>6.264821369020126</v>
      </c>
      <c r="O21">
        <f t="shared" si="8"/>
        <v>4.904626369020141</v>
      </c>
      <c r="P21">
        <f t="shared" si="8"/>
        <v>3.4566463690201523</v>
      </c>
      <c r="Q21">
        <f>P21+(-8.7785*(momento)+17658)/100</f>
        <v>1.9208813690201603</v>
      </c>
    </row>
    <row r="22" spans="2:19" x14ac:dyDescent="0.3">
      <c r="B22">
        <f t="shared" si="4"/>
        <v>19</v>
      </c>
      <c r="C22">
        <v>36.265733516350004</v>
      </c>
      <c r="D22">
        <f t="shared" si="2"/>
        <v>10.770886588622435</v>
      </c>
      <c r="E22">
        <f t="shared" si="1"/>
        <v>10.288541588622449</v>
      </c>
      <c r="F22">
        <f t="shared" si="1"/>
        <v>9.7184115886224589</v>
      </c>
      <c r="G22">
        <f t="shared" si="1"/>
        <v>9.0604965886224651</v>
      </c>
      <c r="H22">
        <f t="shared" si="1"/>
        <v>8.3147965886224675</v>
      </c>
      <c r="I22">
        <f t="shared" si="3"/>
        <v>7.481311588622467</v>
      </c>
      <c r="J22">
        <f t="shared" si="5"/>
        <v>6.5600415886224628</v>
      </c>
      <c r="K22">
        <f t="shared" si="6"/>
        <v>5.5509865886224912</v>
      </c>
      <c r="L22">
        <f t="shared" si="6"/>
        <v>4.4541465886225167</v>
      </c>
      <c r="M22">
        <f t="shared" si="7"/>
        <v>3.2695215886225384</v>
      </c>
      <c r="N22">
        <f t="shared" si="7"/>
        <v>1.9971115886225568</v>
      </c>
      <c r="O22">
        <f>N22+(-8.7785*(momento)+17658)/100</f>
        <v>0.63691658862257161</v>
      </c>
    </row>
    <row r="23" spans="2:19" x14ac:dyDescent="0.3">
      <c r="B23">
        <f t="shared" si="4"/>
        <v>20</v>
      </c>
      <c r="C23">
        <v>23.264810180300003</v>
      </c>
      <c r="D23">
        <f t="shared" si="2"/>
        <v>6.9096253587389214</v>
      </c>
      <c r="E23">
        <f t="shared" si="1"/>
        <v>6.4272803587389351</v>
      </c>
      <c r="F23">
        <f t="shared" si="1"/>
        <v>5.8571503587389451</v>
      </c>
      <c r="G23">
        <f t="shared" si="1"/>
        <v>5.1992353587389513</v>
      </c>
      <c r="H23">
        <f t="shared" si="1"/>
        <v>4.4535353587389537</v>
      </c>
      <c r="I23">
        <f t="shared" si="3"/>
        <v>3.6200503587389532</v>
      </c>
      <c r="J23">
        <f t="shared" si="5"/>
        <v>2.6987803587389489</v>
      </c>
      <c r="K23">
        <f t="shared" si="6"/>
        <v>1.6897253587389778</v>
      </c>
      <c r="L23">
        <f t="shared" si="6"/>
        <v>0.59288535873900305</v>
      </c>
    </row>
    <row r="24" spans="2:19" x14ac:dyDescent="0.3">
      <c r="B24">
        <f t="shared" si="4"/>
        <v>21</v>
      </c>
      <c r="C24">
        <v>21.896291934400001</v>
      </c>
      <c r="D24">
        <f t="shared" si="2"/>
        <v>6.5031768082248664</v>
      </c>
      <c r="E24">
        <f t="shared" ref="E24:H43" si="11">D24+(-8.7785*(momento)+17658)/100</f>
        <v>6.0208318082248802</v>
      </c>
      <c r="F24">
        <f t="shared" si="11"/>
        <v>5.4507018082248901</v>
      </c>
      <c r="G24">
        <f t="shared" si="11"/>
        <v>4.7927868082248963</v>
      </c>
      <c r="H24">
        <f t="shared" si="11"/>
        <v>4.0470868082248987</v>
      </c>
      <c r="I24">
        <f t="shared" si="3"/>
        <v>3.2136018082248983</v>
      </c>
      <c r="J24">
        <f t="shared" si="5"/>
        <v>2.292331808224894</v>
      </c>
      <c r="K24">
        <f t="shared" ref="K24:K38" si="12">J24+(-8.7785*(momento)+17658)/100</f>
        <v>1.2832768082249228</v>
      </c>
    </row>
    <row r="25" spans="2:19" x14ac:dyDescent="0.3">
      <c r="B25">
        <f t="shared" si="4"/>
        <v>22</v>
      </c>
      <c r="C25">
        <v>26.686105795050004</v>
      </c>
      <c r="D25">
        <f t="shared" si="2"/>
        <v>7.9257467350240569</v>
      </c>
      <c r="E25">
        <f t="shared" si="11"/>
        <v>7.4434017350240707</v>
      </c>
      <c r="F25">
        <f t="shared" si="11"/>
        <v>6.8732717350240806</v>
      </c>
      <c r="G25">
        <f t="shared" si="11"/>
        <v>6.2153567350240868</v>
      </c>
      <c r="H25">
        <f t="shared" si="11"/>
        <v>5.4696567350240901</v>
      </c>
      <c r="I25">
        <f t="shared" si="3"/>
        <v>4.6361717350240896</v>
      </c>
      <c r="J25">
        <f t="shared" si="5"/>
        <v>3.7149017350240854</v>
      </c>
      <c r="K25">
        <f t="shared" si="12"/>
        <v>2.7058467350241142</v>
      </c>
      <c r="L25">
        <f t="shared" ref="L25:L36" si="13">K25+(-8.7785*(momento)+17658)/100</f>
        <v>1.6090067350241395</v>
      </c>
    </row>
    <row r="26" spans="2:19" x14ac:dyDescent="0.3">
      <c r="B26">
        <f t="shared" si="4"/>
        <v>23</v>
      </c>
      <c r="C26">
        <v>29.423142286850005</v>
      </c>
      <c r="D26">
        <f t="shared" si="2"/>
        <v>8.7386438360521659</v>
      </c>
      <c r="E26">
        <f t="shared" si="11"/>
        <v>8.2562988360521796</v>
      </c>
      <c r="F26">
        <f t="shared" si="11"/>
        <v>7.6861688360521896</v>
      </c>
      <c r="G26">
        <f t="shared" si="11"/>
        <v>7.0282538360521958</v>
      </c>
      <c r="H26">
        <f t="shared" si="11"/>
        <v>6.2825538360521982</v>
      </c>
      <c r="I26">
        <f t="shared" si="3"/>
        <v>5.4490688360521977</v>
      </c>
      <c r="J26">
        <f t="shared" si="5"/>
        <v>4.5277988360521935</v>
      </c>
      <c r="K26">
        <f t="shared" si="12"/>
        <v>3.5187438360522223</v>
      </c>
      <c r="L26">
        <f t="shared" si="13"/>
        <v>2.4219038360522473</v>
      </c>
      <c r="M26">
        <f t="shared" ref="M26:M33" si="14">L26+(-8.7785*(momento)+17658)/100</f>
        <v>1.2372788360522691</v>
      </c>
    </row>
    <row r="27" spans="2:19" x14ac:dyDescent="0.3">
      <c r="B27">
        <f t="shared" si="4"/>
        <v>24</v>
      </c>
      <c r="C27">
        <v>30.107401409800005</v>
      </c>
      <c r="D27">
        <f t="shared" si="2"/>
        <v>8.9418681113091925</v>
      </c>
      <c r="E27">
        <f t="shared" si="11"/>
        <v>8.4595231113092062</v>
      </c>
      <c r="F27">
        <f t="shared" si="11"/>
        <v>7.8893931113092162</v>
      </c>
      <c r="G27">
        <f t="shared" si="11"/>
        <v>7.2314781113092224</v>
      </c>
      <c r="H27">
        <f t="shared" si="11"/>
        <v>6.4857781113092248</v>
      </c>
      <c r="I27">
        <f t="shared" si="3"/>
        <v>5.6522931113092243</v>
      </c>
      <c r="J27">
        <f t="shared" si="5"/>
        <v>4.73102311130922</v>
      </c>
      <c r="K27">
        <f t="shared" si="12"/>
        <v>3.7219681113092489</v>
      </c>
      <c r="L27">
        <f t="shared" si="13"/>
        <v>2.6251281113092739</v>
      </c>
      <c r="M27">
        <f t="shared" si="14"/>
        <v>1.4405031113092956</v>
      </c>
    </row>
    <row r="28" spans="2:19" x14ac:dyDescent="0.3">
      <c r="B28">
        <f t="shared" si="4"/>
        <v>25</v>
      </c>
      <c r="C28">
        <v>29.423142286850005</v>
      </c>
      <c r="D28">
        <f t="shared" si="2"/>
        <v>8.7386438360521659</v>
      </c>
      <c r="E28">
        <f t="shared" si="11"/>
        <v>8.2562988360521796</v>
      </c>
      <c r="F28">
        <f t="shared" si="11"/>
        <v>7.6861688360521896</v>
      </c>
      <c r="G28">
        <f t="shared" si="11"/>
        <v>7.0282538360521958</v>
      </c>
      <c r="H28">
        <f t="shared" si="11"/>
        <v>6.2825538360521982</v>
      </c>
      <c r="I28">
        <f t="shared" si="3"/>
        <v>5.4490688360521977</v>
      </c>
      <c r="J28">
        <f t="shared" si="5"/>
        <v>4.5277988360521935</v>
      </c>
      <c r="K28">
        <f t="shared" si="12"/>
        <v>3.5187438360522223</v>
      </c>
      <c r="L28">
        <f t="shared" si="13"/>
        <v>2.4219038360522473</v>
      </c>
      <c r="M28">
        <f t="shared" si="14"/>
        <v>1.2372788360522691</v>
      </c>
    </row>
    <row r="29" spans="2:19" x14ac:dyDescent="0.3">
      <c r="B29">
        <f t="shared" si="4"/>
        <v>26</v>
      </c>
      <c r="C29">
        <v>28.738883163900002</v>
      </c>
      <c r="D29">
        <f t="shared" si="2"/>
        <v>8.5354195607951375</v>
      </c>
      <c r="E29">
        <f t="shared" si="11"/>
        <v>8.0530745607951513</v>
      </c>
      <c r="F29">
        <f t="shared" si="11"/>
        <v>7.4829445607951612</v>
      </c>
      <c r="G29">
        <f t="shared" si="11"/>
        <v>6.8250295607951674</v>
      </c>
      <c r="H29">
        <f t="shared" si="11"/>
        <v>6.0793295607951698</v>
      </c>
      <c r="I29">
        <f t="shared" si="3"/>
        <v>5.2458445607951694</v>
      </c>
      <c r="J29">
        <f t="shared" si="5"/>
        <v>4.3245745607951651</v>
      </c>
      <c r="K29">
        <f t="shared" si="12"/>
        <v>3.3155195607951939</v>
      </c>
      <c r="L29">
        <f t="shared" si="13"/>
        <v>2.218679560795219</v>
      </c>
      <c r="M29">
        <f t="shared" si="14"/>
        <v>1.0340545607952407</v>
      </c>
    </row>
    <row r="30" spans="2:19" x14ac:dyDescent="0.3">
      <c r="B30">
        <f t="shared" si="4"/>
        <v>27</v>
      </c>
      <c r="C30">
        <v>28.054624040950003</v>
      </c>
      <c r="D30">
        <f t="shared" si="2"/>
        <v>8.332195285538111</v>
      </c>
      <c r="E30">
        <f t="shared" si="11"/>
        <v>7.8498502855381247</v>
      </c>
      <c r="F30">
        <f t="shared" si="11"/>
        <v>7.2797202855381347</v>
      </c>
      <c r="G30">
        <f t="shared" si="11"/>
        <v>6.6218052855381409</v>
      </c>
      <c r="H30">
        <f t="shared" si="11"/>
        <v>5.8761052855381433</v>
      </c>
      <c r="I30">
        <f t="shared" si="3"/>
        <v>5.0426202855381428</v>
      </c>
      <c r="J30">
        <f t="shared" si="5"/>
        <v>4.1213502855381385</v>
      </c>
      <c r="K30">
        <f t="shared" si="12"/>
        <v>3.1122952855381674</v>
      </c>
      <c r="L30">
        <f t="shared" si="13"/>
        <v>2.0154552855381924</v>
      </c>
      <c r="M30">
        <f t="shared" si="14"/>
        <v>0.83083028553821414</v>
      </c>
    </row>
    <row r="31" spans="2:19" x14ac:dyDescent="0.3">
      <c r="B31">
        <f t="shared" si="4"/>
        <v>28</v>
      </c>
      <c r="C31">
        <v>30.107401409800005</v>
      </c>
      <c r="D31">
        <f t="shared" si="2"/>
        <v>8.9418681113091925</v>
      </c>
      <c r="E31">
        <f t="shared" si="11"/>
        <v>8.4595231113092062</v>
      </c>
      <c r="F31">
        <f t="shared" si="11"/>
        <v>7.8893931113092162</v>
      </c>
      <c r="G31">
        <f t="shared" si="11"/>
        <v>7.2314781113092224</v>
      </c>
      <c r="H31">
        <f t="shared" si="11"/>
        <v>6.4857781113092248</v>
      </c>
      <c r="I31">
        <f t="shared" si="3"/>
        <v>5.6522931113092243</v>
      </c>
      <c r="J31">
        <f t="shared" si="5"/>
        <v>4.73102311130922</v>
      </c>
      <c r="K31">
        <f t="shared" si="12"/>
        <v>3.7219681113092489</v>
      </c>
      <c r="L31">
        <f t="shared" si="13"/>
        <v>2.6251281113092739</v>
      </c>
      <c r="M31">
        <f t="shared" si="14"/>
        <v>1.4405031113092956</v>
      </c>
    </row>
    <row r="32" spans="2:19" x14ac:dyDescent="0.3">
      <c r="B32">
        <f t="shared" si="4"/>
        <v>29</v>
      </c>
      <c r="C32">
        <v>32.16017877865</v>
      </c>
      <c r="D32">
        <f t="shared" si="2"/>
        <v>9.5515409370802722</v>
      </c>
      <c r="E32">
        <f t="shared" si="11"/>
        <v>9.0691959370802859</v>
      </c>
      <c r="F32">
        <f t="shared" si="11"/>
        <v>8.4990659370802959</v>
      </c>
      <c r="G32">
        <f t="shared" si="11"/>
        <v>7.8411509370803021</v>
      </c>
      <c r="H32">
        <f t="shared" si="11"/>
        <v>7.0954509370803045</v>
      </c>
      <c r="I32">
        <f t="shared" si="3"/>
        <v>6.261965937080304</v>
      </c>
      <c r="J32">
        <f t="shared" si="5"/>
        <v>5.3406959370802998</v>
      </c>
      <c r="K32">
        <f t="shared" si="12"/>
        <v>4.3316409370803282</v>
      </c>
      <c r="L32">
        <f t="shared" si="13"/>
        <v>3.2348009370803537</v>
      </c>
      <c r="M32">
        <f t="shared" si="14"/>
        <v>2.0501759370803754</v>
      </c>
      <c r="N32">
        <f>M32+(-8.7785*(momento)+17658)/100</f>
        <v>0.77776593708039377</v>
      </c>
    </row>
    <row r="33" spans="2:13" x14ac:dyDescent="0.3">
      <c r="B33">
        <f t="shared" si="4"/>
        <v>30</v>
      </c>
      <c r="C33">
        <v>30.791660532750004</v>
      </c>
      <c r="D33">
        <f t="shared" si="2"/>
        <v>9.145092386566219</v>
      </c>
      <c r="E33">
        <f t="shared" si="11"/>
        <v>8.6627473865662328</v>
      </c>
      <c r="F33">
        <f t="shared" si="11"/>
        <v>8.0926173865662427</v>
      </c>
      <c r="G33">
        <f t="shared" si="11"/>
        <v>7.4347023865662489</v>
      </c>
      <c r="H33">
        <f t="shared" si="11"/>
        <v>6.6890023865662513</v>
      </c>
      <c r="I33">
        <f t="shared" si="3"/>
        <v>5.8555173865662509</v>
      </c>
      <c r="J33">
        <f t="shared" si="5"/>
        <v>4.9342473865662466</v>
      </c>
      <c r="K33">
        <f t="shared" si="12"/>
        <v>3.9251923865662754</v>
      </c>
      <c r="L33">
        <f t="shared" si="13"/>
        <v>2.8283523865663005</v>
      </c>
      <c r="M33">
        <f t="shared" si="14"/>
        <v>1.6437273865663222</v>
      </c>
    </row>
    <row r="34" spans="2:13" x14ac:dyDescent="0.3">
      <c r="B34">
        <f t="shared" si="4"/>
        <v>31</v>
      </c>
      <c r="C34">
        <v>26.001846672100001</v>
      </c>
      <c r="D34">
        <f t="shared" si="2"/>
        <v>7.7225224597670286</v>
      </c>
      <c r="E34">
        <f t="shared" si="11"/>
        <v>7.2401774597670423</v>
      </c>
      <c r="F34">
        <f t="shared" si="11"/>
        <v>6.6700474597670523</v>
      </c>
      <c r="G34">
        <f t="shared" si="11"/>
        <v>6.0121324597670585</v>
      </c>
      <c r="H34">
        <f t="shared" si="11"/>
        <v>5.2664324597670618</v>
      </c>
      <c r="I34">
        <f t="shared" si="3"/>
        <v>4.4329474597670613</v>
      </c>
      <c r="J34">
        <f t="shared" si="5"/>
        <v>3.511677459767057</v>
      </c>
      <c r="K34">
        <f t="shared" si="12"/>
        <v>2.5026224597670859</v>
      </c>
      <c r="L34">
        <f t="shared" si="13"/>
        <v>1.4057824597671111</v>
      </c>
    </row>
    <row r="35" spans="2:13" x14ac:dyDescent="0.3">
      <c r="B35">
        <f t="shared" si="4"/>
        <v>32</v>
      </c>
      <c r="C35">
        <v>26.686105795050004</v>
      </c>
      <c r="D35">
        <f t="shared" si="2"/>
        <v>7.9257467350240569</v>
      </c>
      <c r="E35">
        <f t="shared" si="11"/>
        <v>7.4434017350240707</v>
      </c>
      <c r="F35">
        <f t="shared" si="11"/>
        <v>6.8732717350240806</v>
      </c>
      <c r="G35">
        <f t="shared" si="11"/>
        <v>6.2153567350240868</v>
      </c>
      <c r="H35">
        <f t="shared" si="11"/>
        <v>5.4696567350240901</v>
      </c>
      <c r="I35">
        <f t="shared" si="3"/>
        <v>4.6361717350240896</v>
      </c>
      <c r="J35">
        <f t="shared" si="5"/>
        <v>3.7149017350240854</v>
      </c>
      <c r="K35">
        <f t="shared" si="12"/>
        <v>2.7058467350241142</v>
      </c>
      <c r="L35">
        <f t="shared" si="13"/>
        <v>1.6090067350241395</v>
      </c>
    </row>
    <row r="36" spans="2:13" x14ac:dyDescent="0.3">
      <c r="B36">
        <f t="shared" si="4"/>
        <v>33</v>
      </c>
      <c r="C36">
        <v>26.001846672100001</v>
      </c>
      <c r="D36">
        <f t="shared" si="2"/>
        <v>7.7225224597670286</v>
      </c>
      <c r="E36">
        <f t="shared" si="11"/>
        <v>7.2401774597670423</v>
      </c>
      <c r="F36">
        <f t="shared" si="11"/>
        <v>6.6700474597670523</v>
      </c>
      <c r="G36">
        <f t="shared" si="11"/>
        <v>6.0121324597670585</v>
      </c>
      <c r="H36">
        <f t="shared" si="11"/>
        <v>5.2664324597670618</v>
      </c>
      <c r="I36">
        <f t="shared" si="3"/>
        <v>4.4329474597670613</v>
      </c>
      <c r="J36">
        <f t="shared" si="5"/>
        <v>3.511677459767057</v>
      </c>
      <c r="K36">
        <f t="shared" si="12"/>
        <v>2.5026224597670859</v>
      </c>
      <c r="L36">
        <f t="shared" si="13"/>
        <v>1.4057824597671111</v>
      </c>
    </row>
    <row r="37" spans="2:13" x14ac:dyDescent="0.3">
      <c r="B37">
        <f t="shared" si="4"/>
        <v>34</v>
      </c>
      <c r="C37">
        <v>20.527773688500002</v>
      </c>
      <c r="D37">
        <f t="shared" si="2"/>
        <v>6.0967282577108124</v>
      </c>
      <c r="E37">
        <f t="shared" si="11"/>
        <v>5.6143832577108261</v>
      </c>
      <c r="F37">
        <f t="shared" si="11"/>
        <v>5.0442532577108361</v>
      </c>
      <c r="G37">
        <f t="shared" si="11"/>
        <v>4.3863382577108423</v>
      </c>
      <c r="H37">
        <f t="shared" si="11"/>
        <v>3.6406382577108451</v>
      </c>
      <c r="I37">
        <f t="shared" si="3"/>
        <v>2.8071532577108447</v>
      </c>
      <c r="J37">
        <f t="shared" si="5"/>
        <v>1.8858832577108406</v>
      </c>
      <c r="K37">
        <f t="shared" si="12"/>
        <v>0.87682825771086947</v>
      </c>
    </row>
    <row r="38" spans="2:13" x14ac:dyDescent="0.3">
      <c r="B38">
        <f t="shared" si="4"/>
        <v>35</v>
      </c>
      <c r="C38">
        <v>21.212032811450005</v>
      </c>
      <c r="D38">
        <f t="shared" si="2"/>
        <v>6.2999525329678399</v>
      </c>
      <c r="E38">
        <f t="shared" si="11"/>
        <v>5.8176075329678536</v>
      </c>
      <c r="F38">
        <f t="shared" si="11"/>
        <v>5.2474775329678636</v>
      </c>
      <c r="G38">
        <f t="shared" si="11"/>
        <v>4.5895625329678698</v>
      </c>
      <c r="H38">
        <f t="shared" si="11"/>
        <v>3.8438625329678726</v>
      </c>
      <c r="I38">
        <f t="shared" si="3"/>
        <v>3.0103775329678721</v>
      </c>
      <c r="J38">
        <f t="shared" si="5"/>
        <v>2.0891075329678683</v>
      </c>
      <c r="K38">
        <f t="shared" si="12"/>
        <v>1.0800525329678972</v>
      </c>
    </row>
    <row r="39" spans="2:13" x14ac:dyDescent="0.3">
      <c r="B39">
        <f t="shared" si="4"/>
        <v>36</v>
      </c>
      <c r="C39">
        <v>18.474996319650003</v>
      </c>
      <c r="D39">
        <f t="shared" si="2"/>
        <v>5.4870554319397318</v>
      </c>
      <c r="E39">
        <f t="shared" si="11"/>
        <v>5.0047104319397455</v>
      </c>
      <c r="F39">
        <f t="shared" si="11"/>
        <v>4.4345804319397555</v>
      </c>
      <c r="G39">
        <f t="shared" si="11"/>
        <v>3.7766654319397617</v>
      </c>
      <c r="H39">
        <f t="shared" si="11"/>
        <v>3.0309654319397645</v>
      </c>
      <c r="I39">
        <f t="shared" si="3"/>
        <v>2.1974804319397641</v>
      </c>
      <c r="J39">
        <f t="shared" si="5"/>
        <v>1.27621043193976</v>
      </c>
    </row>
    <row r="40" spans="2:13" x14ac:dyDescent="0.3">
      <c r="B40">
        <f t="shared" si="4"/>
        <v>37</v>
      </c>
      <c r="C40">
        <v>18.474996319650003</v>
      </c>
      <c r="D40">
        <f t="shared" si="2"/>
        <v>5.4870554319397318</v>
      </c>
      <c r="E40">
        <f t="shared" si="11"/>
        <v>5.0047104319397455</v>
      </c>
      <c r="F40">
        <f t="shared" si="11"/>
        <v>4.4345804319397555</v>
      </c>
      <c r="G40">
        <f t="shared" si="11"/>
        <v>3.7766654319397617</v>
      </c>
      <c r="H40">
        <f t="shared" si="11"/>
        <v>3.0309654319397645</v>
      </c>
      <c r="I40">
        <f t="shared" si="3"/>
        <v>2.1974804319397641</v>
      </c>
      <c r="J40">
        <f t="shared" si="5"/>
        <v>1.27621043193976</v>
      </c>
    </row>
    <row r="41" spans="2:13" x14ac:dyDescent="0.3">
      <c r="B41">
        <f t="shared" si="4"/>
        <v>38</v>
      </c>
      <c r="C41">
        <v>15.053700704900002</v>
      </c>
      <c r="D41">
        <f t="shared" si="2"/>
        <v>4.4709340556545962</v>
      </c>
      <c r="E41">
        <f t="shared" si="11"/>
        <v>3.9885890556546095</v>
      </c>
      <c r="F41">
        <f t="shared" si="11"/>
        <v>3.4184590556546195</v>
      </c>
      <c r="G41">
        <f t="shared" si="11"/>
        <v>2.7605440556546261</v>
      </c>
      <c r="H41">
        <f t="shared" si="11"/>
        <v>2.014844055654629</v>
      </c>
      <c r="I41">
        <f t="shared" si="3"/>
        <v>1.1813590556546285</v>
      </c>
    </row>
    <row r="42" spans="2:13" x14ac:dyDescent="0.3">
      <c r="B42">
        <f t="shared" si="4"/>
        <v>39</v>
      </c>
      <c r="C42">
        <v>15.053700704900002</v>
      </c>
      <c r="D42">
        <f t="shared" si="2"/>
        <v>4.4709340556545962</v>
      </c>
      <c r="E42">
        <f t="shared" si="11"/>
        <v>3.9885890556546095</v>
      </c>
      <c r="F42">
        <f t="shared" si="11"/>
        <v>3.4184590556546195</v>
      </c>
      <c r="G42">
        <f t="shared" si="11"/>
        <v>2.7605440556546261</v>
      </c>
      <c r="H42">
        <f t="shared" si="11"/>
        <v>2.014844055654629</v>
      </c>
      <c r="I42">
        <f t="shared" si="3"/>
        <v>1.1813590556546285</v>
      </c>
    </row>
    <row r="43" spans="2:13" x14ac:dyDescent="0.3">
      <c r="B43">
        <f t="shared" si="4"/>
        <v>40</v>
      </c>
      <c r="C43">
        <v>13.685182459000002</v>
      </c>
      <c r="D43">
        <f t="shared" si="2"/>
        <v>4.0644855051405413</v>
      </c>
      <c r="E43">
        <f t="shared" si="11"/>
        <v>3.5821405051405546</v>
      </c>
      <c r="F43">
        <f t="shared" si="11"/>
        <v>3.0120105051405646</v>
      </c>
      <c r="G43">
        <f t="shared" si="11"/>
        <v>2.3540955051405712</v>
      </c>
      <c r="H43">
        <f t="shared" si="11"/>
        <v>1.6083955051405741</v>
      </c>
      <c r="I43">
        <f t="shared" si="3"/>
        <v>0.77491050514057347</v>
      </c>
    </row>
    <row r="44" spans="2:13" x14ac:dyDescent="0.3">
      <c r="B44">
        <f t="shared" si="4"/>
        <v>41</v>
      </c>
      <c r="C44">
        <v>13.685182459000002</v>
      </c>
      <c r="D44">
        <f t="shared" si="2"/>
        <v>4.0644855051405413</v>
      </c>
      <c r="E44">
        <f t="shared" ref="E44:H46" si="15">D44+(-8.7785*(momento)+17658)/100</f>
        <v>3.5821405051405546</v>
      </c>
      <c r="F44">
        <f t="shared" si="15"/>
        <v>3.0120105051405646</v>
      </c>
      <c r="G44">
        <f t="shared" si="15"/>
        <v>2.3540955051405712</v>
      </c>
      <c r="H44">
        <f t="shared" si="15"/>
        <v>1.6083955051405741</v>
      </c>
      <c r="I44">
        <f t="shared" si="3"/>
        <v>0.77491050514057347</v>
      </c>
    </row>
    <row r="45" spans="2:13" x14ac:dyDescent="0.3">
      <c r="B45">
        <f t="shared" si="4"/>
        <v>42</v>
      </c>
      <c r="C45">
        <v>11.632405090150002</v>
      </c>
      <c r="D45">
        <f t="shared" si="2"/>
        <v>3.4548126793694607</v>
      </c>
      <c r="E45">
        <f t="shared" si="15"/>
        <v>2.972467679369474</v>
      </c>
      <c r="F45">
        <f t="shared" si="15"/>
        <v>2.4023376793694839</v>
      </c>
      <c r="G45">
        <f t="shared" si="15"/>
        <v>1.7444226793694904</v>
      </c>
      <c r="H45">
        <f t="shared" si="15"/>
        <v>0.99872267936949322</v>
      </c>
    </row>
    <row r="46" spans="2:13" x14ac:dyDescent="0.3">
      <c r="B46">
        <f t="shared" si="4"/>
        <v>43</v>
      </c>
      <c r="C46">
        <v>11.632405090150002</v>
      </c>
      <c r="D46">
        <f t="shared" si="2"/>
        <v>3.4548126793694607</v>
      </c>
      <c r="E46">
        <f t="shared" si="15"/>
        <v>2.972467679369474</v>
      </c>
      <c r="F46">
        <f t="shared" si="15"/>
        <v>2.4023376793694839</v>
      </c>
      <c r="G46">
        <f t="shared" si="15"/>
        <v>1.7444226793694904</v>
      </c>
      <c r="H46">
        <f t="shared" si="15"/>
        <v>0.99872267936949322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workbookViewId="0">
      <selection activeCell="H4" sqref="H4"/>
    </sheetView>
  </sheetViews>
  <sheetFormatPr baseColWidth="10" defaultRowHeight="14.4" x14ac:dyDescent="0.3"/>
  <cols>
    <col min="1" max="1" width="21.33203125" customWidth="1"/>
    <col min="3" max="3" width="17.88671875" customWidth="1"/>
    <col min="6" max="6" width="11.88671875" bestFit="1" customWidth="1"/>
  </cols>
  <sheetData>
    <row r="1" spans="1:40" x14ac:dyDescent="0.3">
      <c r="A1" t="s">
        <v>46</v>
      </c>
      <c r="B1" t="s">
        <v>52</v>
      </c>
      <c r="C1" t="s">
        <v>48</v>
      </c>
      <c r="E1" t="s">
        <v>58</v>
      </c>
      <c r="F1" t="s">
        <v>59</v>
      </c>
    </row>
    <row r="2" spans="1:40" x14ac:dyDescent="0.3">
      <c r="A2">
        <v>4.4450000000000002E-3</v>
      </c>
      <c r="B2">
        <v>3.5154999999999999E-2</v>
      </c>
      <c r="C2">
        <f>A2/B2</f>
        <v>0.12644005120182053</v>
      </c>
      <c r="E2">
        <v>-7.0743</v>
      </c>
      <c r="F2">
        <v>13984</v>
      </c>
    </row>
    <row r="3" spans="1:40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N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  <c r="AM3">
        <f t="shared" si="0"/>
        <v>2051</v>
      </c>
      <c r="AN3">
        <f t="shared" si="0"/>
        <v>2052</v>
      </c>
    </row>
    <row r="4" spans="1:40" x14ac:dyDescent="0.3">
      <c r="B4">
        <v>1</v>
      </c>
      <c r="C4">
        <v>11.632405090150002</v>
      </c>
      <c r="D4">
        <f>0.126440051*C4</f>
        <v>1.4708018928512259</v>
      </c>
    </row>
    <row r="5" spans="1:40" x14ac:dyDescent="0.3">
      <c r="B5">
        <f>1+B4</f>
        <v>2</v>
      </c>
      <c r="C5">
        <v>13.000923336050001</v>
      </c>
      <c r="D5">
        <f t="shared" ref="D5:D46" si="1">0.126440051*C5</f>
        <v>1.6438374096572521</v>
      </c>
    </row>
    <row r="6" spans="1:40" x14ac:dyDescent="0.3">
      <c r="B6">
        <f t="shared" ref="B6:B46" si="2">1+B5</f>
        <v>3</v>
      </c>
      <c r="C6">
        <v>16.422218950800005</v>
      </c>
      <c r="D6">
        <f t="shared" si="1"/>
        <v>2.0764262016723189</v>
      </c>
    </row>
    <row r="7" spans="1:40" x14ac:dyDescent="0.3">
      <c r="B7">
        <f t="shared" si="2"/>
        <v>4</v>
      </c>
      <c r="C7">
        <v>25.317587549150005</v>
      </c>
      <c r="D7">
        <f t="shared" si="1"/>
        <v>3.2011570609114917</v>
      </c>
    </row>
    <row r="8" spans="1:40" x14ac:dyDescent="0.3">
      <c r="B8">
        <f t="shared" si="2"/>
        <v>5</v>
      </c>
      <c r="C8">
        <v>26.686105795050004</v>
      </c>
      <c r="D8">
        <f t="shared" si="1"/>
        <v>3.3741925777175181</v>
      </c>
      <c r="E8">
        <f t="shared" ref="E8:E22" si="3">D8+(-7.0743*(momento)+13984)/100</f>
        <v>0.52556157771751311</v>
      </c>
    </row>
    <row r="9" spans="1:40" x14ac:dyDescent="0.3">
      <c r="B9">
        <f t="shared" si="2"/>
        <v>6</v>
      </c>
      <c r="C9">
        <v>33.528697024550006</v>
      </c>
      <c r="D9">
        <f t="shared" si="1"/>
        <v>4.2393701617476509</v>
      </c>
      <c r="E9">
        <f t="shared" si="3"/>
        <v>1.3907391617476459</v>
      </c>
    </row>
    <row r="10" spans="1:40" x14ac:dyDescent="0.3">
      <c r="B10">
        <f t="shared" si="2"/>
        <v>7</v>
      </c>
      <c r="C10">
        <v>43.792583868800001</v>
      </c>
      <c r="D10">
        <f t="shared" si="1"/>
        <v>5.5371365377928496</v>
      </c>
      <c r="E10">
        <f t="shared" si="3"/>
        <v>2.6885055377928446</v>
      </c>
    </row>
    <row r="11" spans="1:40" x14ac:dyDescent="0.3">
      <c r="B11">
        <f t="shared" si="2"/>
        <v>8</v>
      </c>
      <c r="C11">
        <v>56.109248081900006</v>
      </c>
      <c r="D11">
        <f t="shared" si="1"/>
        <v>7.0944561890470892</v>
      </c>
      <c r="E11">
        <f t="shared" si="3"/>
        <v>4.2458251890470837</v>
      </c>
      <c r="F11">
        <f t="shared" ref="F11:F17" si="4">E11+(-7.0743*(momento)+13984)/100</f>
        <v>1.3264511890470767</v>
      </c>
    </row>
    <row r="12" spans="1:40" x14ac:dyDescent="0.3">
      <c r="B12">
        <f t="shared" si="2"/>
        <v>9</v>
      </c>
      <c r="C12">
        <v>73.215726155650003</v>
      </c>
      <c r="D12">
        <f t="shared" si="1"/>
        <v>9.2574001491224198</v>
      </c>
      <c r="E12">
        <f t="shared" si="3"/>
        <v>6.4087691491224152</v>
      </c>
      <c r="F12">
        <f t="shared" si="4"/>
        <v>3.4893951491224082</v>
      </c>
      <c r="G12">
        <f>F12+(-7.0743*(momento)+13984)/100</f>
        <v>0.49927814912239876</v>
      </c>
    </row>
    <row r="13" spans="1:40" x14ac:dyDescent="0.3">
      <c r="B13">
        <f t="shared" si="2"/>
        <v>10</v>
      </c>
      <c r="C13">
        <v>81.426835631049997</v>
      </c>
      <c r="D13">
        <f t="shared" si="1"/>
        <v>10.295613249958578</v>
      </c>
      <c r="E13">
        <f t="shared" si="3"/>
        <v>7.4469822499585732</v>
      </c>
      <c r="F13">
        <f t="shared" si="4"/>
        <v>4.5276082499585666</v>
      </c>
      <c r="G13">
        <f>F13+(-7.0743*(momento)+13984)/100</f>
        <v>1.5374912499585571</v>
      </c>
    </row>
    <row r="14" spans="1:40" x14ac:dyDescent="0.3">
      <c r="B14">
        <f t="shared" si="2"/>
        <v>11</v>
      </c>
      <c r="C14">
        <v>73.215726155650003</v>
      </c>
      <c r="D14">
        <f t="shared" si="1"/>
        <v>9.2574001491224198</v>
      </c>
      <c r="E14">
        <f t="shared" si="3"/>
        <v>6.4087691491224152</v>
      </c>
      <c r="F14">
        <f t="shared" si="4"/>
        <v>3.4893951491224082</v>
      </c>
    </row>
    <row r="15" spans="1:40" x14ac:dyDescent="0.3">
      <c r="B15">
        <f t="shared" si="2"/>
        <v>12</v>
      </c>
      <c r="C15">
        <v>73.215726155650003</v>
      </c>
      <c r="D15">
        <f t="shared" si="1"/>
        <v>9.2574001491224198</v>
      </c>
      <c r="E15">
        <f t="shared" si="3"/>
        <v>6.4087691491224152</v>
      </c>
      <c r="F15">
        <f t="shared" si="4"/>
        <v>3.4893951491224082</v>
      </c>
    </row>
    <row r="16" spans="1:40" x14ac:dyDescent="0.3">
      <c r="B16">
        <f t="shared" si="2"/>
        <v>13</v>
      </c>
      <c r="C16">
        <v>73.215726155650003</v>
      </c>
      <c r="D16">
        <f t="shared" si="1"/>
        <v>9.2574001491224198</v>
      </c>
      <c r="E16">
        <f t="shared" si="3"/>
        <v>6.4087691491224152</v>
      </c>
      <c r="F16">
        <f t="shared" si="4"/>
        <v>3.4893951491224082</v>
      </c>
    </row>
    <row r="17" spans="2:6" x14ac:dyDescent="0.3">
      <c r="B17">
        <f t="shared" si="2"/>
        <v>14</v>
      </c>
      <c r="C17">
        <v>62.951839311400015</v>
      </c>
      <c r="D17">
        <f t="shared" si="1"/>
        <v>7.9596337730772229</v>
      </c>
      <c r="E17">
        <f t="shared" si="3"/>
        <v>5.1110027730772174</v>
      </c>
      <c r="F17">
        <f t="shared" si="4"/>
        <v>2.1916287730772104</v>
      </c>
    </row>
    <row r="18" spans="2:6" x14ac:dyDescent="0.3">
      <c r="B18">
        <f t="shared" si="2"/>
        <v>15</v>
      </c>
      <c r="C18">
        <v>49.266656852400004</v>
      </c>
      <c r="D18">
        <f t="shared" si="1"/>
        <v>6.2292786050169555</v>
      </c>
      <c r="E18">
        <f t="shared" si="3"/>
        <v>3.3806476050169505</v>
      </c>
    </row>
    <row r="19" spans="2:6" x14ac:dyDescent="0.3">
      <c r="B19">
        <f t="shared" si="2"/>
        <v>16</v>
      </c>
      <c r="C19">
        <v>42.424065622900009</v>
      </c>
      <c r="D19">
        <f t="shared" si="1"/>
        <v>5.3641010209868236</v>
      </c>
      <c r="E19">
        <f t="shared" si="3"/>
        <v>2.5154700209868186</v>
      </c>
    </row>
    <row r="20" spans="2:6" x14ac:dyDescent="0.3">
      <c r="B20">
        <f t="shared" si="2"/>
        <v>17</v>
      </c>
      <c r="C20">
        <v>47.213879483550009</v>
      </c>
      <c r="D20">
        <f t="shared" si="1"/>
        <v>5.9697253298079165</v>
      </c>
      <c r="E20">
        <f t="shared" si="3"/>
        <v>3.1210943298079115</v>
      </c>
    </row>
    <row r="21" spans="2:6" x14ac:dyDescent="0.3">
      <c r="B21">
        <f t="shared" si="2"/>
        <v>18</v>
      </c>
      <c r="C21">
        <v>50.63517509830001</v>
      </c>
      <c r="D21">
        <f t="shared" si="1"/>
        <v>6.4023141218229833</v>
      </c>
      <c r="E21">
        <f t="shared" si="3"/>
        <v>3.5536831218229783</v>
      </c>
      <c r="F21">
        <f>E21+(-7.0743*(momento)+13984)/100</f>
        <v>0.63430912182297128</v>
      </c>
    </row>
    <row r="22" spans="2:6" x14ac:dyDescent="0.3">
      <c r="B22">
        <f t="shared" si="2"/>
        <v>19</v>
      </c>
      <c r="C22">
        <v>36.265733516350004</v>
      </c>
      <c r="D22">
        <f t="shared" si="1"/>
        <v>4.5854411953597038</v>
      </c>
      <c r="E22">
        <f t="shared" si="3"/>
        <v>1.7368101953596988</v>
      </c>
    </row>
    <row r="23" spans="2:6" x14ac:dyDescent="0.3">
      <c r="B23">
        <f t="shared" si="2"/>
        <v>20</v>
      </c>
      <c r="C23">
        <v>23.264810180300003</v>
      </c>
      <c r="D23">
        <f t="shared" si="1"/>
        <v>2.9416037857024517</v>
      </c>
    </row>
    <row r="24" spans="2:6" x14ac:dyDescent="0.3">
      <c r="B24">
        <f t="shared" si="2"/>
        <v>21</v>
      </c>
      <c r="C24">
        <v>21.896291934400001</v>
      </c>
      <c r="D24">
        <f t="shared" si="1"/>
        <v>2.7685682688964248</v>
      </c>
    </row>
    <row r="25" spans="2:6" x14ac:dyDescent="0.3">
      <c r="B25">
        <f t="shared" si="2"/>
        <v>22</v>
      </c>
      <c r="C25">
        <v>26.686105795050004</v>
      </c>
      <c r="D25">
        <f t="shared" si="1"/>
        <v>3.3741925777175181</v>
      </c>
      <c r="E25">
        <f t="shared" ref="E25:E33" si="5">D25+(-7.0743*(momento)+13984)/100</f>
        <v>0.52556157771751311</v>
      </c>
    </row>
    <row r="26" spans="2:6" x14ac:dyDescent="0.3">
      <c r="B26">
        <f t="shared" si="2"/>
        <v>23</v>
      </c>
      <c r="C26">
        <v>29.423142286850005</v>
      </c>
      <c r="D26">
        <f t="shared" si="1"/>
        <v>3.7202636113295711</v>
      </c>
      <c r="E26">
        <f t="shared" si="5"/>
        <v>0.87163261132956604</v>
      </c>
    </row>
    <row r="27" spans="2:6" x14ac:dyDescent="0.3">
      <c r="B27">
        <f t="shared" si="2"/>
        <v>24</v>
      </c>
      <c r="C27">
        <v>30.107401409800005</v>
      </c>
      <c r="D27">
        <f t="shared" si="1"/>
        <v>3.8067813697325845</v>
      </c>
      <c r="E27">
        <f t="shared" si="5"/>
        <v>0.9581503697325795</v>
      </c>
    </row>
    <row r="28" spans="2:6" x14ac:dyDescent="0.3">
      <c r="B28">
        <f t="shared" si="2"/>
        <v>25</v>
      </c>
      <c r="C28">
        <v>29.423142286850005</v>
      </c>
      <c r="D28">
        <f t="shared" si="1"/>
        <v>3.7202636113295711</v>
      </c>
      <c r="E28">
        <f t="shared" si="5"/>
        <v>0.87163261132956604</v>
      </c>
    </row>
    <row r="29" spans="2:6" x14ac:dyDescent="0.3">
      <c r="B29">
        <f t="shared" si="2"/>
        <v>26</v>
      </c>
      <c r="C29">
        <v>28.738883163900002</v>
      </c>
      <c r="D29">
        <f t="shared" si="1"/>
        <v>3.6337458529265576</v>
      </c>
      <c r="E29">
        <f t="shared" si="5"/>
        <v>0.78511485292655259</v>
      </c>
    </row>
    <row r="30" spans="2:6" x14ac:dyDescent="0.3">
      <c r="B30">
        <f t="shared" si="2"/>
        <v>27</v>
      </c>
      <c r="C30">
        <v>28.054624040950003</v>
      </c>
      <c r="D30">
        <f t="shared" si="1"/>
        <v>3.5472280945235446</v>
      </c>
      <c r="E30">
        <f t="shared" si="5"/>
        <v>0.69859709452353957</v>
      </c>
    </row>
    <row r="31" spans="2:6" x14ac:dyDescent="0.3">
      <c r="B31">
        <f t="shared" si="2"/>
        <v>28</v>
      </c>
      <c r="C31">
        <v>30.107401409800005</v>
      </c>
      <c r="D31">
        <f t="shared" si="1"/>
        <v>3.8067813697325845</v>
      </c>
      <c r="E31">
        <f t="shared" si="5"/>
        <v>0.9581503697325795</v>
      </c>
    </row>
    <row r="32" spans="2:6" x14ac:dyDescent="0.3">
      <c r="B32">
        <f t="shared" si="2"/>
        <v>29</v>
      </c>
      <c r="C32">
        <v>32.16017877865</v>
      </c>
      <c r="D32">
        <f t="shared" si="1"/>
        <v>4.066334644941624</v>
      </c>
      <c r="E32">
        <f t="shared" si="5"/>
        <v>1.217703644941619</v>
      </c>
    </row>
    <row r="33" spans="2:5" x14ac:dyDescent="0.3">
      <c r="B33">
        <f t="shared" si="2"/>
        <v>30</v>
      </c>
      <c r="C33">
        <v>30.791660532750004</v>
      </c>
      <c r="D33">
        <f t="shared" si="1"/>
        <v>3.8932991281355975</v>
      </c>
      <c r="E33">
        <f t="shared" si="5"/>
        <v>1.0446681281355925</v>
      </c>
    </row>
    <row r="34" spans="2:5" x14ac:dyDescent="0.3">
      <c r="B34">
        <f t="shared" si="2"/>
        <v>31</v>
      </c>
      <c r="C34">
        <v>26.001846672100001</v>
      </c>
      <c r="D34">
        <f t="shared" si="1"/>
        <v>3.2876748193145042</v>
      </c>
    </row>
    <row r="35" spans="2:5" x14ac:dyDescent="0.3">
      <c r="B35">
        <f t="shared" si="2"/>
        <v>32</v>
      </c>
      <c r="C35">
        <v>26.686105795050004</v>
      </c>
      <c r="D35">
        <f t="shared" si="1"/>
        <v>3.3741925777175181</v>
      </c>
      <c r="E35">
        <f>D35+(-7.0743*(momento)+13984)/100</f>
        <v>0.52556157771751311</v>
      </c>
    </row>
    <row r="36" spans="2:5" x14ac:dyDescent="0.3">
      <c r="B36">
        <f t="shared" si="2"/>
        <v>33</v>
      </c>
      <c r="C36">
        <v>26.001846672100001</v>
      </c>
      <c r="D36">
        <f t="shared" si="1"/>
        <v>3.2876748193145042</v>
      </c>
    </row>
    <row r="37" spans="2:5" x14ac:dyDescent="0.3">
      <c r="B37">
        <f t="shared" si="2"/>
        <v>34</v>
      </c>
      <c r="C37">
        <v>20.527773688500002</v>
      </c>
      <c r="D37">
        <f t="shared" si="1"/>
        <v>2.5955327520903984</v>
      </c>
    </row>
    <row r="38" spans="2:5" x14ac:dyDescent="0.3">
      <c r="B38">
        <f t="shared" si="2"/>
        <v>35</v>
      </c>
      <c r="C38">
        <v>21.212032811450005</v>
      </c>
      <c r="D38">
        <f t="shared" si="1"/>
        <v>2.6820505104934118</v>
      </c>
    </row>
    <row r="39" spans="2:5" x14ac:dyDescent="0.3">
      <c r="B39">
        <f t="shared" si="2"/>
        <v>36</v>
      </c>
      <c r="C39">
        <v>18.474996319650003</v>
      </c>
      <c r="D39">
        <f t="shared" si="1"/>
        <v>2.3359794768813589</v>
      </c>
    </row>
    <row r="40" spans="2:5" x14ac:dyDescent="0.3">
      <c r="B40">
        <f t="shared" si="2"/>
        <v>37</v>
      </c>
      <c r="C40">
        <v>18.474996319650003</v>
      </c>
      <c r="D40">
        <f t="shared" si="1"/>
        <v>2.3359794768813589</v>
      </c>
    </row>
    <row r="41" spans="2:5" x14ac:dyDescent="0.3">
      <c r="B41">
        <f t="shared" si="2"/>
        <v>38</v>
      </c>
      <c r="C41">
        <v>15.053700704900002</v>
      </c>
      <c r="D41">
        <f t="shared" si="1"/>
        <v>1.9033906848662923</v>
      </c>
    </row>
    <row r="42" spans="2:5" x14ac:dyDescent="0.3">
      <c r="B42">
        <f t="shared" si="2"/>
        <v>39</v>
      </c>
      <c r="C42">
        <v>15.053700704900002</v>
      </c>
      <c r="D42">
        <f t="shared" si="1"/>
        <v>1.9033906848662923</v>
      </c>
    </row>
    <row r="43" spans="2:5" x14ac:dyDescent="0.3">
      <c r="B43">
        <f t="shared" si="2"/>
        <v>40</v>
      </c>
      <c r="C43">
        <v>13.685182459000002</v>
      </c>
      <c r="D43">
        <f t="shared" si="1"/>
        <v>1.7303551680602656</v>
      </c>
    </row>
    <row r="44" spans="2:5" x14ac:dyDescent="0.3">
      <c r="B44">
        <f t="shared" si="2"/>
        <v>41</v>
      </c>
      <c r="C44">
        <v>13.685182459000002</v>
      </c>
      <c r="D44">
        <f t="shared" si="1"/>
        <v>1.7303551680602656</v>
      </c>
    </row>
    <row r="45" spans="2:5" x14ac:dyDescent="0.3">
      <c r="B45">
        <f t="shared" si="2"/>
        <v>42</v>
      </c>
      <c r="C45">
        <v>11.632405090150002</v>
      </c>
      <c r="D45">
        <f t="shared" si="1"/>
        <v>1.4708018928512259</v>
      </c>
    </row>
    <row r="46" spans="2:5" x14ac:dyDescent="0.3">
      <c r="B46">
        <f t="shared" si="2"/>
        <v>43</v>
      </c>
      <c r="C46">
        <v>11.632405090150002</v>
      </c>
      <c r="D46">
        <f t="shared" si="1"/>
        <v>1.4708018928512259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3" workbookViewId="0">
      <selection activeCell="AA4" sqref="AA4:AA18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19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1.3566E-2</v>
      </c>
      <c r="B2">
        <v>3.5154999999999999E-2</v>
      </c>
      <c r="C2">
        <f>A2/B2</f>
        <v>0.3858910539041388</v>
      </c>
      <c r="E2">
        <v>-8.8787000000000003</v>
      </c>
      <c r="F2">
        <v>17874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0.38589105*C4</f>
        <v>4.488841014263329</v>
      </c>
      <c r="E4">
        <f t="shared" ref="E4:J13" si="1">D4+(-8.8787*(momento)+17874)/100</f>
        <v>4.1454620142633063</v>
      </c>
      <c r="F4">
        <f t="shared" si="1"/>
        <v>3.7132960142633089</v>
      </c>
      <c r="G4">
        <f t="shared" si="1"/>
        <v>3.1923430142633</v>
      </c>
      <c r="H4">
        <f t="shared" si="1"/>
        <v>2.5826030142632801</v>
      </c>
      <c r="I4">
        <f t="shared" si="1"/>
        <v>1.8840760142632855</v>
      </c>
      <c r="J4">
        <f t="shared" si="1"/>
        <v>1.0967620142632799</v>
      </c>
    </row>
    <row r="5" spans="1:38" x14ac:dyDescent="0.3">
      <c r="B5">
        <f>1+B4</f>
        <v>2</v>
      </c>
      <c r="C5">
        <v>13.000923336050001</v>
      </c>
      <c r="D5">
        <f t="shared" ref="D5:D46" si="2">0.38589105*C5</f>
        <v>5.0169399571178381</v>
      </c>
      <c r="E5">
        <f t="shared" si="1"/>
        <v>4.6735609571178154</v>
      </c>
      <c r="F5">
        <f t="shared" si="1"/>
        <v>4.2413949571178176</v>
      </c>
      <c r="G5">
        <f t="shared" si="1"/>
        <v>3.7204419571178091</v>
      </c>
      <c r="H5">
        <f t="shared" si="1"/>
        <v>3.1107019571177892</v>
      </c>
      <c r="I5">
        <f t="shared" si="1"/>
        <v>2.4121749571177946</v>
      </c>
      <c r="J5">
        <f t="shared" si="1"/>
        <v>1.624860957117789</v>
      </c>
      <c r="K5">
        <f t="shared" ref="K5:K44" si="3">J5+(-8.8787*(momento)+17874)/100</f>
        <v>0.7487599571177721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6.3371873142541126</v>
      </c>
      <c r="E6">
        <f t="shared" si="1"/>
        <v>5.9938083142540899</v>
      </c>
      <c r="F6">
        <f t="shared" si="1"/>
        <v>5.5616423142540921</v>
      </c>
      <c r="G6">
        <f t="shared" si="1"/>
        <v>5.0406893142540836</v>
      </c>
      <c r="H6">
        <f t="shared" si="1"/>
        <v>4.4309493142540637</v>
      </c>
      <c r="I6">
        <f t="shared" si="1"/>
        <v>3.7324223142540691</v>
      </c>
      <c r="J6">
        <f t="shared" si="1"/>
        <v>2.9451083142540635</v>
      </c>
      <c r="K6">
        <f t="shared" si="3"/>
        <v>2.0690073142540468</v>
      </c>
      <c r="L6">
        <f t="shared" ref="L6:L42" si="5">K6+(-8.8787*(momento)+17874)/100</f>
        <v>1.1041193142540551</v>
      </c>
    </row>
    <row r="7" spans="1:38" x14ac:dyDescent="0.3">
      <c r="B7">
        <f t="shared" si="4"/>
        <v>4</v>
      </c>
      <c r="C7">
        <v>25.317587549150005</v>
      </c>
      <c r="D7">
        <f t="shared" si="2"/>
        <v>9.7698304428084217</v>
      </c>
      <c r="E7">
        <f t="shared" si="1"/>
        <v>9.4264514428083999</v>
      </c>
      <c r="F7">
        <f t="shared" si="1"/>
        <v>8.9942854428084029</v>
      </c>
      <c r="G7">
        <f t="shared" si="1"/>
        <v>8.4733324428083936</v>
      </c>
      <c r="H7">
        <f t="shared" si="1"/>
        <v>7.8635924428083737</v>
      </c>
      <c r="I7">
        <f t="shared" si="1"/>
        <v>7.1650654428083786</v>
      </c>
      <c r="J7">
        <f t="shared" si="1"/>
        <v>6.377751442808373</v>
      </c>
      <c r="K7">
        <f t="shared" si="3"/>
        <v>5.5016504428083559</v>
      </c>
      <c r="L7">
        <f t="shared" si="5"/>
        <v>4.5367624428083637</v>
      </c>
      <c r="M7">
        <f t="shared" ref="M7:O22" si="6">L7+(-8.8787*(momento)+17874)/100</f>
        <v>3.4830874428083609</v>
      </c>
      <c r="N7">
        <f t="shared" si="6"/>
        <v>2.3406254428083466</v>
      </c>
      <c r="O7">
        <f t="shared" si="6"/>
        <v>1.1093764428083577</v>
      </c>
    </row>
    <row r="8" spans="1:38" x14ac:dyDescent="0.3">
      <c r="B8">
        <f t="shared" si="4"/>
        <v>5</v>
      </c>
      <c r="C8">
        <v>26.686105795050004</v>
      </c>
      <c r="D8">
        <f t="shared" si="2"/>
        <v>10.297929385662931</v>
      </c>
      <c r="E8">
        <f t="shared" si="1"/>
        <v>9.954550385662909</v>
      </c>
      <c r="F8">
        <f t="shared" si="1"/>
        <v>9.522384385662912</v>
      </c>
      <c r="G8">
        <f t="shared" si="1"/>
        <v>9.0014313856629027</v>
      </c>
      <c r="H8">
        <f t="shared" si="1"/>
        <v>8.3916913856628828</v>
      </c>
      <c r="I8">
        <f t="shared" si="1"/>
        <v>7.6931643856628877</v>
      </c>
      <c r="J8">
        <f t="shared" si="1"/>
        <v>6.9058503856628821</v>
      </c>
      <c r="K8">
        <f t="shared" si="3"/>
        <v>6.029749385662865</v>
      </c>
      <c r="L8">
        <f t="shared" si="5"/>
        <v>5.0648613856628728</v>
      </c>
      <c r="M8">
        <f t="shared" si="6"/>
        <v>4.01118638566287</v>
      </c>
      <c r="N8">
        <f t="shared" si="6"/>
        <v>2.8687243856628557</v>
      </c>
      <c r="O8">
        <f t="shared" si="6"/>
        <v>1.6374753856628668</v>
      </c>
      <c r="P8">
        <f t="shared" ref="P8:P22" si="7">O8+(-8.8787*(momento)+17874)/100</f>
        <v>0.31743938566286678</v>
      </c>
    </row>
    <row r="9" spans="1:38" x14ac:dyDescent="0.3">
      <c r="B9">
        <f t="shared" si="4"/>
        <v>6</v>
      </c>
      <c r="C9">
        <v>33.528697024550006</v>
      </c>
      <c r="D9">
        <f t="shared" si="2"/>
        <v>12.938424099935478</v>
      </c>
      <c r="E9">
        <f t="shared" si="1"/>
        <v>12.595045099935456</v>
      </c>
      <c r="F9">
        <f t="shared" si="1"/>
        <v>12.162879099935459</v>
      </c>
      <c r="G9">
        <f t="shared" si="1"/>
        <v>11.64192609993545</v>
      </c>
      <c r="H9">
        <f t="shared" si="1"/>
        <v>11.03218609993543</v>
      </c>
      <c r="I9">
        <f t="shared" si="1"/>
        <v>10.333659099935435</v>
      </c>
      <c r="J9">
        <f t="shared" si="1"/>
        <v>9.5463450999354293</v>
      </c>
      <c r="K9">
        <f t="shared" si="3"/>
        <v>8.6702440999354131</v>
      </c>
      <c r="L9">
        <f t="shared" si="5"/>
        <v>7.7053560999354218</v>
      </c>
      <c r="M9">
        <f t="shared" si="6"/>
        <v>6.651681099935419</v>
      </c>
      <c r="N9">
        <f t="shared" si="6"/>
        <v>5.5092190999354047</v>
      </c>
      <c r="O9">
        <f t="shared" si="6"/>
        <v>4.2779700999354162</v>
      </c>
      <c r="P9">
        <f t="shared" si="7"/>
        <v>2.9579340999354162</v>
      </c>
      <c r="Q9">
        <f t="shared" ref="Q9:Q22" si="8">P9+(-8.8787*(momento)+17874)/100</f>
        <v>1.549111099935405</v>
      </c>
    </row>
    <row r="10" spans="1:38" x14ac:dyDescent="0.3">
      <c r="B10">
        <f t="shared" si="4"/>
        <v>7</v>
      </c>
      <c r="C10">
        <v>43.792583868800001</v>
      </c>
      <c r="D10">
        <f t="shared" si="2"/>
        <v>16.899166171344294</v>
      </c>
      <c r="E10">
        <f t="shared" si="1"/>
        <v>16.555787171344271</v>
      </c>
      <c r="F10">
        <f t="shared" si="1"/>
        <v>16.123621171344272</v>
      </c>
      <c r="G10">
        <f t="shared" si="1"/>
        <v>15.602668171344263</v>
      </c>
      <c r="H10">
        <f t="shared" si="1"/>
        <v>14.992928171344243</v>
      </c>
      <c r="I10">
        <f t="shared" si="1"/>
        <v>14.294401171344248</v>
      </c>
      <c r="J10">
        <f t="shared" si="1"/>
        <v>13.507087171344242</v>
      </c>
      <c r="K10">
        <f t="shared" si="3"/>
        <v>12.630986171344226</v>
      </c>
      <c r="L10">
        <f t="shared" si="5"/>
        <v>11.666098171344235</v>
      </c>
      <c r="M10">
        <f t="shared" si="6"/>
        <v>10.612423171344233</v>
      </c>
      <c r="N10">
        <f t="shared" si="6"/>
        <v>9.4699611713442184</v>
      </c>
      <c r="O10">
        <f t="shared" si="6"/>
        <v>8.2387121713442291</v>
      </c>
      <c r="P10">
        <f t="shared" si="7"/>
        <v>6.9186761713442291</v>
      </c>
      <c r="Q10">
        <f t="shared" si="8"/>
        <v>5.5098531713442176</v>
      </c>
      <c r="R10">
        <f t="shared" ref="R10:T18" si="9">Q10+(-8.8787*(momento)+17874)/100</f>
        <v>4.0122431713441955</v>
      </c>
      <c r="S10">
        <f t="shared" si="9"/>
        <v>2.4258461713441983</v>
      </c>
      <c r="T10">
        <f t="shared" si="9"/>
        <v>0.75066217134418989</v>
      </c>
    </row>
    <row r="11" spans="1:38" x14ac:dyDescent="0.3">
      <c r="B11">
        <f t="shared" si="4"/>
        <v>8</v>
      </c>
      <c r="C11">
        <v>56.109248081900006</v>
      </c>
      <c r="D11">
        <f t="shared" si="2"/>
        <v>21.65205665703488</v>
      </c>
      <c r="E11">
        <f t="shared" si="1"/>
        <v>21.308677657034856</v>
      </c>
      <c r="F11">
        <f t="shared" si="1"/>
        <v>20.876511657034857</v>
      </c>
      <c r="G11">
        <f t="shared" si="1"/>
        <v>20.355558657034848</v>
      </c>
      <c r="H11">
        <f t="shared" si="1"/>
        <v>19.745818657034828</v>
      </c>
      <c r="I11">
        <f t="shared" si="1"/>
        <v>19.047291657034833</v>
      </c>
      <c r="J11">
        <f t="shared" si="1"/>
        <v>18.259977657034828</v>
      </c>
      <c r="K11">
        <f t="shared" si="3"/>
        <v>17.383876657034811</v>
      </c>
      <c r="L11">
        <f t="shared" si="5"/>
        <v>16.41898865703482</v>
      </c>
      <c r="M11">
        <f t="shared" si="6"/>
        <v>15.365313657034818</v>
      </c>
      <c r="N11">
        <f t="shared" si="6"/>
        <v>14.222851657034804</v>
      </c>
      <c r="O11">
        <f t="shared" si="6"/>
        <v>12.991602657034814</v>
      </c>
      <c r="P11">
        <f t="shared" si="7"/>
        <v>11.671566657034814</v>
      </c>
      <c r="Q11">
        <f t="shared" si="8"/>
        <v>10.262743657034804</v>
      </c>
      <c r="R11">
        <f t="shared" si="9"/>
        <v>8.7651336570347809</v>
      </c>
      <c r="S11">
        <f t="shared" si="9"/>
        <v>7.1787366570347837</v>
      </c>
      <c r="T11">
        <f t="shared" si="9"/>
        <v>5.503552657034775</v>
      </c>
      <c r="U11">
        <f t="shared" ref="U11:V17" si="10">T11+(-8.8787*(momento)+17874)/100</f>
        <v>3.7395816570347558</v>
      </c>
      <c r="V11">
        <f t="shared" si="10"/>
        <v>1.8868236570347614</v>
      </c>
    </row>
    <row r="12" spans="1:38" x14ac:dyDescent="0.3">
      <c r="B12">
        <f t="shared" si="4"/>
        <v>9</v>
      </c>
      <c r="C12">
        <v>73.215726155650003</v>
      </c>
      <c r="D12">
        <f t="shared" si="2"/>
        <v>28.253293442716245</v>
      </c>
      <c r="E12">
        <f t="shared" si="1"/>
        <v>27.909914442716222</v>
      </c>
      <c r="F12">
        <f t="shared" si="1"/>
        <v>27.477748442716223</v>
      </c>
      <c r="G12">
        <f t="shared" si="1"/>
        <v>26.956795442716214</v>
      </c>
      <c r="H12">
        <f t="shared" si="1"/>
        <v>26.347055442716194</v>
      </c>
      <c r="I12">
        <f t="shared" si="1"/>
        <v>25.648528442716199</v>
      </c>
      <c r="J12">
        <f t="shared" si="1"/>
        <v>24.861214442716193</v>
      </c>
      <c r="K12">
        <f t="shared" si="3"/>
        <v>23.985113442716177</v>
      </c>
      <c r="L12">
        <f t="shared" si="5"/>
        <v>23.020225442716185</v>
      </c>
      <c r="M12">
        <f t="shared" si="6"/>
        <v>21.966550442716184</v>
      </c>
      <c r="N12">
        <f t="shared" si="6"/>
        <v>20.824088442716171</v>
      </c>
      <c r="O12">
        <f t="shared" si="6"/>
        <v>19.592839442716183</v>
      </c>
      <c r="P12">
        <f t="shared" si="7"/>
        <v>18.272803442716182</v>
      </c>
      <c r="Q12">
        <f t="shared" si="8"/>
        <v>16.863980442716169</v>
      </c>
      <c r="R12">
        <f t="shared" si="9"/>
        <v>15.366370442716146</v>
      </c>
      <c r="S12">
        <f t="shared" si="9"/>
        <v>13.779973442716148</v>
      </c>
      <c r="T12">
        <f t="shared" si="9"/>
        <v>12.10478944271614</v>
      </c>
      <c r="U12">
        <f t="shared" si="10"/>
        <v>10.34081844271612</v>
      </c>
      <c r="V12">
        <f t="shared" si="10"/>
        <v>8.4880604427161259</v>
      </c>
      <c r="W12">
        <f t="shared" ref="W12:Y16" si="11">V12+(-8.8787*(momento)+17874)/100</f>
        <v>6.5465154427161201</v>
      </c>
      <c r="X12">
        <f t="shared" si="11"/>
        <v>4.5161834427161036</v>
      </c>
      <c r="Y12">
        <f t="shared" si="11"/>
        <v>2.3970644427161121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31.421887099843296</v>
      </c>
      <c r="E13">
        <f t="shared" si="1"/>
        <v>31.078508099843273</v>
      </c>
      <c r="F13">
        <f t="shared" si="1"/>
        <v>30.646342099843274</v>
      </c>
      <c r="G13">
        <f t="shared" si="1"/>
        <v>30.125389099843265</v>
      </c>
      <c r="H13">
        <f t="shared" si="1"/>
        <v>29.515649099843245</v>
      </c>
      <c r="I13">
        <f t="shared" si="1"/>
        <v>28.81712209984325</v>
      </c>
      <c r="J13">
        <f t="shared" si="1"/>
        <v>28.029808099843244</v>
      </c>
      <c r="K13">
        <f t="shared" si="3"/>
        <v>27.153707099843228</v>
      </c>
      <c r="L13">
        <f t="shared" si="5"/>
        <v>26.188819099843236</v>
      </c>
      <c r="M13">
        <f t="shared" si="6"/>
        <v>25.135144099843234</v>
      </c>
      <c r="N13">
        <f t="shared" si="6"/>
        <v>23.992682099843222</v>
      </c>
      <c r="O13">
        <f t="shared" si="6"/>
        <v>22.761433099843234</v>
      </c>
      <c r="P13">
        <f t="shared" si="7"/>
        <v>21.441397099843236</v>
      </c>
      <c r="Q13">
        <f t="shared" si="8"/>
        <v>20.032574099843224</v>
      </c>
      <c r="R13">
        <f t="shared" si="9"/>
        <v>18.534964099843201</v>
      </c>
      <c r="S13">
        <f t="shared" si="9"/>
        <v>16.948567099843203</v>
      </c>
      <c r="T13">
        <f t="shared" si="9"/>
        <v>15.273383099843194</v>
      </c>
      <c r="U13">
        <f t="shared" si="10"/>
        <v>13.509412099843175</v>
      </c>
      <c r="V13">
        <f t="shared" si="10"/>
        <v>11.65665409984318</v>
      </c>
      <c r="W13">
        <f t="shared" si="11"/>
        <v>9.7151090998431755</v>
      </c>
      <c r="X13">
        <f t="shared" si="11"/>
        <v>7.6847770998431582</v>
      </c>
      <c r="Y13">
        <f t="shared" si="11"/>
        <v>5.5656580998431666</v>
      </c>
      <c r="Z13">
        <f>Y13+(-8.8787*(momento)+17874)/100</f>
        <v>3.357752099843164</v>
      </c>
      <c r="AA13">
        <f>Z13+(-8.8787*(momento)+17874)/100</f>
        <v>1.0610590998431504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28.253293442716245</v>
      </c>
      <c r="E14">
        <f t="shared" ref="E14:J23" si="12">D14+(-8.8787*(momento)+17874)/100</f>
        <v>27.909914442716222</v>
      </c>
      <c r="F14">
        <f t="shared" si="12"/>
        <v>27.477748442716223</v>
      </c>
      <c r="G14">
        <f t="shared" si="12"/>
        <v>26.956795442716214</v>
      </c>
      <c r="H14">
        <f t="shared" si="12"/>
        <v>26.347055442716194</v>
      </c>
      <c r="I14">
        <f t="shared" si="12"/>
        <v>25.648528442716199</v>
      </c>
      <c r="J14">
        <f t="shared" si="12"/>
        <v>24.861214442716193</v>
      </c>
      <c r="K14">
        <f t="shared" si="3"/>
        <v>23.985113442716177</v>
      </c>
      <c r="L14">
        <f t="shared" si="5"/>
        <v>23.020225442716185</v>
      </c>
      <c r="M14">
        <f t="shared" si="6"/>
        <v>21.966550442716184</v>
      </c>
      <c r="N14">
        <f t="shared" si="6"/>
        <v>20.824088442716171</v>
      </c>
      <c r="O14">
        <f t="shared" si="6"/>
        <v>19.592839442716183</v>
      </c>
      <c r="P14">
        <f t="shared" si="7"/>
        <v>18.272803442716182</v>
      </c>
      <c r="Q14">
        <f t="shared" si="8"/>
        <v>16.863980442716169</v>
      </c>
      <c r="R14">
        <f t="shared" si="9"/>
        <v>15.366370442716146</v>
      </c>
      <c r="S14">
        <f t="shared" si="9"/>
        <v>13.779973442716148</v>
      </c>
      <c r="T14">
        <f t="shared" si="9"/>
        <v>12.10478944271614</v>
      </c>
      <c r="U14">
        <f t="shared" si="10"/>
        <v>10.34081844271612</v>
      </c>
      <c r="V14">
        <f t="shared" si="10"/>
        <v>8.4880604427161259</v>
      </c>
      <c r="W14">
        <f t="shared" si="11"/>
        <v>6.5465154427161201</v>
      </c>
      <c r="X14">
        <f t="shared" si="11"/>
        <v>4.5161834427161036</v>
      </c>
      <c r="Y14">
        <f t="shared" si="11"/>
        <v>2.3970644427161121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28.253293442716245</v>
      </c>
      <c r="E15">
        <f t="shared" si="12"/>
        <v>27.909914442716222</v>
      </c>
      <c r="F15">
        <f t="shared" si="12"/>
        <v>27.477748442716223</v>
      </c>
      <c r="G15">
        <f t="shared" si="12"/>
        <v>26.956795442716214</v>
      </c>
      <c r="H15">
        <f t="shared" si="12"/>
        <v>26.347055442716194</v>
      </c>
      <c r="I15">
        <f t="shared" si="12"/>
        <v>25.648528442716199</v>
      </c>
      <c r="J15">
        <f t="shared" si="12"/>
        <v>24.861214442716193</v>
      </c>
      <c r="K15">
        <f t="shared" si="3"/>
        <v>23.985113442716177</v>
      </c>
      <c r="L15">
        <f t="shared" si="5"/>
        <v>23.020225442716185</v>
      </c>
      <c r="M15">
        <f t="shared" si="6"/>
        <v>21.966550442716184</v>
      </c>
      <c r="N15">
        <f t="shared" si="6"/>
        <v>20.824088442716171</v>
      </c>
      <c r="O15">
        <f t="shared" si="6"/>
        <v>19.592839442716183</v>
      </c>
      <c r="P15">
        <f t="shared" si="7"/>
        <v>18.272803442716182</v>
      </c>
      <c r="Q15">
        <f t="shared" si="8"/>
        <v>16.863980442716169</v>
      </c>
      <c r="R15">
        <f t="shared" si="9"/>
        <v>15.366370442716146</v>
      </c>
      <c r="S15">
        <f t="shared" si="9"/>
        <v>13.779973442716148</v>
      </c>
      <c r="T15">
        <f t="shared" si="9"/>
        <v>12.10478944271614</v>
      </c>
      <c r="U15">
        <f t="shared" si="10"/>
        <v>10.34081844271612</v>
      </c>
      <c r="V15">
        <f t="shared" si="10"/>
        <v>8.4880604427161259</v>
      </c>
      <c r="W15">
        <f t="shared" si="11"/>
        <v>6.5465154427161201</v>
      </c>
      <c r="X15">
        <f t="shared" si="11"/>
        <v>4.5161834427161036</v>
      </c>
      <c r="Y15">
        <f t="shared" si="11"/>
        <v>2.3970644427161121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28.253293442716245</v>
      </c>
      <c r="E16">
        <f t="shared" si="12"/>
        <v>27.909914442716222</v>
      </c>
      <c r="F16">
        <f t="shared" si="12"/>
        <v>27.477748442716223</v>
      </c>
      <c r="G16">
        <f t="shared" si="12"/>
        <v>26.956795442716214</v>
      </c>
      <c r="H16">
        <f t="shared" si="12"/>
        <v>26.347055442716194</v>
      </c>
      <c r="I16">
        <f t="shared" si="12"/>
        <v>25.648528442716199</v>
      </c>
      <c r="J16">
        <f t="shared" si="12"/>
        <v>24.861214442716193</v>
      </c>
      <c r="K16">
        <f t="shared" si="3"/>
        <v>23.985113442716177</v>
      </c>
      <c r="L16">
        <f t="shared" si="5"/>
        <v>23.020225442716185</v>
      </c>
      <c r="M16">
        <f t="shared" si="6"/>
        <v>21.966550442716184</v>
      </c>
      <c r="N16">
        <f t="shared" si="6"/>
        <v>20.824088442716171</v>
      </c>
      <c r="O16">
        <f t="shared" si="6"/>
        <v>19.592839442716183</v>
      </c>
      <c r="P16">
        <f t="shared" si="7"/>
        <v>18.272803442716182</v>
      </c>
      <c r="Q16">
        <f t="shared" si="8"/>
        <v>16.863980442716169</v>
      </c>
      <c r="R16">
        <f t="shared" si="9"/>
        <v>15.366370442716146</v>
      </c>
      <c r="S16">
        <f t="shared" si="9"/>
        <v>13.779973442716148</v>
      </c>
      <c r="T16">
        <f t="shared" si="9"/>
        <v>12.10478944271614</v>
      </c>
      <c r="U16">
        <f t="shared" si="10"/>
        <v>10.34081844271612</v>
      </c>
      <c r="V16">
        <f t="shared" si="10"/>
        <v>8.4880604427161259</v>
      </c>
      <c r="W16">
        <f t="shared" si="11"/>
        <v>6.5465154427161201</v>
      </c>
      <c r="X16">
        <f t="shared" si="11"/>
        <v>4.5161834427161036</v>
      </c>
      <c r="Y16">
        <f t="shared" si="11"/>
        <v>2.3970644427161121</v>
      </c>
    </row>
    <row r="17" spans="2:24" x14ac:dyDescent="0.3">
      <c r="B17">
        <f t="shared" si="4"/>
        <v>14</v>
      </c>
      <c r="C17">
        <v>62.951839311400015</v>
      </c>
      <c r="D17">
        <f t="shared" si="2"/>
        <v>24.292551371307429</v>
      </c>
      <c r="E17">
        <f t="shared" si="12"/>
        <v>23.949172371307405</v>
      </c>
      <c r="F17">
        <f t="shared" si="12"/>
        <v>23.517006371307406</v>
      </c>
      <c r="G17">
        <f t="shared" si="12"/>
        <v>22.996053371307397</v>
      </c>
      <c r="H17">
        <f t="shared" si="12"/>
        <v>22.386313371307377</v>
      </c>
      <c r="I17">
        <f t="shared" si="12"/>
        <v>21.687786371307382</v>
      </c>
      <c r="J17">
        <f t="shared" si="12"/>
        <v>20.900472371307377</v>
      </c>
      <c r="K17">
        <f t="shared" si="3"/>
        <v>20.02437137130736</v>
      </c>
      <c r="L17">
        <f t="shared" si="5"/>
        <v>19.059483371307369</v>
      </c>
      <c r="M17">
        <f t="shared" si="6"/>
        <v>18.005808371307367</v>
      </c>
      <c r="N17">
        <f t="shared" si="6"/>
        <v>16.863346371307355</v>
      </c>
      <c r="O17">
        <f t="shared" si="6"/>
        <v>15.632097371307365</v>
      </c>
      <c r="P17">
        <f t="shared" si="7"/>
        <v>14.312061371307365</v>
      </c>
      <c r="Q17">
        <f t="shared" si="8"/>
        <v>12.903238371307355</v>
      </c>
      <c r="R17">
        <f t="shared" si="9"/>
        <v>11.405628371307332</v>
      </c>
      <c r="S17">
        <f t="shared" si="9"/>
        <v>9.8192313713073354</v>
      </c>
      <c r="T17">
        <f t="shared" si="9"/>
        <v>8.1440473713073267</v>
      </c>
      <c r="U17">
        <f t="shared" si="10"/>
        <v>6.3800763713073074</v>
      </c>
      <c r="V17">
        <f t="shared" si="10"/>
        <v>4.5273183713073131</v>
      </c>
      <c r="W17">
        <f>V17+(-8.8787*(momento)+17874)/100</f>
        <v>2.5857733713073072</v>
      </c>
      <c r="X17">
        <f>W17+(-8.8787*(momento)+17874)/100</f>
        <v>0.55544137130729032</v>
      </c>
    </row>
    <row r="18" spans="2:24" x14ac:dyDescent="0.3">
      <c r="B18">
        <f t="shared" si="4"/>
        <v>15</v>
      </c>
      <c r="C18">
        <v>49.266656852400004</v>
      </c>
      <c r="D18">
        <f t="shared" si="2"/>
        <v>19.011561942762334</v>
      </c>
      <c r="E18">
        <f t="shared" si="12"/>
        <v>18.668182942762311</v>
      </c>
      <c r="F18">
        <f t="shared" si="12"/>
        <v>18.236016942762312</v>
      </c>
      <c r="G18">
        <f t="shared" si="12"/>
        <v>17.715063942762303</v>
      </c>
      <c r="H18">
        <f t="shared" si="12"/>
        <v>17.105323942762283</v>
      </c>
      <c r="I18">
        <f t="shared" si="12"/>
        <v>16.406796942762288</v>
      </c>
      <c r="J18">
        <f t="shared" si="12"/>
        <v>15.619482942762282</v>
      </c>
      <c r="K18">
        <f t="shared" si="3"/>
        <v>14.743381942762266</v>
      </c>
      <c r="L18">
        <f t="shared" si="5"/>
        <v>13.778493942762275</v>
      </c>
      <c r="M18">
        <f t="shared" si="6"/>
        <v>12.724818942762273</v>
      </c>
      <c r="N18">
        <f t="shared" si="6"/>
        <v>11.582356942762258</v>
      </c>
      <c r="O18">
        <f t="shared" si="6"/>
        <v>10.351107942762269</v>
      </c>
      <c r="P18">
        <f t="shared" si="7"/>
        <v>9.031071942762269</v>
      </c>
      <c r="Q18">
        <f t="shared" si="8"/>
        <v>7.6222489427622575</v>
      </c>
      <c r="R18">
        <f t="shared" si="9"/>
        <v>6.1246389427622354</v>
      </c>
      <c r="S18">
        <f t="shared" si="9"/>
        <v>4.5382419427622382</v>
      </c>
      <c r="T18">
        <f t="shared" si="9"/>
        <v>2.8630579427622296</v>
      </c>
      <c r="U18">
        <f>T18+(-8.8787*(momento)+17874)/100</f>
        <v>1.0990869427622101</v>
      </c>
    </row>
    <row r="19" spans="2:24" x14ac:dyDescent="0.3">
      <c r="B19">
        <f t="shared" si="4"/>
        <v>16</v>
      </c>
      <c r="C19">
        <v>42.424065622900009</v>
      </c>
      <c r="D19">
        <f t="shared" si="2"/>
        <v>16.371067228489789</v>
      </c>
      <c r="E19">
        <f t="shared" si="12"/>
        <v>16.027688228489765</v>
      </c>
      <c r="F19">
        <f t="shared" si="12"/>
        <v>15.595522228489768</v>
      </c>
      <c r="G19">
        <f t="shared" si="12"/>
        <v>15.074569228489759</v>
      </c>
      <c r="H19">
        <f t="shared" si="12"/>
        <v>14.464829228489739</v>
      </c>
      <c r="I19">
        <f t="shared" si="12"/>
        <v>13.766302228489744</v>
      </c>
      <c r="J19">
        <f t="shared" si="12"/>
        <v>12.978988228489738</v>
      </c>
      <c r="K19">
        <f t="shared" si="3"/>
        <v>12.102887228489722</v>
      </c>
      <c r="L19">
        <f t="shared" si="5"/>
        <v>11.137999228489731</v>
      </c>
      <c r="M19">
        <f t="shared" si="6"/>
        <v>10.084324228489727</v>
      </c>
      <c r="N19">
        <f t="shared" si="6"/>
        <v>8.9418622284897129</v>
      </c>
      <c r="O19">
        <f t="shared" si="6"/>
        <v>7.7106132284897235</v>
      </c>
      <c r="P19">
        <f t="shared" si="7"/>
        <v>6.3905772284897235</v>
      </c>
      <c r="Q19">
        <f t="shared" si="8"/>
        <v>4.9817542284897121</v>
      </c>
      <c r="R19">
        <f t="shared" ref="R19:S21" si="13">Q19+(-8.8787*(momento)+17874)/100</f>
        <v>3.48414422848969</v>
      </c>
      <c r="S19">
        <f t="shared" si="13"/>
        <v>1.8977472284896928</v>
      </c>
    </row>
    <row r="20" spans="2:24" x14ac:dyDescent="0.3">
      <c r="B20">
        <f t="shared" si="4"/>
        <v>17</v>
      </c>
      <c r="C20">
        <v>47.213879483550009</v>
      </c>
      <c r="D20">
        <f t="shared" si="2"/>
        <v>18.219413528480572</v>
      </c>
      <c r="E20">
        <f t="shared" si="12"/>
        <v>17.876034528480549</v>
      </c>
      <c r="F20">
        <f t="shared" si="12"/>
        <v>17.44386852848055</v>
      </c>
      <c r="G20">
        <f t="shared" si="12"/>
        <v>16.922915528480541</v>
      </c>
      <c r="H20">
        <f t="shared" si="12"/>
        <v>16.313175528480521</v>
      </c>
      <c r="I20">
        <f t="shared" si="12"/>
        <v>15.614648528480526</v>
      </c>
      <c r="J20">
        <f t="shared" si="12"/>
        <v>14.82733452848052</v>
      </c>
      <c r="K20">
        <f t="shared" si="3"/>
        <v>13.951233528480504</v>
      </c>
      <c r="L20">
        <f t="shared" si="5"/>
        <v>12.986345528480513</v>
      </c>
      <c r="M20">
        <f t="shared" si="6"/>
        <v>11.932670528480511</v>
      </c>
      <c r="N20">
        <f t="shared" si="6"/>
        <v>10.790208528480496</v>
      </c>
      <c r="O20">
        <f t="shared" si="6"/>
        <v>9.5589595284805071</v>
      </c>
      <c r="P20">
        <f t="shared" si="7"/>
        <v>8.2389235284805071</v>
      </c>
      <c r="Q20">
        <f t="shared" si="8"/>
        <v>6.8301005284804956</v>
      </c>
      <c r="R20">
        <f t="shared" si="13"/>
        <v>5.3324905284804736</v>
      </c>
      <c r="S20">
        <f t="shared" si="13"/>
        <v>3.7460935284804764</v>
      </c>
      <c r="T20">
        <f>S20+(-8.8787*(momento)+17874)/100</f>
        <v>2.0709095284804677</v>
      </c>
    </row>
    <row r="21" spans="2:24" x14ac:dyDescent="0.3">
      <c r="B21">
        <f t="shared" si="4"/>
        <v>18</v>
      </c>
      <c r="C21">
        <v>50.63517509830001</v>
      </c>
      <c r="D21">
        <f t="shared" si="2"/>
        <v>19.539660885616843</v>
      </c>
      <c r="E21">
        <f t="shared" si="12"/>
        <v>19.19628188561682</v>
      </c>
      <c r="F21">
        <f t="shared" si="12"/>
        <v>18.764115885616821</v>
      </c>
      <c r="G21">
        <f t="shared" si="12"/>
        <v>18.243162885616812</v>
      </c>
      <c r="H21">
        <f t="shared" si="12"/>
        <v>17.633422885616792</v>
      </c>
      <c r="I21">
        <f t="shared" si="12"/>
        <v>16.934895885616797</v>
      </c>
      <c r="J21">
        <f t="shared" si="12"/>
        <v>16.147581885616791</v>
      </c>
      <c r="K21">
        <f t="shared" si="3"/>
        <v>15.271480885616775</v>
      </c>
      <c r="L21">
        <f t="shared" si="5"/>
        <v>14.306592885616784</v>
      </c>
      <c r="M21">
        <f t="shared" si="6"/>
        <v>13.252917885616782</v>
      </c>
      <c r="N21">
        <f t="shared" si="6"/>
        <v>12.110455885616767</v>
      </c>
      <c r="O21">
        <f t="shared" si="6"/>
        <v>10.879206885616778</v>
      </c>
      <c r="P21">
        <f t="shared" si="7"/>
        <v>9.5591708856167781</v>
      </c>
      <c r="Q21">
        <f t="shared" si="8"/>
        <v>8.1503478856167675</v>
      </c>
      <c r="R21">
        <f t="shared" si="13"/>
        <v>6.6527378856167454</v>
      </c>
      <c r="S21">
        <f t="shared" si="13"/>
        <v>5.0663408856167482</v>
      </c>
      <c r="T21">
        <f>S21+(-8.8787*(momento)+17874)/100</f>
        <v>3.3911568856167396</v>
      </c>
      <c r="U21">
        <f>T21+(-8.8787*(momento)+17874)/100</f>
        <v>1.6271858856167201</v>
      </c>
    </row>
    <row r="22" spans="2:24" x14ac:dyDescent="0.3">
      <c r="B22">
        <f t="shared" si="4"/>
        <v>19</v>
      </c>
      <c r="C22">
        <v>36.265733516350004</v>
      </c>
      <c r="D22">
        <f t="shared" si="2"/>
        <v>13.994621985644496</v>
      </c>
      <c r="E22">
        <f t="shared" si="12"/>
        <v>13.651242985644474</v>
      </c>
      <c r="F22">
        <f t="shared" si="12"/>
        <v>13.219076985644477</v>
      </c>
      <c r="G22">
        <f t="shared" si="12"/>
        <v>12.698123985644468</v>
      </c>
      <c r="H22">
        <f t="shared" si="12"/>
        <v>12.088383985644448</v>
      </c>
      <c r="I22">
        <f t="shared" si="12"/>
        <v>11.389856985644453</v>
      </c>
      <c r="J22">
        <f t="shared" si="12"/>
        <v>10.602542985644448</v>
      </c>
      <c r="K22">
        <f t="shared" si="3"/>
        <v>9.7264419856444313</v>
      </c>
      <c r="L22">
        <f t="shared" si="5"/>
        <v>8.76155398564444</v>
      </c>
      <c r="M22">
        <f t="shared" si="6"/>
        <v>7.7078789856444372</v>
      </c>
      <c r="N22">
        <f t="shared" si="6"/>
        <v>6.5654169856444229</v>
      </c>
      <c r="O22">
        <f t="shared" si="6"/>
        <v>5.3341679856444344</v>
      </c>
      <c r="P22">
        <f t="shared" si="7"/>
        <v>4.0141319856444344</v>
      </c>
      <c r="Q22">
        <f t="shared" si="8"/>
        <v>2.6053089856444229</v>
      </c>
      <c r="R22">
        <f>Q22+(-8.8787*(momento)+17874)/100</f>
        <v>1.1076989856444006</v>
      </c>
    </row>
    <row r="23" spans="2:24" x14ac:dyDescent="0.3">
      <c r="B23">
        <f t="shared" si="4"/>
        <v>20</v>
      </c>
      <c r="C23">
        <v>23.264810180300003</v>
      </c>
      <c r="D23">
        <f t="shared" si="2"/>
        <v>8.9776820285266581</v>
      </c>
      <c r="E23">
        <f t="shared" si="12"/>
        <v>8.6343030285266362</v>
      </c>
      <c r="F23">
        <f t="shared" si="12"/>
        <v>8.2021370285266393</v>
      </c>
      <c r="G23">
        <f t="shared" si="12"/>
        <v>7.6811840285266308</v>
      </c>
      <c r="H23">
        <f t="shared" si="12"/>
        <v>7.0714440285266109</v>
      </c>
      <c r="I23">
        <f t="shared" si="12"/>
        <v>6.3729170285266168</v>
      </c>
      <c r="J23">
        <f t="shared" si="12"/>
        <v>5.5856030285266112</v>
      </c>
      <c r="K23">
        <f t="shared" si="3"/>
        <v>4.7095020285265941</v>
      </c>
      <c r="L23">
        <f t="shared" si="5"/>
        <v>3.7446140285266023</v>
      </c>
      <c r="M23">
        <f t="shared" ref="M23:N38" si="14">L23+(-8.8787*(momento)+17874)/100</f>
        <v>2.6909390285265995</v>
      </c>
      <c r="N23">
        <f t="shared" si="14"/>
        <v>1.5484770285265854</v>
      </c>
    </row>
    <row r="24" spans="2:24" x14ac:dyDescent="0.3">
      <c r="B24">
        <f t="shared" si="4"/>
        <v>21</v>
      </c>
      <c r="C24">
        <v>21.896291934400001</v>
      </c>
      <c r="D24">
        <f t="shared" si="2"/>
        <v>8.4495830856721472</v>
      </c>
      <c r="E24">
        <f t="shared" ref="E24:J33" si="15">D24+(-8.8787*(momento)+17874)/100</f>
        <v>8.1062040856721254</v>
      </c>
      <c r="F24">
        <f t="shared" si="15"/>
        <v>7.6740380856721275</v>
      </c>
      <c r="G24">
        <f t="shared" si="15"/>
        <v>7.1530850856721191</v>
      </c>
      <c r="H24">
        <f t="shared" si="15"/>
        <v>6.5433450856720992</v>
      </c>
      <c r="I24">
        <f t="shared" si="15"/>
        <v>5.8448180856721041</v>
      </c>
      <c r="J24">
        <f t="shared" si="15"/>
        <v>5.0575040856720985</v>
      </c>
      <c r="K24">
        <f t="shared" si="3"/>
        <v>4.1814030856720814</v>
      </c>
      <c r="L24">
        <f t="shared" si="5"/>
        <v>3.2165150856720897</v>
      </c>
      <c r="M24">
        <f t="shared" si="14"/>
        <v>2.1628400856720869</v>
      </c>
      <c r="N24">
        <f t="shared" si="14"/>
        <v>1.0203780856720728</v>
      </c>
    </row>
    <row r="25" spans="2:24" x14ac:dyDescent="0.3">
      <c r="B25">
        <f t="shared" si="4"/>
        <v>22</v>
      </c>
      <c r="C25">
        <v>26.686105795050004</v>
      </c>
      <c r="D25">
        <f t="shared" si="2"/>
        <v>10.297929385662931</v>
      </c>
      <c r="E25">
        <f t="shared" si="15"/>
        <v>9.954550385662909</v>
      </c>
      <c r="F25">
        <f t="shared" si="15"/>
        <v>9.522384385662912</v>
      </c>
      <c r="G25">
        <f t="shared" si="15"/>
        <v>9.0014313856629027</v>
      </c>
      <c r="H25">
        <f t="shared" si="15"/>
        <v>8.3916913856628828</v>
      </c>
      <c r="I25">
        <f t="shared" si="15"/>
        <v>7.6931643856628877</v>
      </c>
      <c r="J25">
        <f t="shared" si="15"/>
        <v>6.9058503856628821</v>
      </c>
      <c r="K25">
        <f t="shared" si="3"/>
        <v>6.029749385662865</v>
      </c>
      <c r="L25">
        <f t="shared" si="5"/>
        <v>5.0648613856628728</v>
      </c>
      <c r="M25">
        <f t="shared" si="14"/>
        <v>4.01118638566287</v>
      </c>
      <c r="N25">
        <f t="shared" si="14"/>
        <v>2.8687243856628557</v>
      </c>
      <c r="O25">
        <f t="shared" ref="O25:O36" si="16">N25+(-8.8787*(momento)+17874)/100</f>
        <v>1.6374753856628668</v>
      </c>
    </row>
    <row r="26" spans="2:24" x14ac:dyDescent="0.3">
      <c r="B26">
        <f t="shared" si="4"/>
        <v>23</v>
      </c>
      <c r="C26">
        <v>29.423142286850005</v>
      </c>
      <c r="D26">
        <f t="shared" si="2"/>
        <v>11.354127271371951</v>
      </c>
      <c r="E26">
        <f t="shared" si="15"/>
        <v>11.010748271371929</v>
      </c>
      <c r="F26">
        <f t="shared" si="15"/>
        <v>10.578582271371932</v>
      </c>
      <c r="G26">
        <f t="shared" si="15"/>
        <v>10.057629271371923</v>
      </c>
      <c r="H26">
        <f t="shared" si="15"/>
        <v>9.4478892713719027</v>
      </c>
      <c r="I26">
        <f t="shared" si="15"/>
        <v>8.7493622713719077</v>
      </c>
      <c r="J26">
        <f t="shared" si="15"/>
        <v>7.9620482713719021</v>
      </c>
      <c r="K26">
        <f t="shared" si="3"/>
        <v>7.085947271371885</v>
      </c>
      <c r="L26">
        <f t="shared" si="5"/>
        <v>6.1210592713718928</v>
      </c>
      <c r="M26">
        <f t="shared" si="14"/>
        <v>5.06738427137189</v>
      </c>
      <c r="N26">
        <f t="shared" si="14"/>
        <v>3.9249222713718757</v>
      </c>
      <c r="O26">
        <f t="shared" si="16"/>
        <v>2.6936732713718867</v>
      </c>
      <c r="P26">
        <f t="shared" ref="P26:P33" si="17">O26+(-8.8787*(momento)+17874)/100</f>
        <v>1.3736372713718867</v>
      </c>
    </row>
    <row r="27" spans="2:24" x14ac:dyDescent="0.3">
      <c r="B27">
        <f t="shared" si="4"/>
        <v>24</v>
      </c>
      <c r="C27">
        <v>30.107401409800005</v>
      </c>
      <c r="D27">
        <f t="shared" si="2"/>
        <v>11.618176742799205</v>
      </c>
      <c r="E27">
        <f t="shared" si="15"/>
        <v>11.274797742799183</v>
      </c>
      <c r="F27">
        <f t="shared" si="15"/>
        <v>10.842631742799187</v>
      </c>
      <c r="G27">
        <f t="shared" si="15"/>
        <v>10.321678742799177</v>
      </c>
      <c r="H27">
        <f t="shared" si="15"/>
        <v>9.7119387427991573</v>
      </c>
      <c r="I27">
        <f t="shared" si="15"/>
        <v>9.0134117427991622</v>
      </c>
      <c r="J27">
        <f t="shared" si="15"/>
        <v>8.2260977427991566</v>
      </c>
      <c r="K27">
        <f t="shared" si="3"/>
        <v>7.3499967427991395</v>
      </c>
      <c r="L27">
        <f t="shared" si="5"/>
        <v>6.3851087427991473</v>
      </c>
      <c r="M27">
        <f t="shared" si="14"/>
        <v>5.3314337427991445</v>
      </c>
      <c r="N27">
        <f t="shared" si="14"/>
        <v>4.1889717427991302</v>
      </c>
      <c r="O27">
        <f t="shared" si="16"/>
        <v>2.9577227427991413</v>
      </c>
      <c r="P27">
        <f t="shared" si="17"/>
        <v>1.6376867427991413</v>
      </c>
    </row>
    <row r="28" spans="2:24" x14ac:dyDescent="0.3">
      <c r="B28">
        <f t="shared" si="4"/>
        <v>25</v>
      </c>
      <c r="C28">
        <v>29.423142286850005</v>
      </c>
      <c r="D28">
        <f t="shared" si="2"/>
        <v>11.354127271371951</v>
      </c>
      <c r="E28">
        <f t="shared" si="15"/>
        <v>11.010748271371929</v>
      </c>
      <c r="F28">
        <f t="shared" si="15"/>
        <v>10.578582271371932</v>
      </c>
      <c r="G28">
        <f t="shared" si="15"/>
        <v>10.057629271371923</v>
      </c>
      <c r="H28">
        <f t="shared" si="15"/>
        <v>9.4478892713719027</v>
      </c>
      <c r="I28">
        <f t="shared" si="15"/>
        <v>8.7493622713719077</v>
      </c>
      <c r="J28">
        <f t="shared" si="15"/>
        <v>7.9620482713719021</v>
      </c>
      <c r="K28">
        <f t="shared" si="3"/>
        <v>7.085947271371885</v>
      </c>
      <c r="L28">
        <f t="shared" si="5"/>
        <v>6.1210592713718928</v>
      </c>
      <c r="M28">
        <f t="shared" si="14"/>
        <v>5.06738427137189</v>
      </c>
      <c r="N28">
        <f t="shared" si="14"/>
        <v>3.9249222713718757</v>
      </c>
      <c r="O28">
        <f t="shared" si="16"/>
        <v>2.6936732713718867</v>
      </c>
      <c r="P28">
        <f t="shared" si="17"/>
        <v>1.3736372713718867</v>
      </c>
    </row>
    <row r="29" spans="2:24" x14ac:dyDescent="0.3">
      <c r="B29">
        <f t="shared" si="4"/>
        <v>26</v>
      </c>
      <c r="C29">
        <v>28.738883163900002</v>
      </c>
      <c r="D29">
        <f t="shared" si="2"/>
        <v>11.090077799944694</v>
      </c>
      <c r="E29">
        <f t="shared" si="15"/>
        <v>10.746698799944673</v>
      </c>
      <c r="F29">
        <f t="shared" si="15"/>
        <v>10.314532799944676</v>
      </c>
      <c r="G29">
        <f t="shared" si="15"/>
        <v>9.7935797999446663</v>
      </c>
      <c r="H29">
        <f t="shared" si="15"/>
        <v>9.1838397999446464</v>
      </c>
      <c r="I29">
        <f t="shared" si="15"/>
        <v>8.4853127999446514</v>
      </c>
      <c r="J29">
        <f t="shared" si="15"/>
        <v>7.6979987999446458</v>
      </c>
      <c r="K29">
        <f t="shared" si="3"/>
        <v>6.8218977999446286</v>
      </c>
      <c r="L29">
        <f t="shared" si="5"/>
        <v>5.8570097999446364</v>
      </c>
      <c r="M29">
        <f t="shared" si="14"/>
        <v>4.8033347999446336</v>
      </c>
      <c r="N29">
        <f t="shared" si="14"/>
        <v>3.6608727999446193</v>
      </c>
      <c r="O29">
        <f t="shared" si="16"/>
        <v>2.4296237999446304</v>
      </c>
      <c r="P29">
        <f t="shared" si="17"/>
        <v>1.1095877999446304</v>
      </c>
    </row>
    <row r="30" spans="2:24" x14ac:dyDescent="0.3">
      <c r="B30">
        <f t="shared" si="4"/>
        <v>27</v>
      </c>
      <c r="C30">
        <v>28.054624040950003</v>
      </c>
      <c r="D30">
        <f t="shared" si="2"/>
        <v>10.82602832851744</v>
      </c>
      <c r="E30">
        <f t="shared" si="15"/>
        <v>10.482649328517418</v>
      </c>
      <c r="F30">
        <f t="shared" si="15"/>
        <v>10.050483328517421</v>
      </c>
      <c r="G30">
        <f t="shared" si="15"/>
        <v>9.5295303285174118</v>
      </c>
      <c r="H30">
        <f t="shared" si="15"/>
        <v>8.9197903285173918</v>
      </c>
      <c r="I30">
        <f t="shared" si="15"/>
        <v>8.2212633285173968</v>
      </c>
      <c r="J30">
        <f t="shared" si="15"/>
        <v>7.4339493285173912</v>
      </c>
      <c r="K30">
        <f t="shared" si="3"/>
        <v>6.5578483285173741</v>
      </c>
      <c r="L30">
        <f t="shared" si="5"/>
        <v>5.5929603285173819</v>
      </c>
      <c r="M30">
        <f t="shared" si="14"/>
        <v>4.5392853285173791</v>
      </c>
      <c r="N30">
        <f t="shared" si="14"/>
        <v>3.3968233285173648</v>
      </c>
      <c r="O30">
        <f t="shared" si="16"/>
        <v>2.1655743285173759</v>
      </c>
      <c r="P30">
        <f t="shared" si="17"/>
        <v>0.84553832851737587</v>
      </c>
    </row>
    <row r="31" spans="2:24" x14ac:dyDescent="0.3">
      <c r="B31">
        <f t="shared" si="4"/>
        <v>28</v>
      </c>
      <c r="C31">
        <v>30.107401409800005</v>
      </c>
      <c r="D31">
        <f t="shared" si="2"/>
        <v>11.618176742799205</v>
      </c>
      <c r="E31">
        <f t="shared" si="15"/>
        <v>11.274797742799183</v>
      </c>
      <c r="F31">
        <f t="shared" si="15"/>
        <v>10.842631742799187</v>
      </c>
      <c r="G31">
        <f t="shared" si="15"/>
        <v>10.321678742799177</v>
      </c>
      <c r="H31">
        <f t="shared" si="15"/>
        <v>9.7119387427991573</v>
      </c>
      <c r="I31">
        <f t="shared" si="15"/>
        <v>9.0134117427991622</v>
      </c>
      <c r="J31">
        <f t="shared" si="15"/>
        <v>8.2260977427991566</v>
      </c>
      <c r="K31">
        <f t="shared" si="3"/>
        <v>7.3499967427991395</v>
      </c>
      <c r="L31">
        <f t="shared" si="5"/>
        <v>6.3851087427991473</v>
      </c>
      <c r="M31">
        <f t="shared" si="14"/>
        <v>5.3314337427991445</v>
      </c>
      <c r="N31">
        <f t="shared" si="14"/>
        <v>4.1889717427991302</v>
      </c>
      <c r="O31">
        <f t="shared" si="16"/>
        <v>2.9577227427991413</v>
      </c>
      <c r="P31">
        <f t="shared" si="17"/>
        <v>1.6376867427991413</v>
      </c>
    </row>
    <row r="32" spans="2:24" x14ac:dyDescent="0.3">
      <c r="B32">
        <f t="shared" si="4"/>
        <v>29</v>
      </c>
      <c r="C32">
        <v>32.16017877865</v>
      </c>
      <c r="D32">
        <f t="shared" si="2"/>
        <v>12.410325157080967</v>
      </c>
      <c r="E32">
        <f t="shared" si="15"/>
        <v>12.066946157080945</v>
      </c>
      <c r="F32">
        <f t="shared" si="15"/>
        <v>11.634780157080948</v>
      </c>
      <c r="G32">
        <f t="shared" si="15"/>
        <v>11.113827157080939</v>
      </c>
      <c r="H32">
        <f t="shared" si="15"/>
        <v>10.504087157080919</v>
      </c>
      <c r="I32">
        <f t="shared" si="15"/>
        <v>9.8055601570809241</v>
      </c>
      <c r="J32">
        <f t="shared" si="15"/>
        <v>9.0182461570809185</v>
      </c>
      <c r="K32">
        <f t="shared" si="3"/>
        <v>8.1421451570809023</v>
      </c>
      <c r="L32">
        <f t="shared" si="5"/>
        <v>7.1772571570809109</v>
      </c>
      <c r="M32">
        <f t="shared" si="14"/>
        <v>6.1235821570809081</v>
      </c>
      <c r="N32">
        <f t="shared" si="14"/>
        <v>4.9811201570808938</v>
      </c>
      <c r="O32">
        <f t="shared" si="16"/>
        <v>3.7498711570809049</v>
      </c>
      <c r="P32">
        <f t="shared" si="17"/>
        <v>2.4298351570809049</v>
      </c>
      <c r="Q32">
        <f>P32+(-8.8787*(momento)+17874)/100</f>
        <v>1.0210121570808937</v>
      </c>
    </row>
    <row r="33" spans="2:16" x14ac:dyDescent="0.3">
      <c r="B33">
        <f t="shared" si="4"/>
        <v>30</v>
      </c>
      <c r="C33">
        <v>30.791660532750004</v>
      </c>
      <c r="D33">
        <f t="shared" si="2"/>
        <v>11.88222621422646</v>
      </c>
      <c r="E33">
        <f t="shared" si="15"/>
        <v>11.538847214226438</v>
      </c>
      <c r="F33">
        <f t="shared" si="15"/>
        <v>11.106681214226441</v>
      </c>
      <c r="G33">
        <f t="shared" si="15"/>
        <v>10.585728214226432</v>
      </c>
      <c r="H33">
        <f t="shared" si="15"/>
        <v>9.9759882142264118</v>
      </c>
      <c r="I33">
        <f t="shared" si="15"/>
        <v>9.2774612142264168</v>
      </c>
      <c r="J33">
        <f t="shared" si="15"/>
        <v>8.4901472142264112</v>
      </c>
      <c r="K33">
        <f t="shared" si="3"/>
        <v>7.614046214226394</v>
      </c>
      <c r="L33">
        <f t="shared" si="5"/>
        <v>6.6491582142264019</v>
      </c>
      <c r="M33">
        <f t="shared" si="14"/>
        <v>5.595483214226399</v>
      </c>
      <c r="N33">
        <f t="shared" si="14"/>
        <v>4.4530212142263847</v>
      </c>
      <c r="O33">
        <f t="shared" si="16"/>
        <v>3.2217722142263958</v>
      </c>
      <c r="P33">
        <f t="shared" si="17"/>
        <v>1.9017362142263958</v>
      </c>
    </row>
    <row r="34" spans="2:16" x14ac:dyDescent="0.3">
      <c r="B34">
        <f t="shared" si="4"/>
        <v>31</v>
      </c>
      <c r="C34">
        <v>26.001846672100001</v>
      </c>
      <c r="D34">
        <f t="shared" si="2"/>
        <v>10.033879914235676</v>
      </c>
      <c r="E34">
        <f t="shared" ref="E34:J43" si="18">D34+(-8.8787*(momento)+17874)/100</f>
        <v>9.6905009142356544</v>
      </c>
      <c r="F34">
        <f t="shared" si="18"/>
        <v>9.2583349142356575</v>
      </c>
      <c r="G34">
        <f t="shared" si="18"/>
        <v>8.7373819142356481</v>
      </c>
      <c r="H34">
        <f t="shared" si="18"/>
        <v>8.1276419142356282</v>
      </c>
      <c r="I34">
        <f t="shared" si="18"/>
        <v>7.4291149142356332</v>
      </c>
      <c r="J34">
        <f t="shared" si="18"/>
        <v>6.6418009142356276</v>
      </c>
      <c r="K34">
        <f t="shared" si="3"/>
        <v>5.7656999142356105</v>
      </c>
      <c r="L34">
        <f t="shared" si="5"/>
        <v>4.8008119142356183</v>
      </c>
      <c r="M34">
        <f t="shared" si="14"/>
        <v>3.7471369142356155</v>
      </c>
      <c r="N34">
        <f t="shared" si="14"/>
        <v>2.6046749142356012</v>
      </c>
      <c r="O34">
        <f t="shared" si="16"/>
        <v>1.3734259142356122</v>
      </c>
    </row>
    <row r="35" spans="2:16" x14ac:dyDescent="0.3">
      <c r="B35">
        <f t="shared" si="4"/>
        <v>32</v>
      </c>
      <c r="C35">
        <v>26.686105795050004</v>
      </c>
      <c r="D35">
        <f t="shared" si="2"/>
        <v>10.297929385662931</v>
      </c>
      <c r="E35">
        <f t="shared" si="18"/>
        <v>9.954550385662909</v>
      </c>
      <c r="F35">
        <f t="shared" si="18"/>
        <v>9.522384385662912</v>
      </c>
      <c r="G35">
        <f t="shared" si="18"/>
        <v>9.0014313856629027</v>
      </c>
      <c r="H35">
        <f t="shared" si="18"/>
        <v>8.3916913856628828</v>
      </c>
      <c r="I35">
        <f t="shared" si="18"/>
        <v>7.6931643856628877</v>
      </c>
      <c r="J35">
        <f t="shared" si="18"/>
        <v>6.9058503856628821</v>
      </c>
      <c r="K35">
        <f t="shared" si="3"/>
        <v>6.029749385662865</v>
      </c>
      <c r="L35">
        <f t="shared" si="5"/>
        <v>5.0648613856628728</v>
      </c>
      <c r="M35">
        <f t="shared" si="14"/>
        <v>4.01118638566287</v>
      </c>
      <c r="N35">
        <f t="shared" si="14"/>
        <v>2.8687243856628557</v>
      </c>
      <c r="O35">
        <f t="shared" si="16"/>
        <v>1.6374753856628668</v>
      </c>
    </row>
    <row r="36" spans="2:16" x14ac:dyDescent="0.3">
      <c r="B36">
        <f t="shared" si="4"/>
        <v>33</v>
      </c>
      <c r="C36">
        <v>26.001846672100001</v>
      </c>
      <c r="D36">
        <f t="shared" si="2"/>
        <v>10.033879914235676</v>
      </c>
      <c r="E36">
        <f t="shared" si="18"/>
        <v>9.6905009142356544</v>
      </c>
      <c r="F36">
        <f t="shared" si="18"/>
        <v>9.2583349142356575</v>
      </c>
      <c r="G36">
        <f t="shared" si="18"/>
        <v>8.7373819142356481</v>
      </c>
      <c r="H36">
        <f t="shared" si="18"/>
        <v>8.1276419142356282</v>
      </c>
      <c r="I36">
        <f t="shared" si="18"/>
        <v>7.4291149142356332</v>
      </c>
      <c r="J36">
        <f t="shared" si="18"/>
        <v>6.6418009142356276</v>
      </c>
      <c r="K36">
        <f t="shared" si="3"/>
        <v>5.7656999142356105</v>
      </c>
      <c r="L36">
        <f t="shared" si="5"/>
        <v>4.8008119142356183</v>
      </c>
      <c r="M36">
        <f t="shared" si="14"/>
        <v>3.7471369142356155</v>
      </c>
      <c r="N36">
        <f t="shared" si="14"/>
        <v>2.6046749142356012</v>
      </c>
      <c r="O36">
        <f t="shared" si="16"/>
        <v>1.3734259142356122</v>
      </c>
    </row>
    <row r="37" spans="2:16" x14ac:dyDescent="0.3">
      <c r="B37">
        <f t="shared" si="4"/>
        <v>34</v>
      </c>
      <c r="C37">
        <v>20.527773688500002</v>
      </c>
      <c r="D37">
        <f t="shared" si="2"/>
        <v>7.921484142817639</v>
      </c>
      <c r="E37">
        <f t="shared" si="18"/>
        <v>7.5781051428176163</v>
      </c>
      <c r="F37">
        <f t="shared" si="18"/>
        <v>7.1459391428176184</v>
      </c>
      <c r="G37">
        <f t="shared" si="18"/>
        <v>6.62498614281761</v>
      </c>
      <c r="H37">
        <f t="shared" si="18"/>
        <v>6.0152461428175901</v>
      </c>
      <c r="I37">
        <f t="shared" si="18"/>
        <v>5.3167191428175951</v>
      </c>
      <c r="J37">
        <f t="shared" si="18"/>
        <v>4.5294051428175894</v>
      </c>
      <c r="K37">
        <f t="shared" si="3"/>
        <v>3.6533041428175723</v>
      </c>
      <c r="L37">
        <f t="shared" si="5"/>
        <v>2.6884161428175806</v>
      </c>
      <c r="M37">
        <f t="shared" si="14"/>
        <v>1.6347411428175778</v>
      </c>
      <c r="N37">
        <f t="shared" si="14"/>
        <v>0.49227914281756369</v>
      </c>
    </row>
    <row r="38" spans="2:16" x14ac:dyDescent="0.3">
      <c r="B38">
        <f t="shared" si="4"/>
        <v>35</v>
      </c>
      <c r="C38">
        <v>21.212032811450005</v>
      </c>
      <c r="D38">
        <f t="shared" si="2"/>
        <v>8.1855336142448945</v>
      </c>
      <c r="E38">
        <f t="shared" si="18"/>
        <v>7.8421546142448717</v>
      </c>
      <c r="F38">
        <f t="shared" si="18"/>
        <v>7.4099886142448739</v>
      </c>
      <c r="G38">
        <f t="shared" si="18"/>
        <v>6.8890356142448654</v>
      </c>
      <c r="H38">
        <f t="shared" si="18"/>
        <v>6.2792956142448455</v>
      </c>
      <c r="I38">
        <f t="shared" si="18"/>
        <v>5.5807686142448514</v>
      </c>
      <c r="J38">
        <f t="shared" si="18"/>
        <v>4.7934546142448458</v>
      </c>
      <c r="K38">
        <f t="shared" si="3"/>
        <v>3.9173536142448286</v>
      </c>
      <c r="L38">
        <f t="shared" si="5"/>
        <v>2.9524656142448369</v>
      </c>
      <c r="M38">
        <f t="shared" si="14"/>
        <v>1.8987906142448341</v>
      </c>
      <c r="N38">
        <f t="shared" si="14"/>
        <v>0.75632861424482001</v>
      </c>
    </row>
    <row r="39" spans="2:16" x14ac:dyDescent="0.3">
      <c r="B39">
        <f t="shared" si="4"/>
        <v>36</v>
      </c>
      <c r="C39">
        <v>18.474996319650003</v>
      </c>
      <c r="D39">
        <f t="shared" si="2"/>
        <v>7.1293357285358754</v>
      </c>
      <c r="E39">
        <f t="shared" si="18"/>
        <v>6.7859567285358526</v>
      </c>
      <c r="F39">
        <f t="shared" si="18"/>
        <v>6.3537907285358548</v>
      </c>
      <c r="G39">
        <f t="shared" si="18"/>
        <v>5.8328377285358464</v>
      </c>
      <c r="H39">
        <f t="shared" si="18"/>
        <v>5.2230977285358264</v>
      </c>
      <c r="I39">
        <f t="shared" si="18"/>
        <v>4.5245707285358314</v>
      </c>
      <c r="J39">
        <f t="shared" si="18"/>
        <v>3.7372567285358258</v>
      </c>
      <c r="K39">
        <f t="shared" si="3"/>
        <v>2.8611557285358087</v>
      </c>
      <c r="L39">
        <f t="shared" si="5"/>
        <v>1.8962677285358169</v>
      </c>
      <c r="M39">
        <f>L39+(-8.8787*(momento)+17874)/100</f>
        <v>0.84259272853581413</v>
      </c>
    </row>
    <row r="40" spans="2:16" x14ac:dyDescent="0.3">
      <c r="B40">
        <f t="shared" si="4"/>
        <v>37</v>
      </c>
      <c r="C40">
        <v>18.474996319650003</v>
      </c>
      <c r="D40">
        <f t="shared" si="2"/>
        <v>7.1293357285358754</v>
      </c>
      <c r="E40">
        <f t="shared" si="18"/>
        <v>6.7859567285358526</v>
      </c>
      <c r="F40">
        <f t="shared" si="18"/>
        <v>6.3537907285358548</v>
      </c>
      <c r="G40">
        <f t="shared" si="18"/>
        <v>5.8328377285358464</v>
      </c>
      <c r="H40">
        <f t="shared" si="18"/>
        <v>5.2230977285358264</v>
      </c>
      <c r="I40">
        <f t="shared" si="18"/>
        <v>4.5245707285358314</v>
      </c>
      <c r="J40">
        <f t="shared" si="18"/>
        <v>3.7372567285358258</v>
      </c>
      <c r="K40">
        <f t="shared" si="3"/>
        <v>2.8611557285358087</v>
      </c>
      <c r="L40">
        <f t="shared" si="5"/>
        <v>1.8962677285358169</v>
      </c>
      <c r="M40">
        <f>L40+(-8.8787*(momento)+17874)/100</f>
        <v>0.84259272853581413</v>
      </c>
    </row>
    <row r="41" spans="2:16" x14ac:dyDescent="0.3">
      <c r="B41">
        <f t="shared" si="4"/>
        <v>38</v>
      </c>
      <c r="C41">
        <v>15.053700704900002</v>
      </c>
      <c r="D41">
        <f t="shared" si="2"/>
        <v>5.8090883713996027</v>
      </c>
      <c r="E41">
        <f t="shared" si="18"/>
        <v>5.4657093713995799</v>
      </c>
      <c r="F41">
        <f t="shared" si="18"/>
        <v>5.0335433713995821</v>
      </c>
      <c r="G41">
        <f t="shared" si="18"/>
        <v>4.5125903713995736</v>
      </c>
      <c r="H41">
        <f t="shared" si="18"/>
        <v>3.9028503713995537</v>
      </c>
      <c r="I41">
        <f t="shared" si="18"/>
        <v>3.2043233713995591</v>
      </c>
      <c r="J41">
        <f t="shared" si="18"/>
        <v>2.4170093713995535</v>
      </c>
      <c r="K41">
        <f t="shared" si="3"/>
        <v>1.5409083713995366</v>
      </c>
      <c r="L41">
        <f t="shared" si="5"/>
        <v>0.57602037139954487</v>
      </c>
    </row>
    <row r="42" spans="2:16" x14ac:dyDescent="0.3">
      <c r="B42">
        <f t="shared" si="4"/>
        <v>39</v>
      </c>
      <c r="C42">
        <v>15.053700704900002</v>
      </c>
      <c r="D42">
        <f t="shared" si="2"/>
        <v>5.8090883713996027</v>
      </c>
      <c r="E42">
        <f t="shared" si="18"/>
        <v>5.4657093713995799</v>
      </c>
      <c r="F42">
        <f t="shared" si="18"/>
        <v>5.0335433713995821</v>
      </c>
      <c r="G42">
        <f t="shared" si="18"/>
        <v>4.5125903713995736</v>
      </c>
      <c r="H42">
        <f t="shared" si="18"/>
        <v>3.9028503713995537</v>
      </c>
      <c r="I42">
        <f t="shared" si="18"/>
        <v>3.2043233713995591</v>
      </c>
      <c r="J42">
        <f t="shared" si="18"/>
        <v>2.4170093713995535</v>
      </c>
      <c r="K42">
        <f t="shared" si="3"/>
        <v>1.5409083713995366</v>
      </c>
      <c r="L42">
        <f t="shared" si="5"/>
        <v>0.57602037139954487</v>
      </c>
    </row>
    <row r="43" spans="2:16" x14ac:dyDescent="0.3">
      <c r="B43">
        <f t="shared" si="4"/>
        <v>40</v>
      </c>
      <c r="C43">
        <v>13.685182459000002</v>
      </c>
      <c r="D43">
        <f t="shared" si="2"/>
        <v>5.2809894285450927</v>
      </c>
      <c r="E43">
        <f t="shared" si="18"/>
        <v>4.9376104285450699</v>
      </c>
      <c r="F43">
        <f t="shared" si="18"/>
        <v>4.5054444285450721</v>
      </c>
      <c r="G43">
        <f t="shared" si="18"/>
        <v>3.9844914285450637</v>
      </c>
      <c r="H43">
        <f t="shared" si="18"/>
        <v>3.3747514285450437</v>
      </c>
      <c r="I43">
        <f t="shared" si="18"/>
        <v>2.6762244285450492</v>
      </c>
      <c r="J43">
        <f t="shared" si="18"/>
        <v>1.8889104285450435</v>
      </c>
      <c r="K43">
        <f t="shared" si="3"/>
        <v>1.0128094285450266</v>
      </c>
    </row>
    <row r="44" spans="2:16" x14ac:dyDescent="0.3">
      <c r="B44">
        <f t="shared" si="4"/>
        <v>41</v>
      </c>
      <c r="C44">
        <v>13.685182459000002</v>
      </c>
      <c r="D44">
        <f t="shared" si="2"/>
        <v>5.2809894285450927</v>
      </c>
      <c r="E44">
        <f t="shared" ref="E44:J46" si="19">D44+(-8.8787*(momento)+17874)/100</f>
        <v>4.9376104285450699</v>
      </c>
      <c r="F44">
        <f t="shared" si="19"/>
        <v>4.5054444285450721</v>
      </c>
      <c r="G44">
        <f t="shared" si="19"/>
        <v>3.9844914285450637</v>
      </c>
      <c r="H44">
        <f t="shared" si="19"/>
        <v>3.3747514285450437</v>
      </c>
      <c r="I44">
        <f t="shared" si="19"/>
        <v>2.6762244285450492</v>
      </c>
      <c r="J44">
        <f t="shared" si="19"/>
        <v>1.8889104285450435</v>
      </c>
      <c r="K44">
        <f t="shared" si="3"/>
        <v>1.0128094285450266</v>
      </c>
    </row>
    <row r="45" spans="2:16" x14ac:dyDescent="0.3">
      <c r="B45">
        <f t="shared" si="4"/>
        <v>42</v>
      </c>
      <c r="C45">
        <v>11.632405090150002</v>
      </c>
      <c r="D45">
        <f t="shared" si="2"/>
        <v>4.488841014263329</v>
      </c>
      <c r="E45">
        <f t="shared" si="19"/>
        <v>4.1454620142633063</v>
      </c>
      <c r="F45">
        <f t="shared" si="19"/>
        <v>3.7132960142633089</v>
      </c>
      <c r="G45">
        <f t="shared" si="19"/>
        <v>3.1923430142633</v>
      </c>
      <c r="H45">
        <f t="shared" si="19"/>
        <v>2.5826030142632801</v>
      </c>
      <c r="I45">
        <f t="shared" si="19"/>
        <v>1.8840760142632855</v>
      </c>
      <c r="J45">
        <f t="shared" si="19"/>
        <v>1.0967620142632799</v>
      </c>
    </row>
    <row r="46" spans="2:16" x14ac:dyDescent="0.3">
      <c r="B46">
        <f t="shared" si="4"/>
        <v>43</v>
      </c>
      <c r="C46">
        <v>11.632405090150002</v>
      </c>
      <c r="D46">
        <f t="shared" si="2"/>
        <v>4.488841014263329</v>
      </c>
      <c r="E46">
        <f t="shared" si="19"/>
        <v>4.1454620142633063</v>
      </c>
      <c r="F46">
        <f t="shared" si="19"/>
        <v>3.7132960142633089</v>
      </c>
      <c r="G46">
        <f t="shared" si="19"/>
        <v>3.1923430142633</v>
      </c>
      <c r="H46">
        <f t="shared" si="19"/>
        <v>2.5826030142632801</v>
      </c>
      <c r="I46">
        <f t="shared" si="19"/>
        <v>1.8840760142632855</v>
      </c>
      <c r="J46">
        <f t="shared" si="19"/>
        <v>1.0967620142632799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A4" sqref="AA4:AA17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20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1.3261E-2</v>
      </c>
      <c r="B2">
        <v>3.5154999999999999E-2</v>
      </c>
      <c r="C2">
        <f>A2/B2</f>
        <v>0.37721518987341773</v>
      </c>
      <c r="E2">
        <v>-8.9789999999999992</v>
      </c>
      <c r="F2">
        <v>18090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0.37721519*C4</f>
        <v>4.3879198962379</v>
      </c>
      <c r="E4">
        <f t="shared" ref="E4:K13" si="1">D4+(-8.979*(momento)+18090)/100</f>
        <v>4.1814898962378999</v>
      </c>
      <c r="F4">
        <f t="shared" si="1"/>
        <v>3.8852698962379062</v>
      </c>
      <c r="G4">
        <f t="shared" si="1"/>
        <v>3.4992598962379189</v>
      </c>
      <c r="H4">
        <f t="shared" si="1"/>
        <v>3.023459896237938</v>
      </c>
      <c r="I4">
        <f t="shared" si="1"/>
        <v>2.4578698962379635</v>
      </c>
      <c r="J4">
        <f t="shared" si="1"/>
        <v>1.8024898962379952</v>
      </c>
      <c r="K4">
        <f t="shared" si="1"/>
        <v>1.0573198962379968</v>
      </c>
    </row>
    <row r="5" spans="1:38" x14ac:dyDescent="0.3">
      <c r="B5">
        <f>1+B4</f>
        <v>2</v>
      </c>
      <c r="C5">
        <v>13.000923336050001</v>
      </c>
      <c r="D5">
        <f t="shared" ref="D5:D46" si="2">0.37721519*C5</f>
        <v>4.9041457663835342</v>
      </c>
      <c r="E5">
        <f t="shared" si="1"/>
        <v>4.6977157663835341</v>
      </c>
      <c r="F5">
        <f t="shared" si="1"/>
        <v>4.4014957663835403</v>
      </c>
      <c r="G5">
        <f t="shared" si="1"/>
        <v>4.015485766383553</v>
      </c>
      <c r="H5">
        <f t="shared" si="1"/>
        <v>3.5396857663835721</v>
      </c>
      <c r="I5">
        <f t="shared" si="1"/>
        <v>2.9740957663835976</v>
      </c>
      <c r="J5">
        <f t="shared" si="1"/>
        <v>2.3187157663836295</v>
      </c>
      <c r="K5">
        <f t="shared" si="1"/>
        <v>1.5735457663836314</v>
      </c>
      <c r="L5">
        <f t="shared" ref="L5:L44" si="3">K5+(-8.979*(momento)+18090)/100</f>
        <v>0.7385857663836396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6.194710441747624</v>
      </c>
      <c r="E6">
        <f t="shared" si="1"/>
        <v>5.9882804417476239</v>
      </c>
      <c r="F6">
        <f t="shared" si="1"/>
        <v>5.6920604417476302</v>
      </c>
      <c r="G6">
        <f t="shared" si="1"/>
        <v>5.3060504417476428</v>
      </c>
      <c r="H6">
        <f t="shared" si="1"/>
        <v>4.8302504417476619</v>
      </c>
      <c r="I6">
        <f t="shared" si="1"/>
        <v>4.2646604417476874</v>
      </c>
      <c r="J6">
        <f t="shared" si="1"/>
        <v>3.6092804417477193</v>
      </c>
      <c r="K6">
        <f t="shared" si="1"/>
        <v>2.8641104417477212</v>
      </c>
      <c r="L6">
        <f t="shared" si="3"/>
        <v>2.0291504417477295</v>
      </c>
      <c r="M6">
        <f t="shared" ref="M6:M42" si="5">L6+(-8.979*(momento)+18090)/100</f>
        <v>1.1044004417477442</v>
      </c>
    </row>
    <row r="7" spans="1:38" x14ac:dyDescent="0.3">
      <c r="B7">
        <f t="shared" si="4"/>
        <v>4</v>
      </c>
      <c r="C7">
        <v>25.317587549150005</v>
      </c>
      <c r="D7">
        <f t="shared" si="2"/>
        <v>9.5501785976942521</v>
      </c>
      <c r="E7">
        <f t="shared" si="1"/>
        <v>9.3437485976942511</v>
      </c>
      <c r="F7">
        <f t="shared" si="1"/>
        <v>9.0475285976942565</v>
      </c>
      <c r="G7">
        <f t="shared" si="1"/>
        <v>8.6615185976942684</v>
      </c>
      <c r="H7">
        <f t="shared" si="1"/>
        <v>8.1857185976942866</v>
      </c>
      <c r="I7">
        <f t="shared" si="1"/>
        <v>7.6201285976943121</v>
      </c>
      <c r="J7">
        <f t="shared" si="1"/>
        <v>6.964748597694344</v>
      </c>
      <c r="K7">
        <f t="shared" si="1"/>
        <v>6.2195785976943458</v>
      </c>
      <c r="L7">
        <f t="shared" si="3"/>
        <v>5.3846185976943541</v>
      </c>
      <c r="M7">
        <f t="shared" si="5"/>
        <v>4.4598685976943688</v>
      </c>
      <c r="N7">
        <f t="shared" ref="N7:P22" si="6">M7+(-8.979*(momento)+18090)/100</f>
        <v>3.4453285976943899</v>
      </c>
      <c r="O7">
        <f t="shared" si="6"/>
        <v>2.3409985976944174</v>
      </c>
      <c r="P7">
        <f t="shared" si="6"/>
        <v>1.1468785976944511</v>
      </c>
    </row>
    <row r="8" spans="1:38" x14ac:dyDescent="0.3">
      <c r="B8">
        <f t="shared" si="4"/>
        <v>5</v>
      </c>
      <c r="C8">
        <v>26.686105795050004</v>
      </c>
      <c r="D8">
        <f t="shared" si="2"/>
        <v>10.066404467839888</v>
      </c>
      <c r="E8">
        <f t="shared" si="1"/>
        <v>9.8599744678398871</v>
      </c>
      <c r="F8">
        <f t="shared" si="1"/>
        <v>9.5637544678398925</v>
      </c>
      <c r="G8">
        <f t="shared" si="1"/>
        <v>9.1777444678399043</v>
      </c>
      <c r="H8">
        <f t="shared" si="1"/>
        <v>8.7019444678399225</v>
      </c>
      <c r="I8">
        <f t="shared" si="1"/>
        <v>8.1363544678399471</v>
      </c>
      <c r="J8">
        <f t="shared" si="1"/>
        <v>7.480974467839979</v>
      </c>
      <c r="K8">
        <f t="shared" si="1"/>
        <v>6.7358044678399809</v>
      </c>
      <c r="L8">
        <f t="shared" si="3"/>
        <v>5.9008444678399892</v>
      </c>
      <c r="M8">
        <f t="shared" si="5"/>
        <v>4.9760944678400039</v>
      </c>
      <c r="N8">
        <f t="shared" si="6"/>
        <v>3.961554467840025</v>
      </c>
      <c r="O8">
        <f t="shared" si="6"/>
        <v>2.8572244678400525</v>
      </c>
      <c r="P8">
        <f t="shared" si="6"/>
        <v>1.6631044678400861</v>
      </c>
    </row>
    <row r="9" spans="1:38" x14ac:dyDescent="0.3">
      <c r="B9">
        <f t="shared" si="4"/>
        <v>6</v>
      </c>
      <c r="C9">
        <v>33.528697024550006</v>
      </c>
      <c r="D9">
        <f t="shared" si="2"/>
        <v>12.647533818568064</v>
      </c>
      <c r="E9">
        <f t="shared" si="1"/>
        <v>12.441103818568063</v>
      </c>
      <c r="F9">
        <f t="shared" si="1"/>
        <v>12.144883818568069</v>
      </c>
      <c r="G9">
        <f t="shared" si="1"/>
        <v>11.75887381856808</v>
      </c>
      <c r="H9">
        <f t="shared" si="1"/>
        <v>11.283073818568099</v>
      </c>
      <c r="I9">
        <f t="shared" si="1"/>
        <v>10.717483818568123</v>
      </c>
      <c r="J9">
        <f t="shared" si="1"/>
        <v>10.062103818568154</v>
      </c>
      <c r="K9">
        <f t="shared" si="1"/>
        <v>9.3169338185681561</v>
      </c>
      <c r="L9">
        <f t="shared" si="3"/>
        <v>8.4819738185681643</v>
      </c>
      <c r="M9">
        <f t="shared" si="5"/>
        <v>7.557223818568179</v>
      </c>
      <c r="N9">
        <f t="shared" si="6"/>
        <v>6.5426838185682001</v>
      </c>
      <c r="O9">
        <f t="shared" si="6"/>
        <v>5.4383538185682276</v>
      </c>
      <c r="P9">
        <f t="shared" si="6"/>
        <v>4.2442338185682615</v>
      </c>
      <c r="Q9">
        <f t="shared" ref="Q9:R22" si="7">P9+(-8.979*(momento)+18090)/100</f>
        <v>2.9603238185682654</v>
      </c>
      <c r="R9">
        <f t="shared" si="7"/>
        <v>1.5866238185682757</v>
      </c>
    </row>
    <row r="10" spans="1:38" x14ac:dyDescent="0.3">
      <c r="B10">
        <f t="shared" si="4"/>
        <v>7</v>
      </c>
      <c r="C10">
        <v>43.792583868800001</v>
      </c>
      <c r="D10">
        <f t="shared" si="2"/>
        <v>16.519227844660328</v>
      </c>
      <c r="E10">
        <f t="shared" si="1"/>
        <v>16.312797844660327</v>
      </c>
      <c r="F10">
        <f t="shared" si="1"/>
        <v>16.016577844660333</v>
      </c>
      <c r="G10">
        <f t="shared" si="1"/>
        <v>15.630567844660344</v>
      </c>
      <c r="H10">
        <f t="shared" si="1"/>
        <v>15.154767844660363</v>
      </c>
      <c r="I10">
        <f t="shared" si="1"/>
        <v>14.589177844660387</v>
      </c>
      <c r="J10">
        <f t="shared" si="1"/>
        <v>13.933797844660418</v>
      </c>
      <c r="K10">
        <f t="shared" si="1"/>
        <v>13.18862784466042</v>
      </c>
      <c r="L10">
        <f t="shared" si="3"/>
        <v>12.353667844660428</v>
      </c>
      <c r="M10">
        <f t="shared" si="5"/>
        <v>11.428917844660443</v>
      </c>
      <c r="N10">
        <f t="shared" si="6"/>
        <v>10.414377844660464</v>
      </c>
      <c r="O10">
        <f t="shared" si="6"/>
        <v>9.3100478446604917</v>
      </c>
      <c r="P10">
        <f t="shared" si="6"/>
        <v>8.1159278446605256</v>
      </c>
      <c r="Q10">
        <f t="shared" si="7"/>
        <v>6.8320178446605295</v>
      </c>
      <c r="R10">
        <f t="shared" si="7"/>
        <v>5.4583178446605398</v>
      </c>
      <c r="S10">
        <f t="shared" ref="S10:U18" si="8">R10+(-8.979*(momento)+18090)/100</f>
        <v>3.9948278446605565</v>
      </c>
      <c r="T10">
        <f t="shared" si="8"/>
        <v>2.4415478446605796</v>
      </c>
      <c r="U10">
        <f t="shared" si="8"/>
        <v>0.79847784466060912</v>
      </c>
    </row>
    <row r="11" spans="1:38" x14ac:dyDescent="0.3">
      <c r="B11">
        <f t="shared" si="4"/>
        <v>8</v>
      </c>
      <c r="C11">
        <v>56.109248081900006</v>
      </c>
      <c r="D11">
        <f t="shared" si="2"/>
        <v>21.165260675971044</v>
      </c>
      <c r="E11">
        <f t="shared" si="1"/>
        <v>20.958830675971043</v>
      </c>
      <c r="F11">
        <f t="shared" si="1"/>
        <v>20.662610675971049</v>
      </c>
      <c r="G11">
        <f t="shared" si="1"/>
        <v>20.276600675971061</v>
      </c>
      <c r="H11">
        <f t="shared" si="1"/>
        <v>19.800800675971079</v>
      </c>
      <c r="I11">
        <f t="shared" si="1"/>
        <v>19.235210675971103</v>
      </c>
      <c r="J11">
        <f t="shared" si="1"/>
        <v>18.579830675971134</v>
      </c>
      <c r="K11">
        <f t="shared" si="1"/>
        <v>17.834660675971136</v>
      </c>
      <c r="L11">
        <f t="shared" si="3"/>
        <v>16.999700675971145</v>
      </c>
      <c r="M11">
        <f t="shared" si="5"/>
        <v>16.074950675971159</v>
      </c>
      <c r="N11">
        <f t="shared" si="6"/>
        <v>15.06041067597118</v>
      </c>
      <c r="O11">
        <f t="shared" si="6"/>
        <v>13.956080675971208</v>
      </c>
      <c r="P11">
        <f t="shared" si="6"/>
        <v>12.761960675971242</v>
      </c>
      <c r="Q11">
        <f t="shared" si="7"/>
        <v>11.478050675971247</v>
      </c>
      <c r="R11">
        <f t="shared" si="7"/>
        <v>10.104350675971258</v>
      </c>
      <c r="S11">
        <f t="shared" si="8"/>
        <v>8.6408606759712754</v>
      </c>
      <c r="T11">
        <f t="shared" si="8"/>
        <v>7.0875806759712985</v>
      </c>
      <c r="U11">
        <f t="shared" si="8"/>
        <v>5.444510675971328</v>
      </c>
      <c r="V11">
        <f t="shared" ref="V11:W17" si="9">U11+(-8.979*(momento)+18090)/100</f>
        <v>3.7116506759713275</v>
      </c>
      <c r="W11">
        <f t="shared" si="9"/>
        <v>1.8890006759713334</v>
      </c>
    </row>
    <row r="12" spans="1:38" x14ac:dyDescent="0.3">
      <c r="B12">
        <f t="shared" si="4"/>
        <v>9</v>
      </c>
      <c r="C12">
        <v>73.215726155650003</v>
      </c>
      <c r="D12">
        <f t="shared" si="2"/>
        <v>27.618084052791485</v>
      </c>
      <c r="E12">
        <f t="shared" si="1"/>
        <v>27.411654052791484</v>
      </c>
      <c r="F12">
        <f t="shared" si="1"/>
        <v>27.115434052791489</v>
      </c>
      <c r="G12">
        <f t="shared" si="1"/>
        <v>26.729424052791501</v>
      </c>
      <c r="H12">
        <f t="shared" si="1"/>
        <v>26.253624052791519</v>
      </c>
      <c r="I12">
        <f t="shared" si="1"/>
        <v>25.688034052791544</v>
      </c>
      <c r="J12">
        <f t="shared" si="1"/>
        <v>25.032654052791575</v>
      </c>
      <c r="K12">
        <f t="shared" si="1"/>
        <v>24.287484052791577</v>
      </c>
      <c r="L12">
        <f t="shared" si="3"/>
        <v>23.452524052791585</v>
      </c>
      <c r="M12">
        <f t="shared" si="5"/>
        <v>22.5277740527916</v>
      </c>
      <c r="N12">
        <f t="shared" si="6"/>
        <v>21.513234052791621</v>
      </c>
      <c r="O12">
        <f t="shared" si="6"/>
        <v>20.408904052791648</v>
      </c>
      <c r="P12">
        <f t="shared" si="6"/>
        <v>19.214784052791682</v>
      </c>
      <c r="Q12">
        <f t="shared" si="7"/>
        <v>17.930874052791687</v>
      </c>
      <c r="R12">
        <f t="shared" si="7"/>
        <v>16.557174052791698</v>
      </c>
      <c r="S12">
        <f t="shared" si="8"/>
        <v>15.093684052791716</v>
      </c>
      <c r="T12">
        <f t="shared" si="8"/>
        <v>13.54040405279174</v>
      </c>
      <c r="U12">
        <f t="shared" si="8"/>
        <v>11.89733405279177</v>
      </c>
      <c r="V12">
        <f t="shared" si="9"/>
        <v>10.164474052791769</v>
      </c>
      <c r="W12">
        <f t="shared" si="9"/>
        <v>8.3418240527917753</v>
      </c>
      <c r="X12">
        <f t="shared" ref="X12:Z16" si="10">W12+(-8.979*(momento)+18090)/100</f>
        <v>6.4293840527917876</v>
      </c>
      <c r="Y12">
        <f t="shared" si="10"/>
        <v>4.4271540527918063</v>
      </c>
      <c r="Z12">
        <f t="shared" si="10"/>
        <v>2.3351340527918314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30.715439273665293</v>
      </c>
      <c r="E13">
        <f t="shared" si="1"/>
        <v>30.509009273665292</v>
      </c>
      <c r="F13">
        <f t="shared" si="1"/>
        <v>30.212789273665297</v>
      </c>
      <c r="G13">
        <f t="shared" si="1"/>
        <v>29.826779273665309</v>
      </c>
      <c r="H13">
        <f t="shared" si="1"/>
        <v>29.350979273665327</v>
      </c>
      <c r="I13">
        <f t="shared" si="1"/>
        <v>28.785389273665352</v>
      </c>
      <c r="J13">
        <f t="shared" si="1"/>
        <v>28.130009273665383</v>
      </c>
      <c r="K13">
        <f t="shared" si="1"/>
        <v>27.384839273665385</v>
      </c>
      <c r="L13">
        <f t="shared" si="3"/>
        <v>26.549879273665393</v>
      </c>
      <c r="M13">
        <f t="shared" si="5"/>
        <v>25.625129273665408</v>
      </c>
      <c r="N13">
        <f t="shared" si="6"/>
        <v>24.610589273665429</v>
      </c>
      <c r="O13">
        <f t="shared" si="6"/>
        <v>23.506259273665457</v>
      </c>
      <c r="P13">
        <f t="shared" si="6"/>
        <v>22.31213927366549</v>
      </c>
      <c r="Q13">
        <f t="shared" si="7"/>
        <v>21.028229273665495</v>
      </c>
      <c r="R13">
        <f t="shared" si="7"/>
        <v>19.654529273665506</v>
      </c>
      <c r="S13">
        <f t="shared" si="8"/>
        <v>18.191039273665524</v>
      </c>
      <c r="T13">
        <f t="shared" si="8"/>
        <v>16.637759273665548</v>
      </c>
      <c r="U13">
        <f t="shared" si="8"/>
        <v>14.994689273665578</v>
      </c>
      <c r="V13">
        <f t="shared" si="9"/>
        <v>13.261829273665578</v>
      </c>
      <c r="W13">
        <f t="shared" si="9"/>
        <v>11.439179273665584</v>
      </c>
      <c r="X13">
        <f t="shared" si="10"/>
        <v>9.526739273665596</v>
      </c>
      <c r="Y13">
        <f t="shared" si="10"/>
        <v>7.5245092736656147</v>
      </c>
      <c r="Z13">
        <f t="shared" si="10"/>
        <v>5.4324892736656398</v>
      </c>
      <c r="AA13">
        <f>Z13+(-8.979*(momento)+18090)/100</f>
        <v>3.2506792736656713</v>
      </c>
      <c r="AB13">
        <f>AA13+(-8.979*(momento)+18090)/100</f>
        <v>0.97907927366567282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27.618084052791485</v>
      </c>
      <c r="E14">
        <f t="shared" ref="E14:K23" si="11">D14+(-8.979*(momento)+18090)/100</f>
        <v>27.411654052791484</v>
      </c>
      <c r="F14">
        <f t="shared" si="11"/>
        <v>27.115434052791489</v>
      </c>
      <c r="G14">
        <f t="shared" si="11"/>
        <v>26.729424052791501</v>
      </c>
      <c r="H14">
        <f t="shared" si="11"/>
        <v>26.253624052791519</v>
      </c>
      <c r="I14">
        <f t="shared" si="11"/>
        <v>25.688034052791544</v>
      </c>
      <c r="J14">
        <f t="shared" si="11"/>
        <v>25.032654052791575</v>
      </c>
      <c r="K14">
        <f t="shared" si="11"/>
        <v>24.287484052791577</v>
      </c>
      <c r="L14">
        <f t="shared" si="3"/>
        <v>23.452524052791585</v>
      </c>
      <c r="M14">
        <f t="shared" si="5"/>
        <v>22.5277740527916</v>
      </c>
      <c r="N14">
        <f t="shared" si="6"/>
        <v>21.513234052791621</v>
      </c>
      <c r="O14">
        <f t="shared" si="6"/>
        <v>20.408904052791648</v>
      </c>
      <c r="P14">
        <f t="shared" si="6"/>
        <v>19.214784052791682</v>
      </c>
      <c r="Q14">
        <f t="shared" si="7"/>
        <v>17.930874052791687</v>
      </c>
      <c r="R14">
        <f t="shared" si="7"/>
        <v>16.557174052791698</v>
      </c>
      <c r="S14">
        <f t="shared" si="8"/>
        <v>15.093684052791716</v>
      </c>
      <c r="T14">
        <f t="shared" si="8"/>
        <v>13.54040405279174</v>
      </c>
      <c r="U14">
        <f t="shared" si="8"/>
        <v>11.89733405279177</v>
      </c>
      <c r="V14">
        <f t="shared" si="9"/>
        <v>10.164474052791769</v>
      </c>
      <c r="W14">
        <f t="shared" si="9"/>
        <v>8.3418240527917753</v>
      </c>
      <c r="X14">
        <f t="shared" si="10"/>
        <v>6.4293840527917876</v>
      </c>
      <c r="Y14">
        <f t="shared" si="10"/>
        <v>4.4271540527918063</v>
      </c>
      <c r="Z14">
        <f t="shared" si="10"/>
        <v>2.3351340527918314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27.618084052791485</v>
      </c>
      <c r="E15">
        <f t="shared" si="11"/>
        <v>27.411654052791484</v>
      </c>
      <c r="F15">
        <f t="shared" si="11"/>
        <v>27.115434052791489</v>
      </c>
      <c r="G15">
        <f t="shared" si="11"/>
        <v>26.729424052791501</v>
      </c>
      <c r="H15">
        <f t="shared" si="11"/>
        <v>26.253624052791519</v>
      </c>
      <c r="I15">
        <f t="shared" si="11"/>
        <v>25.688034052791544</v>
      </c>
      <c r="J15">
        <f t="shared" si="11"/>
        <v>25.032654052791575</v>
      </c>
      <c r="K15">
        <f t="shared" si="11"/>
        <v>24.287484052791577</v>
      </c>
      <c r="L15">
        <f t="shared" si="3"/>
        <v>23.452524052791585</v>
      </c>
      <c r="M15">
        <f t="shared" si="5"/>
        <v>22.5277740527916</v>
      </c>
      <c r="N15">
        <f t="shared" si="6"/>
        <v>21.513234052791621</v>
      </c>
      <c r="O15">
        <f t="shared" si="6"/>
        <v>20.408904052791648</v>
      </c>
      <c r="P15">
        <f t="shared" si="6"/>
        <v>19.214784052791682</v>
      </c>
      <c r="Q15">
        <f t="shared" si="7"/>
        <v>17.930874052791687</v>
      </c>
      <c r="R15">
        <f t="shared" si="7"/>
        <v>16.557174052791698</v>
      </c>
      <c r="S15">
        <f t="shared" si="8"/>
        <v>15.093684052791716</v>
      </c>
      <c r="T15">
        <f t="shared" si="8"/>
        <v>13.54040405279174</v>
      </c>
      <c r="U15">
        <f t="shared" si="8"/>
        <v>11.89733405279177</v>
      </c>
      <c r="V15">
        <f t="shared" si="9"/>
        <v>10.164474052791769</v>
      </c>
      <c r="W15">
        <f t="shared" si="9"/>
        <v>8.3418240527917753</v>
      </c>
      <c r="X15">
        <f t="shared" si="10"/>
        <v>6.4293840527917876</v>
      </c>
      <c r="Y15">
        <f t="shared" si="10"/>
        <v>4.4271540527918063</v>
      </c>
      <c r="Z15">
        <f t="shared" si="10"/>
        <v>2.3351340527918314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27.618084052791485</v>
      </c>
      <c r="E16">
        <f t="shared" si="11"/>
        <v>27.411654052791484</v>
      </c>
      <c r="F16">
        <f t="shared" si="11"/>
        <v>27.115434052791489</v>
      </c>
      <c r="G16">
        <f t="shared" si="11"/>
        <v>26.729424052791501</v>
      </c>
      <c r="H16">
        <f t="shared" si="11"/>
        <v>26.253624052791519</v>
      </c>
      <c r="I16">
        <f t="shared" si="11"/>
        <v>25.688034052791544</v>
      </c>
      <c r="J16">
        <f t="shared" si="11"/>
        <v>25.032654052791575</v>
      </c>
      <c r="K16">
        <f t="shared" si="11"/>
        <v>24.287484052791577</v>
      </c>
      <c r="L16">
        <f t="shared" si="3"/>
        <v>23.452524052791585</v>
      </c>
      <c r="M16">
        <f t="shared" si="5"/>
        <v>22.5277740527916</v>
      </c>
      <c r="N16">
        <f t="shared" si="6"/>
        <v>21.513234052791621</v>
      </c>
      <c r="O16">
        <f t="shared" si="6"/>
        <v>20.408904052791648</v>
      </c>
      <c r="P16">
        <f t="shared" si="6"/>
        <v>19.214784052791682</v>
      </c>
      <c r="Q16">
        <f t="shared" si="7"/>
        <v>17.930874052791687</v>
      </c>
      <c r="R16">
        <f t="shared" si="7"/>
        <v>16.557174052791698</v>
      </c>
      <c r="S16">
        <f t="shared" si="8"/>
        <v>15.093684052791716</v>
      </c>
      <c r="T16">
        <f t="shared" si="8"/>
        <v>13.54040405279174</v>
      </c>
      <c r="U16">
        <f t="shared" si="8"/>
        <v>11.89733405279177</v>
      </c>
      <c r="V16">
        <f t="shared" si="9"/>
        <v>10.164474052791769</v>
      </c>
      <c r="W16">
        <f t="shared" si="9"/>
        <v>8.3418240527917753</v>
      </c>
      <c r="X16">
        <f t="shared" si="10"/>
        <v>6.4293840527917876</v>
      </c>
      <c r="Y16">
        <f t="shared" si="10"/>
        <v>4.4271540527918063</v>
      </c>
      <c r="Z16">
        <f t="shared" si="10"/>
        <v>2.3351340527918314</v>
      </c>
    </row>
    <row r="17" spans="2:25" x14ac:dyDescent="0.3">
      <c r="B17">
        <f t="shared" si="4"/>
        <v>14</v>
      </c>
      <c r="C17">
        <v>62.951839311400015</v>
      </c>
      <c r="D17">
        <f t="shared" si="2"/>
        <v>23.746390026699224</v>
      </c>
      <c r="E17">
        <f t="shared" si="11"/>
        <v>23.539960026699223</v>
      </c>
      <c r="F17">
        <f t="shared" si="11"/>
        <v>23.243740026699228</v>
      </c>
      <c r="G17">
        <f t="shared" si="11"/>
        <v>22.85773002669924</v>
      </c>
      <c r="H17">
        <f t="shared" si="11"/>
        <v>22.381930026699258</v>
      </c>
      <c r="I17">
        <f t="shared" si="11"/>
        <v>21.816340026699283</v>
      </c>
      <c r="J17">
        <f t="shared" si="11"/>
        <v>21.160960026699314</v>
      </c>
      <c r="K17">
        <f t="shared" si="11"/>
        <v>20.415790026699316</v>
      </c>
      <c r="L17">
        <f t="shared" si="3"/>
        <v>19.580830026699324</v>
      </c>
      <c r="M17">
        <f t="shared" si="5"/>
        <v>18.656080026699339</v>
      </c>
      <c r="N17">
        <f t="shared" si="6"/>
        <v>17.64154002669936</v>
      </c>
      <c r="O17">
        <f t="shared" si="6"/>
        <v>16.537210026699388</v>
      </c>
      <c r="P17">
        <f t="shared" si="6"/>
        <v>15.343090026699421</v>
      </c>
      <c r="Q17">
        <f t="shared" si="7"/>
        <v>14.059180026699426</v>
      </c>
      <c r="R17">
        <f t="shared" si="7"/>
        <v>12.685480026699437</v>
      </c>
      <c r="S17">
        <f t="shared" si="8"/>
        <v>11.221990026699455</v>
      </c>
      <c r="T17">
        <f t="shared" si="8"/>
        <v>9.668710026699479</v>
      </c>
      <c r="U17">
        <f t="shared" si="8"/>
        <v>8.0256400266995094</v>
      </c>
      <c r="V17">
        <f t="shared" si="9"/>
        <v>6.2927800266995089</v>
      </c>
      <c r="W17">
        <f t="shared" si="9"/>
        <v>4.4701300266995148</v>
      </c>
      <c r="X17">
        <f>W17+(-8.979*(momento)+18090)/100</f>
        <v>2.5576900266995271</v>
      </c>
      <c r="Y17">
        <f>X17+(-8.979*(momento)+18090)/100</f>
        <v>0.55546002669954575</v>
      </c>
    </row>
    <row r="18" spans="2:25" x14ac:dyDescent="0.3">
      <c r="B18">
        <f t="shared" si="4"/>
        <v>15</v>
      </c>
      <c r="C18">
        <v>49.266656852400004</v>
      </c>
      <c r="D18">
        <f t="shared" si="2"/>
        <v>18.584131325242868</v>
      </c>
      <c r="E18">
        <f t="shared" si="11"/>
        <v>18.377701325242867</v>
      </c>
      <c r="F18">
        <f t="shared" si="11"/>
        <v>18.081481325242873</v>
      </c>
      <c r="G18">
        <f t="shared" si="11"/>
        <v>17.695471325242885</v>
      </c>
      <c r="H18">
        <f t="shared" si="11"/>
        <v>17.219671325242903</v>
      </c>
      <c r="I18">
        <f t="shared" si="11"/>
        <v>16.654081325242927</v>
      </c>
      <c r="J18">
        <f t="shared" si="11"/>
        <v>15.998701325242958</v>
      </c>
      <c r="K18">
        <f t="shared" si="11"/>
        <v>15.25353132524296</v>
      </c>
      <c r="L18">
        <f t="shared" si="3"/>
        <v>14.418571325242969</v>
      </c>
      <c r="M18">
        <f t="shared" si="5"/>
        <v>13.493821325242983</v>
      </c>
      <c r="N18">
        <f t="shared" si="6"/>
        <v>12.479281325243004</v>
      </c>
      <c r="O18">
        <f t="shared" si="6"/>
        <v>11.374951325243032</v>
      </c>
      <c r="P18">
        <f t="shared" si="6"/>
        <v>10.180831325243066</v>
      </c>
      <c r="Q18">
        <f t="shared" si="7"/>
        <v>8.8969213252430706</v>
      </c>
      <c r="R18">
        <f t="shared" si="7"/>
        <v>7.5232213252430808</v>
      </c>
      <c r="S18">
        <f t="shared" si="8"/>
        <v>6.0597313252430975</v>
      </c>
      <c r="T18">
        <f t="shared" si="8"/>
        <v>4.5064513252431206</v>
      </c>
      <c r="U18">
        <f t="shared" si="8"/>
        <v>2.8633813252431501</v>
      </c>
      <c r="V18">
        <f>U18+(-8.979*(momento)+18090)/100</f>
        <v>1.1305213252431496</v>
      </c>
    </row>
    <row r="19" spans="2:25" x14ac:dyDescent="0.3">
      <c r="B19">
        <f t="shared" si="4"/>
        <v>16</v>
      </c>
      <c r="C19">
        <v>42.424065622900009</v>
      </c>
      <c r="D19">
        <f t="shared" si="2"/>
        <v>16.003001974514696</v>
      </c>
      <c r="E19">
        <f t="shared" si="11"/>
        <v>15.796571974514695</v>
      </c>
      <c r="F19">
        <f t="shared" si="11"/>
        <v>15.5003519745147</v>
      </c>
      <c r="G19">
        <f t="shared" si="11"/>
        <v>15.114341974514712</v>
      </c>
      <c r="H19">
        <f t="shared" si="11"/>
        <v>14.63854197451473</v>
      </c>
      <c r="I19">
        <f t="shared" si="11"/>
        <v>14.072951974514755</v>
      </c>
      <c r="J19">
        <f t="shared" si="11"/>
        <v>13.417571974514786</v>
      </c>
      <c r="K19">
        <f t="shared" si="11"/>
        <v>12.672401974514788</v>
      </c>
      <c r="L19">
        <f t="shared" si="3"/>
        <v>11.837441974514796</v>
      </c>
      <c r="M19">
        <f t="shared" si="5"/>
        <v>10.912691974514811</v>
      </c>
      <c r="N19">
        <f t="shared" si="6"/>
        <v>9.8981519745148319</v>
      </c>
      <c r="O19">
        <f t="shared" si="6"/>
        <v>8.7938219745148594</v>
      </c>
      <c r="P19">
        <f t="shared" si="6"/>
        <v>7.5997019745148933</v>
      </c>
      <c r="Q19">
        <f t="shared" si="7"/>
        <v>6.3157919745148972</v>
      </c>
      <c r="R19">
        <f t="shared" si="7"/>
        <v>4.9420919745149074</v>
      </c>
      <c r="S19">
        <f t="shared" ref="S19:T21" si="12">R19+(-8.979*(momento)+18090)/100</f>
        <v>3.4786019745149241</v>
      </c>
      <c r="T19">
        <f t="shared" si="12"/>
        <v>1.9253219745149472</v>
      </c>
    </row>
    <row r="20" spans="2:25" x14ac:dyDescent="0.3">
      <c r="B20">
        <f t="shared" si="4"/>
        <v>17</v>
      </c>
      <c r="C20">
        <v>47.213879483550009</v>
      </c>
      <c r="D20">
        <f t="shared" si="2"/>
        <v>17.809792520024416</v>
      </c>
      <c r="E20">
        <f t="shared" si="11"/>
        <v>17.603362520024415</v>
      </c>
      <c r="F20">
        <f t="shared" si="11"/>
        <v>17.307142520024421</v>
      </c>
      <c r="G20">
        <f t="shared" si="11"/>
        <v>16.921132520024432</v>
      </c>
      <c r="H20">
        <f t="shared" si="11"/>
        <v>16.445332520024451</v>
      </c>
      <c r="I20">
        <f t="shared" si="11"/>
        <v>15.879742520024475</v>
      </c>
      <c r="J20">
        <f t="shared" si="11"/>
        <v>15.224362520024506</v>
      </c>
      <c r="K20">
        <f t="shared" si="11"/>
        <v>14.479192520024508</v>
      </c>
      <c r="L20">
        <f t="shared" si="3"/>
        <v>13.644232520024516</v>
      </c>
      <c r="M20">
        <f t="shared" si="5"/>
        <v>12.719482520024531</v>
      </c>
      <c r="N20">
        <f t="shared" si="6"/>
        <v>11.704942520024552</v>
      </c>
      <c r="O20">
        <f t="shared" si="6"/>
        <v>10.60061252002458</v>
      </c>
      <c r="P20">
        <f t="shared" si="6"/>
        <v>9.4064925200246137</v>
      </c>
      <c r="Q20">
        <f t="shared" si="7"/>
        <v>8.1225825200246184</v>
      </c>
      <c r="R20">
        <f t="shared" si="7"/>
        <v>6.7488825200246287</v>
      </c>
      <c r="S20">
        <f t="shared" si="12"/>
        <v>5.2853925200246454</v>
      </c>
      <c r="T20">
        <f t="shared" si="12"/>
        <v>3.7321125200246685</v>
      </c>
      <c r="U20">
        <f>T20+(-8.979*(momento)+18090)/100</f>
        <v>2.089042520024698</v>
      </c>
    </row>
    <row r="21" spans="2:25" x14ac:dyDescent="0.3">
      <c r="B21">
        <f t="shared" si="4"/>
        <v>18</v>
      </c>
      <c r="C21">
        <v>50.63517509830001</v>
      </c>
      <c r="D21">
        <f t="shared" si="2"/>
        <v>19.100357195388504</v>
      </c>
      <c r="E21">
        <f t="shared" si="11"/>
        <v>18.893927195388503</v>
      </c>
      <c r="F21">
        <f t="shared" si="11"/>
        <v>18.597707195388509</v>
      </c>
      <c r="G21">
        <f t="shared" si="11"/>
        <v>18.21169719538852</v>
      </c>
      <c r="H21">
        <f t="shared" si="11"/>
        <v>17.735897195388539</v>
      </c>
      <c r="I21">
        <f t="shared" si="11"/>
        <v>17.170307195388563</v>
      </c>
      <c r="J21">
        <f t="shared" si="11"/>
        <v>16.514927195388594</v>
      </c>
      <c r="K21">
        <f t="shared" si="11"/>
        <v>15.769757195388596</v>
      </c>
      <c r="L21">
        <f t="shared" si="3"/>
        <v>14.934797195388605</v>
      </c>
      <c r="M21">
        <f t="shared" si="5"/>
        <v>14.010047195388619</v>
      </c>
      <c r="N21">
        <f t="shared" si="6"/>
        <v>12.99550719538864</v>
      </c>
      <c r="O21">
        <f t="shared" si="6"/>
        <v>11.891177195388668</v>
      </c>
      <c r="P21">
        <f t="shared" si="6"/>
        <v>10.697057195388702</v>
      </c>
      <c r="Q21">
        <f t="shared" si="7"/>
        <v>9.4131471953887065</v>
      </c>
      <c r="R21">
        <f t="shared" si="7"/>
        <v>8.0394471953887177</v>
      </c>
      <c r="S21">
        <f t="shared" si="12"/>
        <v>6.5759571953887344</v>
      </c>
      <c r="T21">
        <f t="shared" si="12"/>
        <v>5.0226771953887575</v>
      </c>
      <c r="U21">
        <f>T21+(-8.979*(momento)+18090)/100</f>
        <v>3.379607195388787</v>
      </c>
      <c r="V21">
        <f>U21+(-8.979*(momento)+18090)/100</f>
        <v>1.6467471953887864</v>
      </c>
    </row>
    <row r="22" spans="2:25" x14ac:dyDescent="0.3">
      <c r="B22">
        <f t="shared" si="4"/>
        <v>19</v>
      </c>
      <c r="C22">
        <v>36.265733516350004</v>
      </c>
      <c r="D22">
        <f t="shared" si="2"/>
        <v>13.679985558859334</v>
      </c>
      <c r="E22">
        <f t="shared" si="11"/>
        <v>13.473555558859333</v>
      </c>
      <c r="F22">
        <f t="shared" si="11"/>
        <v>13.177335558859339</v>
      </c>
      <c r="G22">
        <f t="shared" si="11"/>
        <v>12.79132555885935</v>
      </c>
      <c r="H22">
        <f t="shared" si="11"/>
        <v>12.315525558859369</v>
      </c>
      <c r="I22">
        <f t="shared" si="11"/>
        <v>11.749935558859393</v>
      </c>
      <c r="J22">
        <f t="shared" si="11"/>
        <v>11.094555558859424</v>
      </c>
      <c r="K22">
        <f t="shared" si="11"/>
        <v>10.349385558859426</v>
      </c>
      <c r="L22">
        <f t="shared" si="3"/>
        <v>9.5144255588594344</v>
      </c>
      <c r="M22">
        <f t="shared" si="5"/>
        <v>8.5896755588594491</v>
      </c>
      <c r="N22">
        <f t="shared" si="6"/>
        <v>7.5751355588594702</v>
      </c>
      <c r="O22">
        <f t="shared" si="6"/>
        <v>6.4708055588594977</v>
      </c>
      <c r="P22">
        <f t="shared" si="6"/>
        <v>5.2766855588595316</v>
      </c>
      <c r="Q22">
        <f t="shared" si="7"/>
        <v>3.9927755588595355</v>
      </c>
      <c r="R22">
        <f t="shared" si="7"/>
        <v>2.6190755588595458</v>
      </c>
      <c r="S22">
        <f>R22+(-8.979*(momento)+18090)/100</f>
        <v>1.1555855588595625</v>
      </c>
    </row>
    <row r="23" spans="2:25" x14ac:dyDescent="0.3">
      <c r="B23">
        <f t="shared" si="4"/>
        <v>20</v>
      </c>
      <c r="C23">
        <v>23.264810180300003</v>
      </c>
      <c r="D23">
        <f t="shared" si="2"/>
        <v>8.7758397924758</v>
      </c>
      <c r="E23">
        <f t="shared" si="11"/>
        <v>8.569409792475799</v>
      </c>
      <c r="F23">
        <f t="shared" si="11"/>
        <v>8.2731897924758044</v>
      </c>
      <c r="G23">
        <f t="shared" si="11"/>
        <v>7.8871797924758171</v>
      </c>
      <c r="H23">
        <f t="shared" si="11"/>
        <v>7.4113797924758362</v>
      </c>
      <c r="I23">
        <f t="shared" si="11"/>
        <v>6.8457897924758617</v>
      </c>
      <c r="J23">
        <f t="shared" si="11"/>
        <v>6.1904097924758936</v>
      </c>
      <c r="K23">
        <f t="shared" si="11"/>
        <v>5.4452397924758955</v>
      </c>
      <c r="L23">
        <f t="shared" si="3"/>
        <v>4.6102797924759038</v>
      </c>
      <c r="M23">
        <f t="shared" si="5"/>
        <v>3.6855297924759185</v>
      </c>
      <c r="N23">
        <f t="shared" ref="N23:O38" si="13">M23+(-8.979*(momento)+18090)/100</f>
        <v>2.6709897924759396</v>
      </c>
      <c r="O23">
        <f t="shared" si="13"/>
        <v>1.5666597924759669</v>
      </c>
    </row>
    <row r="24" spans="2:25" x14ac:dyDescent="0.3">
      <c r="B24">
        <f t="shared" si="4"/>
        <v>21</v>
      </c>
      <c r="C24">
        <v>21.896291934400001</v>
      </c>
      <c r="D24">
        <f t="shared" si="2"/>
        <v>8.2596139223301641</v>
      </c>
      <c r="E24">
        <f t="shared" ref="E24:K33" si="14">D24+(-8.979*(momento)+18090)/100</f>
        <v>8.0531839223301631</v>
      </c>
      <c r="F24">
        <f t="shared" si="14"/>
        <v>7.7569639223301694</v>
      </c>
      <c r="G24">
        <f t="shared" si="14"/>
        <v>7.3709539223301821</v>
      </c>
      <c r="H24">
        <f t="shared" si="14"/>
        <v>6.8951539223302012</v>
      </c>
      <c r="I24">
        <f t="shared" si="14"/>
        <v>6.3295639223302267</v>
      </c>
      <c r="J24">
        <f t="shared" si="14"/>
        <v>5.6741839223302586</v>
      </c>
      <c r="K24">
        <f t="shared" si="14"/>
        <v>4.9290139223302605</v>
      </c>
      <c r="L24">
        <f t="shared" si="3"/>
        <v>4.0940539223302688</v>
      </c>
      <c r="M24">
        <f t="shared" si="5"/>
        <v>3.1693039223302835</v>
      </c>
      <c r="N24">
        <f t="shared" si="13"/>
        <v>2.1547639223303046</v>
      </c>
      <c r="O24">
        <f t="shared" si="13"/>
        <v>1.0504339223303318</v>
      </c>
    </row>
    <row r="25" spans="2:25" x14ac:dyDescent="0.3">
      <c r="B25">
        <f t="shared" si="4"/>
        <v>22</v>
      </c>
      <c r="C25">
        <v>26.686105795050004</v>
      </c>
      <c r="D25">
        <f t="shared" si="2"/>
        <v>10.066404467839888</v>
      </c>
      <c r="E25">
        <f t="shared" si="14"/>
        <v>9.8599744678398871</v>
      </c>
      <c r="F25">
        <f t="shared" si="14"/>
        <v>9.5637544678398925</v>
      </c>
      <c r="G25">
        <f t="shared" si="14"/>
        <v>9.1777444678399043</v>
      </c>
      <c r="H25">
        <f t="shared" si="14"/>
        <v>8.7019444678399225</v>
      </c>
      <c r="I25">
        <f t="shared" si="14"/>
        <v>8.1363544678399471</v>
      </c>
      <c r="J25">
        <f t="shared" si="14"/>
        <v>7.480974467839979</v>
      </c>
      <c r="K25">
        <f t="shared" si="14"/>
        <v>6.7358044678399809</v>
      </c>
      <c r="L25">
        <f t="shared" si="3"/>
        <v>5.9008444678399892</v>
      </c>
      <c r="M25">
        <f t="shared" si="5"/>
        <v>4.9760944678400039</v>
      </c>
      <c r="N25">
        <f t="shared" si="13"/>
        <v>3.961554467840025</v>
      </c>
      <c r="O25">
        <f t="shared" si="13"/>
        <v>2.8572244678400525</v>
      </c>
      <c r="P25">
        <f t="shared" ref="P25:Q33" si="15">O25+(-8.979*(momento)+18090)/100</f>
        <v>1.6631044678400861</v>
      </c>
      <c r="Q25">
        <f t="shared" si="15"/>
        <v>0.37919446784009003</v>
      </c>
    </row>
    <row r="26" spans="2:25" x14ac:dyDescent="0.3">
      <c r="B26">
        <f t="shared" si="4"/>
        <v>23</v>
      </c>
      <c r="C26">
        <v>29.423142286850005</v>
      </c>
      <c r="D26">
        <f t="shared" si="2"/>
        <v>11.098856208131158</v>
      </c>
      <c r="E26">
        <f t="shared" si="14"/>
        <v>10.892426208131157</v>
      </c>
      <c r="F26">
        <f t="shared" si="14"/>
        <v>10.596206208131163</v>
      </c>
      <c r="G26">
        <f t="shared" si="14"/>
        <v>10.210196208131174</v>
      </c>
      <c r="H26">
        <f t="shared" si="14"/>
        <v>9.7343962081311926</v>
      </c>
      <c r="I26">
        <f t="shared" si="14"/>
        <v>9.1688062081312172</v>
      </c>
      <c r="J26">
        <f t="shared" si="14"/>
        <v>8.5134262081312482</v>
      </c>
      <c r="K26">
        <f t="shared" si="14"/>
        <v>7.7682562081312501</v>
      </c>
      <c r="L26">
        <f t="shared" si="3"/>
        <v>6.9332962081312584</v>
      </c>
      <c r="M26">
        <f t="shared" si="5"/>
        <v>6.008546208131273</v>
      </c>
      <c r="N26">
        <f t="shared" si="13"/>
        <v>4.9940062081312941</v>
      </c>
      <c r="O26">
        <f t="shared" si="13"/>
        <v>3.8896762081313216</v>
      </c>
      <c r="P26">
        <f t="shared" si="15"/>
        <v>2.6955562081313555</v>
      </c>
      <c r="Q26">
        <f t="shared" si="15"/>
        <v>1.4116462081313594</v>
      </c>
    </row>
    <row r="27" spans="2:25" x14ac:dyDescent="0.3">
      <c r="B27">
        <f t="shared" si="4"/>
        <v>24</v>
      </c>
      <c r="C27">
        <v>30.107401409800005</v>
      </c>
      <c r="D27">
        <f t="shared" si="2"/>
        <v>11.356969143203976</v>
      </c>
      <c r="E27">
        <f t="shared" si="14"/>
        <v>11.150539143203975</v>
      </c>
      <c r="F27">
        <f t="shared" si="14"/>
        <v>10.854319143203981</v>
      </c>
      <c r="G27">
        <f t="shared" si="14"/>
        <v>10.468309143203992</v>
      </c>
      <c r="H27">
        <f t="shared" si="14"/>
        <v>9.9925091432040105</v>
      </c>
      <c r="I27">
        <f t="shared" si="14"/>
        <v>9.4269191432040351</v>
      </c>
      <c r="J27">
        <f t="shared" si="14"/>
        <v>8.7715391432040661</v>
      </c>
      <c r="K27">
        <f t="shared" si="14"/>
        <v>8.026369143204068</v>
      </c>
      <c r="L27">
        <f t="shared" si="3"/>
        <v>7.1914091432040763</v>
      </c>
      <c r="M27">
        <f t="shared" si="5"/>
        <v>6.266659143204091</v>
      </c>
      <c r="N27">
        <f t="shared" si="13"/>
        <v>5.2521191432041121</v>
      </c>
      <c r="O27">
        <f t="shared" si="13"/>
        <v>4.1477891432041396</v>
      </c>
      <c r="P27">
        <f t="shared" si="15"/>
        <v>2.9536691432041735</v>
      </c>
      <c r="Q27">
        <f t="shared" si="15"/>
        <v>1.6697591432041774</v>
      </c>
    </row>
    <row r="28" spans="2:25" x14ac:dyDescent="0.3">
      <c r="B28">
        <f t="shared" si="4"/>
        <v>25</v>
      </c>
      <c r="C28">
        <v>29.423142286850005</v>
      </c>
      <c r="D28">
        <f t="shared" si="2"/>
        <v>11.098856208131158</v>
      </c>
      <c r="E28">
        <f t="shared" si="14"/>
        <v>10.892426208131157</v>
      </c>
      <c r="F28">
        <f t="shared" si="14"/>
        <v>10.596206208131163</v>
      </c>
      <c r="G28">
        <f t="shared" si="14"/>
        <v>10.210196208131174</v>
      </c>
      <c r="H28">
        <f t="shared" si="14"/>
        <v>9.7343962081311926</v>
      </c>
      <c r="I28">
        <f t="shared" si="14"/>
        <v>9.1688062081312172</v>
      </c>
      <c r="J28">
        <f t="shared" si="14"/>
        <v>8.5134262081312482</v>
      </c>
      <c r="K28">
        <f t="shared" si="14"/>
        <v>7.7682562081312501</v>
      </c>
      <c r="L28">
        <f t="shared" si="3"/>
        <v>6.9332962081312584</v>
      </c>
      <c r="M28">
        <f t="shared" si="5"/>
        <v>6.008546208131273</v>
      </c>
      <c r="N28">
        <f t="shared" si="13"/>
        <v>4.9940062081312941</v>
      </c>
      <c r="O28">
        <f t="shared" si="13"/>
        <v>3.8896762081313216</v>
      </c>
      <c r="P28">
        <f t="shared" si="15"/>
        <v>2.6955562081313555</v>
      </c>
      <c r="Q28">
        <f t="shared" si="15"/>
        <v>1.4116462081313594</v>
      </c>
    </row>
    <row r="29" spans="2:25" x14ac:dyDescent="0.3">
      <c r="B29">
        <f t="shared" si="4"/>
        <v>26</v>
      </c>
      <c r="C29">
        <v>28.738883163900002</v>
      </c>
      <c r="D29">
        <f t="shared" si="2"/>
        <v>10.84074327305834</v>
      </c>
      <c r="E29">
        <f t="shared" si="14"/>
        <v>10.634313273058339</v>
      </c>
      <c r="F29">
        <f t="shared" si="14"/>
        <v>10.338093273058345</v>
      </c>
      <c r="G29">
        <f t="shared" si="14"/>
        <v>9.9520832730583564</v>
      </c>
      <c r="H29">
        <f t="shared" si="14"/>
        <v>9.4762832730583746</v>
      </c>
      <c r="I29">
        <f t="shared" si="14"/>
        <v>8.9106932730583992</v>
      </c>
      <c r="J29">
        <f t="shared" si="14"/>
        <v>8.2553132730584302</v>
      </c>
      <c r="K29">
        <f t="shared" si="14"/>
        <v>7.5101432730584321</v>
      </c>
      <c r="L29">
        <f t="shared" si="3"/>
        <v>6.6751832730584404</v>
      </c>
      <c r="M29">
        <f t="shared" si="5"/>
        <v>5.7504332730584551</v>
      </c>
      <c r="N29">
        <f t="shared" si="13"/>
        <v>4.7358932730584762</v>
      </c>
      <c r="O29">
        <f t="shared" si="13"/>
        <v>3.6315632730585037</v>
      </c>
      <c r="P29">
        <f t="shared" si="15"/>
        <v>2.4374432730585376</v>
      </c>
      <c r="Q29">
        <f t="shared" si="15"/>
        <v>1.1535332730585415</v>
      </c>
    </row>
    <row r="30" spans="2:25" x14ac:dyDescent="0.3">
      <c r="B30">
        <f t="shared" si="4"/>
        <v>27</v>
      </c>
      <c r="C30">
        <v>28.054624040950003</v>
      </c>
      <c r="D30">
        <f t="shared" si="2"/>
        <v>10.582630337985522</v>
      </c>
      <c r="E30">
        <f t="shared" si="14"/>
        <v>10.376200337985521</v>
      </c>
      <c r="F30">
        <f t="shared" si="14"/>
        <v>10.079980337985527</v>
      </c>
      <c r="G30">
        <f t="shared" si="14"/>
        <v>9.6939703379855384</v>
      </c>
      <c r="H30">
        <f t="shared" si="14"/>
        <v>9.2181703379855566</v>
      </c>
      <c r="I30">
        <f t="shared" si="14"/>
        <v>8.6525803379855812</v>
      </c>
      <c r="J30">
        <f t="shared" si="14"/>
        <v>7.9972003379856131</v>
      </c>
      <c r="K30">
        <f t="shared" si="14"/>
        <v>7.252030337985615</v>
      </c>
      <c r="L30">
        <f t="shared" si="3"/>
        <v>6.4170703379856233</v>
      </c>
      <c r="M30">
        <f t="shared" si="5"/>
        <v>5.492320337985638</v>
      </c>
      <c r="N30">
        <f t="shared" si="13"/>
        <v>4.4777803379856591</v>
      </c>
      <c r="O30">
        <f t="shared" si="13"/>
        <v>3.3734503379856866</v>
      </c>
      <c r="P30">
        <f t="shared" si="15"/>
        <v>2.1793303379857205</v>
      </c>
      <c r="Q30">
        <f t="shared" si="15"/>
        <v>0.8954203379857244</v>
      </c>
    </row>
    <row r="31" spans="2:25" x14ac:dyDescent="0.3">
      <c r="B31">
        <f t="shared" si="4"/>
        <v>28</v>
      </c>
      <c r="C31">
        <v>30.107401409800005</v>
      </c>
      <c r="D31">
        <f t="shared" si="2"/>
        <v>11.356969143203976</v>
      </c>
      <c r="E31">
        <f t="shared" si="14"/>
        <v>11.150539143203975</v>
      </c>
      <c r="F31">
        <f t="shared" si="14"/>
        <v>10.854319143203981</v>
      </c>
      <c r="G31">
        <f t="shared" si="14"/>
        <v>10.468309143203992</v>
      </c>
      <c r="H31">
        <f t="shared" si="14"/>
        <v>9.9925091432040105</v>
      </c>
      <c r="I31">
        <f t="shared" si="14"/>
        <v>9.4269191432040351</v>
      </c>
      <c r="J31">
        <f t="shared" si="14"/>
        <v>8.7715391432040661</v>
      </c>
      <c r="K31">
        <f t="shared" si="14"/>
        <v>8.026369143204068</v>
      </c>
      <c r="L31">
        <f t="shared" si="3"/>
        <v>7.1914091432040763</v>
      </c>
      <c r="M31">
        <f t="shared" si="5"/>
        <v>6.266659143204091</v>
      </c>
      <c r="N31">
        <f t="shared" si="13"/>
        <v>5.2521191432041121</v>
      </c>
      <c r="O31">
        <f t="shared" si="13"/>
        <v>4.1477891432041396</v>
      </c>
      <c r="P31">
        <f t="shared" si="15"/>
        <v>2.9536691432041735</v>
      </c>
      <c r="Q31">
        <f t="shared" si="15"/>
        <v>1.6697591432041774</v>
      </c>
    </row>
    <row r="32" spans="2:25" x14ac:dyDescent="0.3">
      <c r="B32">
        <f t="shared" si="4"/>
        <v>29</v>
      </c>
      <c r="C32">
        <v>32.16017877865</v>
      </c>
      <c r="D32">
        <f t="shared" si="2"/>
        <v>12.131307948422426</v>
      </c>
      <c r="E32">
        <f t="shared" si="14"/>
        <v>11.924877948422425</v>
      </c>
      <c r="F32">
        <f t="shared" si="14"/>
        <v>11.628657948422431</v>
      </c>
      <c r="G32">
        <f t="shared" si="14"/>
        <v>11.242647948422443</v>
      </c>
      <c r="H32">
        <f t="shared" si="14"/>
        <v>10.766847948422461</v>
      </c>
      <c r="I32">
        <f t="shared" si="14"/>
        <v>10.201257948422485</v>
      </c>
      <c r="J32">
        <f t="shared" si="14"/>
        <v>9.5458779484225165</v>
      </c>
      <c r="K32">
        <f t="shared" si="14"/>
        <v>8.8007079484225184</v>
      </c>
      <c r="L32">
        <f t="shared" si="3"/>
        <v>7.9657479484225266</v>
      </c>
      <c r="M32">
        <f t="shared" si="5"/>
        <v>7.0409979484225413</v>
      </c>
      <c r="N32">
        <f t="shared" si="13"/>
        <v>6.0264579484225624</v>
      </c>
      <c r="O32">
        <f t="shared" si="13"/>
        <v>4.9221279484225899</v>
      </c>
      <c r="P32">
        <f t="shared" si="15"/>
        <v>3.7280079484226238</v>
      </c>
      <c r="Q32">
        <f t="shared" si="15"/>
        <v>2.4440979484226277</v>
      </c>
      <c r="R32">
        <f>Q32+(-8.979*(momento)+18090)/100</f>
        <v>1.070397948422638</v>
      </c>
    </row>
    <row r="33" spans="2:18" x14ac:dyDescent="0.3">
      <c r="B33">
        <f t="shared" si="4"/>
        <v>30</v>
      </c>
      <c r="C33">
        <v>30.791660532750004</v>
      </c>
      <c r="D33">
        <f t="shared" si="2"/>
        <v>11.615082078276794</v>
      </c>
      <c r="E33">
        <f t="shared" si="14"/>
        <v>11.408652078276793</v>
      </c>
      <c r="F33">
        <f t="shared" si="14"/>
        <v>11.112432078276798</v>
      </c>
      <c r="G33">
        <f t="shared" si="14"/>
        <v>10.72642207827681</v>
      </c>
      <c r="H33">
        <f t="shared" si="14"/>
        <v>10.250622078276828</v>
      </c>
      <c r="I33">
        <f t="shared" si="14"/>
        <v>9.6850320782768531</v>
      </c>
      <c r="J33">
        <f t="shared" si="14"/>
        <v>9.0296520782768841</v>
      </c>
      <c r="K33">
        <f t="shared" si="14"/>
        <v>8.284482078276886</v>
      </c>
      <c r="L33">
        <f t="shared" si="3"/>
        <v>7.4495220782768943</v>
      </c>
      <c r="M33">
        <f t="shared" si="5"/>
        <v>6.524772078276909</v>
      </c>
      <c r="N33">
        <f t="shared" si="13"/>
        <v>5.5102320782769301</v>
      </c>
      <c r="O33">
        <f t="shared" si="13"/>
        <v>4.4059020782769576</v>
      </c>
      <c r="P33">
        <f t="shared" si="15"/>
        <v>3.2117820782769915</v>
      </c>
      <c r="Q33">
        <f t="shared" si="15"/>
        <v>1.9278720782769954</v>
      </c>
      <c r="R33">
        <f>Q33+(-8.979*(momento)+18090)/100</f>
        <v>0.55417207827700565</v>
      </c>
    </row>
    <row r="34" spans="2:18" x14ac:dyDescent="0.3">
      <c r="B34">
        <f t="shared" si="4"/>
        <v>31</v>
      </c>
      <c r="C34">
        <v>26.001846672100001</v>
      </c>
      <c r="D34">
        <f t="shared" si="2"/>
        <v>9.8082915327670683</v>
      </c>
      <c r="E34">
        <f t="shared" ref="E34:K43" si="16">D34+(-8.979*(momento)+18090)/100</f>
        <v>9.6018615327670673</v>
      </c>
      <c r="F34">
        <f t="shared" si="16"/>
        <v>9.3056415327670727</v>
      </c>
      <c r="G34">
        <f t="shared" si="16"/>
        <v>8.9196315327670845</v>
      </c>
      <c r="H34">
        <f t="shared" si="16"/>
        <v>8.4438315327671027</v>
      </c>
      <c r="I34">
        <f t="shared" si="16"/>
        <v>7.8782415327671282</v>
      </c>
      <c r="J34">
        <f t="shared" si="16"/>
        <v>7.2228615327671601</v>
      </c>
      <c r="K34">
        <f t="shared" si="16"/>
        <v>6.477691532767162</v>
      </c>
      <c r="L34">
        <f t="shared" si="3"/>
        <v>5.6427315327671703</v>
      </c>
      <c r="M34">
        <f t="shared" si="5"/>
        <v>4.717981532767185</v>
      </c>
      <c r="N34">
        <f t="shared" si="13"/>
        <v>3.7034415327672061</v>
      </c>
      <c r="O34">
        <f t="shared" si="13"/>
        <v>2.5991115327672336</v>
      </c>
      <c r="P34">
        <f>O34+(-8.979*(momento)+18090)/100</f>
        <v>1.4049915327672673</v>
      </c>
    </row>
    <row r="35" spans="2:18" x14ac:dyDescent="0.3">
      <c r="B35">
        <f t="shared" si="4"/>
        <v>32</v>
      </c>
      <c r="C35">
        <v>26.686105795050004</v>
      </c>
      <c r="D35">
        <f t="shared" si="2"/>
        <v>10.066404467839888</v>
      </c>
      <c r="E35">
        <f t="shared" si="16"/>
        <v>9.8599744678398871</v>
      </c>
      <c r="F35">
        <f t="shared" si="16"/>
        <v>9.5637544678398925</v>
      </c>
      <c r="G35">
        <f t="shared" si="16"/>
        <v>9.1777444678399043</v>
      </c>
      <c r="H35">
        <f t="shared" si="16"/>
        <v>8.7019444678399225</v>
      </c>
      <c r="I35">
        <f t="shared" si="16"/>
        <v>8.1363544678399471</v>
      </c>
      <c r="J35">
        <f t="shared" si="16"/>
        <v>7.480974467839979</v>
      </c>
      <c r="K35">
        <f t="shared" si="16"/>
        <v>6.7358044678399809</v>
      </c>
      <c r="L35">
        <f t="shared" si="3"/>
        <v>5.9008444678399892</v>
      </c>
      <c r="M35">
        <f t="shared" si="5"/>
        <v>4.9760944678400039</v>
      </c>
      <c r="N35">
        <f t="shared" si="13"/>
        <v>3.961554467840025</v>
      </c>
      <c r="O35">
        <f t="shared" si="13"/>
        <v>2.8572244678400525</v>
      </c>
      <c r="P35">
        <f>O35+(-8.979*(momento)+18090)/100</f>
        <v>1.6631044678400861</v>
      </c>
    </row>
    <row r="36" spans="2:18" x14ac:dyDescent="0.3">
      <c r="B36">
        <f t="shared" si="4"/>
        <v>33</v>
      </c>
      <c r="C36">
        <v>26.001846672100001</v>
      </c>
      <c r="D36">
        <f t="shared" si="2"/>
        <v>9.8082915327670683</v>
      </c>
      <c r="E36">
        <f t="shared" si="16"/>
        <v>9.6018615327670673</v>
      </c>
      <c r="F36">
        <f t="shared" si="16"/>
        <v>9.3056415327670727</v>
      </c>
      <c r="G36">
        <f t="shared" si="16"/>
        <v>8.9196315327670845</v>
      </c>
      <c r="H36">
        <f t="shared" si="16"/>
        <v>8.4438315327671027</v>
      </c>
      <c r="I36">
        <f t="shared" si="16"/>
        <v>7.8782415327671282</v>
      </c>
      <c r="J36">
        <f t="shared" si="16"/>
        <v>7.2228615327671601</v>
      </c>
      <c r="K36">
        <f t="shared" si="16"/>
        <v>6.477691532767162</v>
      </c>
      <c r="L36">
        <f t="shared" si="3"/>
        <v>5.6427315327671703</v>
      </c>
      <c r="M36">
        <f t="shared" si="5"/>
        <v>4.717981532767185</v>
      </c>
      <c r="N36">
        <f t="shared" si="13"/>
        <v>3.7034415327672061</v>
      </c>
      <c r="O36">
        <f t="shared" si="13"/>
        <v>2.5991115327672336</v>
      </c>
      <c r="P36">
        <f>O36+(-8.979*(momento)+18090)/100</f>
        <v>1.4049915327672673</v>
      </c>
    </row>
    <row r="37" spans="2:18" x14ac:dyDescent="0.3">
      <c r="B37">
        <f t="shared" si="4"/>
        <v>34</v>
      </c>
      <c r="C37">
        <v>20.527773688500002</v>
      </c>
      <c r="D37">
        <f t="shared" si="2"/>
        <v>7.7433880521845282</v>
      </c>
      <c r="E37">
        <f t="shared" si="16"/>
        <v>7.5369580521845281</v>
      </c>
      <c r="F37">
        <f t="shared" si="16"/>
        <v>7.2407380521845344</v>
      </c>
      <c r="G37">
        <f t="shared" si="16"/>
        <v>6.8547280521845471</v>
      </c>
      <c r="H37">
        <f t="shared" si="16"/>
        <v>6.3789280521845662</v>
      </c>
      <c r="I37">
        <f t="shared" si="16"/>
        <v>5.8133380521845917</v>
      </c>
      <c r="J37">
        <f t="shared" si="16"/>
        <v>5.1579580521846236</v>
      </c>
      <c r="K37">
        <f t="shared" si="16"/>
        <v>4.4127880521846254</v>
      </c>
      <c r="L37">
        <f t="shared" si="3"/>
        <v>3.5778280521846337</v>
      </c>
      <c r="M37">
        <f t="shared" si="5"/>
        <v>2.6530780521846484</v>
      </c>
      <c r="N37">
        <f t="shared" si="13"/>
        <v>1.6385380521846693</v>
      </c>
      <c r="O37">
        <f t="shared" si="13"/>
        <v>0.53420805218469658</v>
      </c>
    </row>
    <row r="38" spans="2:18" x14ac:dyDescent="0.3">
      <c r="B38">
        <f t="shared" si="4"/>
        <v>35</v>
      </c>
      <c r="C38">
        <v>21.212032811450005</v>
      </c>
      <c r="D38">
        <f t="shared" si="2"/>
        <v>8.0015009872573479</v>
      </c>
      <c r="E38">
        <f t="shared" si="16"/>
        <v>7.7950709872573478</v>
      </c>
      <c r="F38">
        <f t="shared" si="16"/>
        <v>7.4988509872573541</v>
      </c>
      <c r="G38">
        <f t="shared" si="16"/>
        <v>7.1128409872573668</v>
      </c>
      <c r="H38">
        <f t="shared" si="16"/>
        <v>6.6370409872573859</v>
      </c>
      <c r="I38">
        <f t="shared" si="16"/>
        <v>6.0714509872574114</v>
      </c>
      <c r="J38">
        <f t="shared" si="16"/>
        <v>5.4160709872574433</v>
      </c>
      <c r="K38">
        <f t="shared" si="16"/>
        <v>4.6709009872574452</v>
      </c>
      <c r="L38">
        <f t="shared" si="3"/>
        <v>3.8359409872574535</v>
      </c>
      <c r="M38">
        <f t="shared" si="5"/>
        <v>2.9111909872574682</v>
      </c>
      <c r="N38">
        <f t="shared" si="13"/>
        <v>1.896650987257489</v>
      </c>
      <c r="O38">
        <f t="shared" si="13"/>
        <v>0.79232098725751632</v>
      </c>
    </row>
    <row r="39" spans="2:18" x14ac:dyDescent="0.3">
      <c r="B39">
        <f t="shared" si="4"/>
        <v>36</v>
      </c>
      <c r="C39">
        <v>18.474996319650003</v>
      </c>
      <c r="D39">
        <f t="shared" si="2"/>
        <v>6.9690492469660761</v>
      </c>
      <c r="E39">
        <f t="shared" si="16"/>
        <v>6.762619246966076</v>
      </c>
      <c r="F39">
        <f t="shared" si="16"/>
        <v>6.4663992469660823</v>
      </c>
      <c r="G39">
        <f t="shared" si="16"/>
        <v>6.080389246966095</v>
      </c>
      <c r="H39">
        <f t="shared" si="16"/>
        <v>5.604589246966114</v>
      </c>
      <c r="I39">
        <f t="shared" si="16"/>
        <v>5.0389992469661395</v>
      </c>
      <c r="J39">
        <f t="shared" si="16"/>
        <v>4.3836192469661714</v>
      </c>
      <c r="K39">
        <f t="shared" si="16"/>
        <v>3.6384492469661733</v>
      </c>
      <c r="L39">
        <f t="shared" si="3"/>
        <v>2.8034892469661816</v>
      </c>
      <c r="M39">
        <f t="shared" si="5"/>
        <v>1.8787392469661963</v>
      </c>
      <c r="N39">
        <f>M39+(-8.979*(momento)+18090)/100</f>
        <v>0.86419924696621719</v>
      </c>
    </row>
    <row r="40" spans="2:18" x14ac:dyDescent="0.3">
      <c r="B40">
        <f t="shared" si="4"/>
        <v>37</v>
      </c>
      <c r="C40">
        <v>18.474996319650003</v>
      </c>
      <c r="D40">
        <f t="shared" si="2"/>
        <v>6.9690492469660761</v>
      </c>
      <c r="E40">
        <f t="shared" si="16"/>
        <v>6.762619246966076</v>
      </c>
      <c r="F40">
        <f t="shared" si="16"/>
        <v>6.4663992469660823</v>
      </c>
      <c r="G40">
        <f t="shared" si="16"/>
        <v>6.080389246966095</v>
      </c>
      <c r="H40">
        <f t="shared" si="16"/>
        <v>5.604589246966114</v>
      </c>
      <c r="I40">
        <f t="shared" si="16"/>
        <v>5.0389992469661395</v>
      </c>
      <c r="J40">
        <f t="shared" si="16"/>
        <v>4.3836192469661714</v>
      </c>
      <c r="K40">
        <f t="shared" si="16"/>
        <v>3.6384492469661733</v>
      </c>
      <c r="L40">
        <f t="shared" si="3"/>
        <v>2.8034892469661816</v>
      </c>
      <c r="M40">
        <f t="shared" si="5"/>
        <v>1.8787392469661963</v>
      </c>
      <c r="N40">
        <f>M40+(-8.979*(momento)+18090)/100</f>
        <v>0.86419924696621719</v>
      </c>
    </row>
    <row r="41" spans="2:18" x14ac:dyDescent="0.3">
      <c r="B41">
        <f t="shared" si="4"/>
        <v>38</v>
      </c>
      <c r="C41">
        <v>15.053700704900002</v>
      </c>
      <c r="D41">
        <f t="shared" si="2"/>
        <v>5.6784845716019881</v>
      </c>
      <c r="E41">
        <f t="shared" si="16"/>
        <v>5.4720545716019879</v>
      </c>
      <c r="F41">
        <f t="shared" si="16"/>
        <v>5.1758345716019942</v>
      </c>
      <c r="G41">
        <f t="shared" si="16"/>
        <v>4.7898245716020069</v>
      </c>
      <c r="H41">
        <f t="shared" si="16"/>
        <v>4.314024571602026</v>
      </c>
      <c r="I41">
        <f t="shared" si="16"/>
        <v>3.7484345716020515</v>
      </c>
      <c r="J41">
        <f t="shared" si="16"/>
        <v>3.0930545716020834</v>
      </c>
      <c r="K41">
        <f t="shared" si="16"/>
        <v>2.3478845716020853</v>
      </c>
      <c r="L41">
        <f t="shared" si="3"/>
        <v>1.5129245716020936</v>
      </c>
      <c r="M41">
        <f t="shared" si="5"/>
        <v>0.58817457160210818</v>
      </c>
    </row>
    <row r="42" spans="2:18" x14ac:dyDescent="0.3">
      <c r="B42">
        <f t="shared" si="4"/>
        <v>39</v>
      </c>
      <c r="C42">
        <v>15.053700704900002</v>
      </c>
      <c r="D42">
        <f t="shared" si="2"/>
        <v>5.6784845716019881</v>
      </c>
      <c r="E42">
        <f t="shared" si="16"/>
        <v>5.4720545716019879</v>
      </c>
      <c r="F42">
        <f t="shared" si="16"/>
        <v>5.1758345716019942</v>
      </c>
      <c r="G42">
        <f t="shared" si="16"/>
        <v>4.7898245716020069</v>
      </c>
      <c r="H42">
        <f t="shared" si="16"/>
        <v>4.314024571602026</v>
      </c>
      <c r="I42">
        <f t="shared" si="16"/>
        <v>3.7484345716020515</v>
      </c>
      <c r="J42">
        <f t="shared" si="16"/>
        <v>3.0930545716020834</v>
      </c>
      <c r="K42">
        <f t="shared" si="16"/>
        <v>2.3478845716020853</v>
      </c>
      <c r="L42">
        <f t="shared" si="3"/>
        <v>1.5129245716020936</v>
      </c>
      <c r="M42">
        <f t="shared" si="5"/>
        <v>0.58817457160210818</v>
      </c>
    </row>
    <row r="43" spans="2:18" x14ac:dyDescent="0.3">
      <c r="B43">
        <f t="shared" si="4"/>
        <v>40</v>
      </c>
      <c r="C43">
        <v>13.685182459000002</v>
      </c>
      <c r="D43">
        <f t="shared" si="2"/>
        <v>5.1622587014563521</v>
      </c>
      <c r="E43">
        <f t="shared" si="16"/>
        <v>4.955828701456352</v>
      </c>
      <c r="F43">
        <f t="shared" si="16"/>
        <v>4.6596087014563583</v>
      </c>
      <c r="G43">
        <f t="shared" si="16"/>
        <v>4.273598701456371</v>
      </c>
      <c r="H43">
        <f t="shared" si="16"/>
        <v>3.7977987014563901</v>
      </c>
      <c r="I43">
        <f t="shared" si="16"/>
        <v>3.2322087014564156</v>
      </c>
      <c r="J43">
        <f t="shared" si="16"/>
        <v>2.5768287014564475</v>
      </c>
      <c r="K43">
        <f t="shared" si="16"/>
        <v>1.8316587014564494</v>
      </c>
      <c r="L43">
        <f t="shared" si="3"/>
        <v>0.99669870145645756</v>
      </c>
    </row>
    <row r="44" spans="2:18" x14ac:dyDescent="0.3">
      <c r="B44">
        <f t="shared" si="4"/>
        <v>41</v>
      </c>
      <c r="C44">
        <v>13.685182459000002</v>
      </c>
      <c r="D44">
        <f t="shared" si="2"/>
        <v>5.1622587014563521</v>
      </c>
      <c r="E44">
        <f t="shared" ref="E44:K46" si="17">D44+(-8.979*(momento)+18090)/100</f>
        <v>4.955828701456352</v>
      </c>
      <c r="F44">
        <f t="shared" si="17"/>
        <v>4.6596087014563583</v>
      </c>
      <c r="G44">
        <f t="shared" si="17"/>
        <v>4.273598701456371</v>
      </c>
      <c r="H44">
        <f t="shared" si="17"/>
        <v>3.7977987014563901</v>
      </c>
      <c r="I44">
        <f t="shared" si="17"/>
        <v>3.2322087014564156</v>
      </c>
      <c r="J44">
        <f t="shared" si="17"/>
        <v>2.5768287014564475</v>
      </c>
      <c r="K44">
        <f t="shared" si="17"/>
        <v>1.8316587014564494</v>
      </c>
      <c r="L44">
        <f t="shared" si="3"/>
        <v>0.99669870145645756</v>
      </c>
    </row>
    <row r="45" spans="2:18" x14ac:dyDescent="0.3">
      <c r="B45">
        <f t="shared" si="4"/>
        <v>42</v>
      </c>
      <c r="C45">
        <v>11.632405090150002</v>
      </c>
      <c r="D45">
        <f t="shared" si="2"/>
        <v>4.3879198962379</v>
      </c>
      <c r="E45">
        <f t="shared" si="17"/>
        <v>4.1814898962378999</v>
      </c>
      <c r="F45">
        <f t="shared" si="17"/>
        <v>3.8852698962379062</v>
      </c>
      <c r="G45">
        <f t="shared" si="17"/>
        <v>3.4992598962379189</v>
      </c>
      <c r="H45">
        <f t="shared" si="17"/>
        <v>3.023459896237938</v>
      </c>
      <c r="I45">
        <f t="shared" si="17"/>
        <v>2.4578698962379635</v>
      </c>
      <c r="J45">
        <f t="shared" si="17"/>
        <v>1.8024898962379952</v>
      </c>
      <c r="K45">
        <f t="shared" si="17"/>
        <v>1.0573198962379968</v>
      </c>
    </row>
    <row r="46" spans="2:18" x14ac:dyDescent="0.3">
      <c r="B46">
        <f t="shared" si="4"/>
        <v>43</v>
      </c>
      <c r="C46">
        <v>11.632405090150002</v>
      </c>
      <c r="D46">
        <f t="shared" si="2"/>
        <v>4.3879198962379</v>
      </c>
      <c r="E46">
        <f t="shared" si="17"/>
        <v>4.1814898962378999</v>
      </c>
      <c r="F46">
        <f t="shared" si="17"/>
        <v>3.8852698962379062</v>
      </c>
      <c r="G46">
        <f t="shared" si="17"/>
        <v>3.4992598962379189</v>
      </c>
      <c r="H46">
        <f t="shared" si="17"/>
        <v>3.023459896237938</v>
      </c>
      <c r="I46">
        <f t="shared" si="17"/>
        <v>2.4578698962379635</v>
      </c>
      <c r="J46">
        <f t="shared" si="17"/>
        <v>1.8024898962379952</v>
      </c>
      <c r="K46">
        <f t="shared" si="17"/>
        <v>1.0573198962379968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W1" workbookViewId="0">
      <selection activeCell="AC4" sqref="AC4:AC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21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1.2796999999999999E-2</v>
      </c>
      <c r="B2">
        <v>3.5154999999999999E-2</v>
      </c>
      <c r="C2">
        <f>A2/B2</f>
        <v>0.36401649836438627</v>
      </c>
      <c r="E2">
        <v>-9.0792000000000002</v>
      </c>
      <c r="F2">
        <v>18306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0.3640165*C4</f>
        <v>4.2343873874985887</v>
      </c>
      <c r="E4">
        <f t="shared" ref="E4:L13" si="1">D4+(-9.0792*(momento)+18306)/100</f>
        <v>4.1669233874985885</v>
      </c>
      <c r="F4">
        <f t="shared" si="1"/>
        <v>4.008667387498587</v>
      </c>
      <c r="G4">
        <f t="shared" si="1"/>
        <v>3.7596193874985846</v>
      </c>
      <c r="H4">
        <f t="shared" si="1"/>
        <v>3.4197793874985809</v>
      </c>
      <c r="I4">
        <f t="shared" si="1"/>
        <v>2.9891473874985759</v>
      </c>
      <c r="J4">
        <f t="shared" si="1"/>
        <v>2.4677233874985696</v>
      </c>
      <c r="K4">
        <f t="shared" si="1"/>
        <v>1.8555073874985619</v>
      </c>
      <c r="L4">
        <f t="shared" si="1"/>
        <v>1.152499387498553</v>
      </c>
    </row>
    <row r="5" spans="1:38" x14ac:dyDescent="0.3">
      <c r="B5">
        <f>1+B4</f>
        <v>2</v>
      </c>
      <c r="C5">
        <v>13.000923336050001</v>
      </c>
      <c r="D5">
        <f t="shared" ref="D5:D46" si="2">0.3640165*C5</f>
        <v>4.7325506095572454</v>
      </c>
      <c r="E5">
        <f t="shared" si="1"/>
        <v>4.6650866095572452</v>
      </c>
      <c r="F5">
        <f t="shared" si="1"/>
        <v>4.5068306095572437</v>
      </c>
      <c r="G5">
        <f t="shared" si="1"/>
        <v>4.2577826095572409</v>
      </c>
      <c r="H5">
        <f t="shared" si="1"/>
        <v>3.9179426095572372</v>
      </c>
      <c r="I5">
        <f t="shared" si="1"/>
        <v>3.4873106095572322</v>
      </c>
      <c r="J5">
        <f t="shared" si="1"/>
        <v>2.9658866095572258</v>
      </c>
      <c r="K5">
        <f t="shared" si="1"/>
        <v>2.3536706095572182</v>
      </c>
      <c r="L5">
        <f t="shared" si="1"/>
        <v>1.6506626095572092</v>
      </c>
      <c r="M5">
        <f t="shared" ref="M5:M44" si="3">L5+(-9.0792*(momento)+18306)/100</f>
        <v>0.85686260955719906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5.9779586647038903</v>
      </c>
      <c r="E6">
        <f t="shared" si="1"/>
        <v>5.9104946647038901</v>
      </c>
      <c r="F6">
        <f t="shared" si="1"/>
        <v>5.7522386647038886</v>
      </c>
      <c r="G6">
        <f t="shared" si="1"/>
        <v>5.5031906647038857</v>
      </c>
      <c r="H6">
        <f t="shared" si="1"/>
        <v>5.1633506647038816</v>
      </c>
      <c r="I6">
        <f t="shared" si="1"/>
        <v>4.7327186647038761</v>
      </c>
      <c r="J6">
        <f t="shared" si="1"/>
        <v>4.2112946647038694</v>
      </c>
      <c r="K6">
        <f t="shared" si="1"/>
        <v>3.5990786647038617</v>
      </c>
      <c r="L6">
        <f t="shared" si="1"/>
        <v>2.8960706647038528</v>
      </c>
      <c r="M6">
        <f t="shared" si="3"/>
        <v>2.1022706647038425</v>
      </c>
      <c r="N6">
        <f t="shared" ref="N6:N42" si="5">M6+(-9.0792*(momento)+18306)/100</f>
        <v>1.2176786647038309</v>
      </c>
    </row>
    <row r="7" spans="1:38" x14ac:dyDescent="0.3">
      <c r="B7">
        <f t="shared" si="4"/>
        <v>4</v>
      </c>
      <c r="C7">
        <v>25.317587549150005</v>
      </c>
      <c r="D7">
        <f t="shared" si="2"/>
        <v>9.2160196080851637</v>
      </c>
      <c r="E7">
        <f t="shared" si="1"/>
        <v>9.1485556080851644</v>
      </c>
      <c r="F7">
        <f t="shared" si="1"/>
        <v>8.9902996080851629</v>
      </c>
      <c r="G7">
        <f t="shared" si="1"/>
        <v>8.741251608085161</v>
      </c>
      <c r="H7">
        <f t="shared" si="1"/>
        <v>8.4014116080851569</v>
      </c>
      <c r="I7">
        <f t="shared" si="1"/>
        <v>7.9707796080851514</v>
      </c>
      <c r="J7">
        <f t="shared" si="1"/>
        <v>7.4493556080851455</v>
      </c>
      <c r="K7">
        <f t="shared" si="1"/>
        <v>6.8371396080851383</v>
      </c>
      <c r="L7">
        <f t="shared" si="1"/>
        <v>6.1341316080851289</v>
      </c>
      <c r="M7">
        <f t="shared" si="3"/>
        <v>5.3403316080851191</v>
      </c>
      <c r="N7">
        <f t="shared" si="5"/>
        <v>4.4557396080851079</v>
      </c>
      <c r="O7">
        <f t="shared" ref="O7:Q36" si="6">N7+(-9.0792*(momento)+18306)/100</f>
        <v>3.480355608085095</v>
      </c>
      <c r="P7">
        <f t="shared" si="6"/>
        <v>2.4141796080850808</v>
      </c>
      <c r="Q7">
        <f t="shared" si="6"/>
        <v>1.2572116080850655</v>
      </c>
    </row>
    <row r="8" spans="1:38" x14ac:dyDescent="0.3">
      <c r="B8">
        <f t="shared" si="4"/>
        <v>5</v>
      </c>
      <c r="C8">
        <v>26.686105795050004</v>
      </c>
      <c r="D8">
        <f t="shared" si="2"/>
        <v>9.7141828301438196</v>
      </c>
      <c r="E8">
        <f t="shared" si="1"/>
        <v>9.6467188301438203</v>
      </c>
      <c r="F8">
        <f t="shared" si="1"/>
        <v>9.4884628301438187</v>
      </c>
      <c r="G8">
        <f t="shared" si="1"/>
        <v>9.2394148301438168</v>
      </c>
      <c r="H8">
        <f t="shared" si="1"/>
        <v>8.8995748301438127</v>
      </c>
      <c r="I8">
        <f t="shared" si="1"/>
        <v>8.4689428301438081</v>
      </c>
      <c r="J8">
        <f t="shared" si="1"/>
        <v>7.9475188301438013</v>
      </c>
      <c r="K8">
        <f t="shared" si="1"/>
        <v>7.3353028301437941</v>
      </c>
      <c r="L8">
        <f t="shared" si="1"/>
        <v>6.6322948301437847</v>
      </c>
      <c r="M8">
        <f t="shared" si="3"/>
        <v>5.8384948301437749</v>
      </c>
      <c r="N8">
        <f t="shared" si="5"/>
        <v>4.9539028301437638</v>
      </c>
      <c r="O8">
        <f t="shared" si="6"/>
        <v>3.9785188301437509</v>
      </c>
      <c r="P8">
        <f t="shared" si="6"/>
        <v>2.9123428301437366</v>
      </c>
      <c r="Q8">
        <f t="shared" si="6"/>
        <v>1.7553748301437213</v>
      </c>
      <c r="R8">
        <f t="shared" ref="R8:R22" si="7">Q8+(-9.0792*(momento)+18306)/100</f>
        <v>0.50761483014370468</v>
      </c>
    </row>
    <row r="9" spans="1:38" x14ac:dyDescent="0.3">
      <c r="B9">
        <f t="shared" si="4"/>
        <v>6</v>
      </c>
      <c r="C9">
        <v>33.528697024550006</v>
      </c>
      <c r="D9">
        <f t="shared" si="2"/>
        <v>12.204998940437108</v>
      </c>
      <c r="E9">
        <f t="shared" si="1"/>
        <v>12.137534940437108</v>
      </c>
      <c r="F9">
        <f t="shared" si="1"/>
        <v>11.979278940437107</v>
      </c>
      <c r="G9">
        <f t="shared" si="1"/>
        <v>11.730230940437105</v>
      </c>
      <c r="H9">
        <f t="shared" si="1"/>
        <v>11.390390940437101</v>
      </c>
      <c r="I9">
        <f t="shared" si="1"/>
        <v>10.959758940437096</v>
      </c>
      <c r="J9">
        <f t="shared" si="1"/>
        <v>10.438334940437089</v>
      </c>
      <c r="K9">
        <f t="shared" si="1"/>
        <v>9.8261189404370821</v>
      </c>
      <c r="L9">
        <f t="shared" si="1"/>
        <v>9.1231109404370727</v>
      </c>
      <c r="M9">
        <f t="shared" si="3"/>
        <v>8.3293109404370629</v>
      </c>
      <c r="N9">
        <f t="shared" si="5"/>
        <v>7.4447189404370517</v>
      </c>
      <c r="O9">
        <f t="shared" si="6"/>
        <v>6.4693349404370393</v>
      </c>
      <c r="P9">
        <f t="shared" si="6"/>
        <v>5.4031589404370255</v>
      </c>
      <c r="Q9">
        <f t="shared" si="6"/>
        <v>4.2461909404370104</v>
      </c>
      <c r="R9">
        <f t="shared" si="7"/>
        <v>2.998430940436994</v>
      </c>
      <c r="S9">
        <f t="shared" ref="S9:S22" si="8">R9+(-9.0792*(momento)+18306)/100</f>
        <v>1.659878940436976</v>
      </c>
    </row>
    <row r="10" spans="1:38" x14ac:dyDescent="0.3">
      <c r="B10">
        <f t="shared" si="4"/>
        <v>7</v>
      </c>
      <c r="C10">
        <v>43.792583868800001</v>
      </c>
      <c r="D10">
        <f t="shared" si="2"/>
        <v>15.941223105877036</v>
      </c>
      <c r="E10">
        <f t="shared" si="1"/>
        <v>15.873759105877037</v>
      </c>
      <c r="F10">
        <f t="shared" si="1"/>
        <v>15.715503105877035</v>
      </c>
      <c r="G10">
        <f t="shared" si="1"/>
        <v>15.466455105877033</v>
      </c>
      <c r="H10">
        <f t="shared" si="1"/>
        <v>15.126615105877029</v>
      </c>
      <c r="I10">
        <f t="shared" si="1"/>
        <v>14.695983105877024</v>
      </c>
      <c r="J10">
        <f t="shared" si="1"/>
        <v>14.174559105877018</v>
      </c>
      <c r="K10">
        <f t="shared" si="1"/>
        <v>13.562343105877011</v>
      </c>
      <c r="L10">
        <f t="shared" si="1"/>
        <v>12.859335105877001</v>
      </c>
      <c r="M10">
        <f t="shared" si="3"/>
        <v>12.065535105876991</v>
      </c>
      <c r="N10">
        <f t="shared" si="5"/>
        <v>11.180943105876979</v>
      </c>
      <c r="O10">
        <f t="shared" si="6"/>
        <v>10.205559105876967</v>
      </c>
      <c r="P10">
        <f t="shared" si="6"/>
        <v>9.1393831058769521</v>
      </c>
      <c r="Q10">
        <f t="shared" si="6"/>
        <v>7.982415105876937</v>
      </c>
      <c r="R10">
        <f t="shared" si="7"/>
        <v>6.7346551058769206</v>
      </c>
      <c r="S10">
        <f t="shared" si="8"/>
        <v>5.3961031058769029</v>
      </c>
      <c r="T10">
        <f t="shared" ref="T10:V18" si="9">S10+(-9.0792*(momento)+18306)/100</f>
        <v>3.9667591058768839</v>
      </c>
      <c r="U10">
        <f t="shared" si="9"/>
        <v>2.4466231058768635</v>
      </c>
      <c r="V10">
        <f t="shared" si="9"/>
        <v>0.83569510587687823</v>
      </c>
    </row>
    <row r="11" spans="1:38" x14ac:dyDescent="0.3">
      <c r="B11">
        <f t="shared" si="4"/>
        <v>8</v>
      </c>
      <c r="C11">
        <v>56.109248081900006</v>
      </c>
      <c r="D11">
        <f t="shared" si="2"/>
        <v>20.424692104404954</v>
      </c>
      <c r="E11">
        <f t="shared" si="1"/>
        <v>20.357228104404953</v>
      </c>
      <c r="F11">
        <f t="shared" si="1"/>
        <v>20.198972104404952</v>
      </c>
      <c r="G11">
        <f t="shared" si="1"/>
        <v>19.94992410440495</v>
      </c>
      <c r="H11">
        <f t="shared" si="1"/>
        <v>19.610084104404947</v>
      </c>
      <c r="I11">
        <f t="shared" si="1"/>
        <v>19.179452104404941</v>
      </c>
      <c r="J11">
        <f t="shared" si="1"/>
        <v>18.658028104404934</v>
      </c>
      <c r="K11">
        <f t="shared" si="1"/>
        <v>18.045812104404927</v>
      </c>
      <c r="L11">
        <f t="shared" si="1"/>
        <v>17.342804104404919</v>
      </c>
      <c r="M11">
        <f t="shared" si="3"/>
        <v>16.549004104404908</v>
      </c>
      <c r="N11">
        <f t="shared" si="5"/>
        <v>15.664412104404896</v>
      </c>
      <c r="O11">
        <f t="shared" si="6"/>
        <v>14.689028104404883</v>
      </c>
      <c r="P11">
        <f t="shared" si="6"/>
        <v>13.622852104404869</v>
      </c>
      <c r="Q11">
        <f t="shared" si="6"/>
        <v>12.465884104404854</v>
      </c>
      <c r="R11">
        <f t="shared" si="7"/>
        <v>11.218124104404836</v>
      </c>
      <c r="S11">
        <f t="shared" si="8"/>
        <v>9.8795721044048186</v>
      </c>
      <c r="T11">
        <f t="shared" si="9"/>
        <v>8.4502281044048004</v>
      </c>
      <c r="U11">
        <f t="shared" si="9"/>
        <v>6.9300921044047801</v>
      </c>
      <c r="V11">
        <f t="shared" si="9"/>
        <v>5.3191641044047948</v>
      </c>
      <c r="W11">
        <f t="shared" ref="W11:X17" si="10">V11+(-9.0792*(momento)+18306)/100</f>
        <v>3.6174441044048082</v>
      </c>
      <c r="X11">
        <f t="shared" si="10"/>
        <v>1.8249321044048203</v>
      </c>
    </row>
    <row r="12" spans="1:38" x14ac:dyDescent="0.3">
      <c r="B12">
        <f t="shared" si="4"/>
        <v>9</v>
      </c>
      <c r="C12">
        <v>73.215726155650003</v>
      </c>
      <c r="D12">
        <f t="shared" si="2"/>
        <v>26.651732380138171</v>
      </c>
      <c r="E12">
        <f t="shared" si="1"/>
        <v>26.58426838013817</v>
      </c>
      <c r="F12">
        <f t="shared" si="1"/>
        <v>26.426012380138168</v>
      </c>
      <c r="G12">
        <f t="shared" si="1"/>
        <v>26.176964380138166</v>
      </c>
      <c r="H12">
        <f t="shared" si="1"/>
        <v>25.837124380138164</v>
      </c>
      <c r="I12">
        <f t="shared" si="1"/>
        <v>25.406492380138157</v>
      </c>
      <c r="J12">
        <f t="shared" si="1"/>
        <v>24.885068380138151</v>
      </c>
      <c r="K12">
        <f t="shared" si="1"/>
        <v>24.272852380138144</v>
      </c>
      <c r="L12">
        <f t="shared" si="1"/>
        <v>23.569844380138136</v>
      </c>
      <c r="M12">
        <f t="shared" si="3"/>
        <v>22.776044380138124</v>
      </c>
      <c r="N12">
        <f t="shared" si="5"/>
        <v>21.891452380138112</v>
      </c>
      <c r="O12">
        <f t="shared" si="6"/>
        <v>20.9160683801381</v>
      </c>
      <c r="P12">
        <f t="shared" si="6"/>
        <v>19.849892380138087</v>
      </c>
      <c r="Q12">
        <f t="shared" si="6"/>
        <v>18.69292438013807</v>
      </c>
      <c r="R12">
        <f t="shared" si="7"/>
        <v>17.445164380138053</v>
      </c>
      <c r="S12">
        <f t="shared" si="8"/>
        <v>16.106612380138035</v>
      </c>
      <c r="T12">
        <f t="shared" si="9"/>
        <v>14.677268380138017</v>
      </c>
      <c r="U12">
        <f t="shared" si="9"/>
        <v>13.157132380137996</v>
      </c>
      <c r="V12">
        <f t="shared" si="9"/>
        <v>11.546204380138011</v>
      </c>
      <c r="W12">
        <f t="shared" si="10"/>
        <v>9.8444843801380237</v>
      </c>
      <c r="X12">
        <f t="shared" si="10"/>
        <v>8.0519723801380358</v>
      </c>
      <c r="Y12">
        <f t="shared" ref="Y12:AA16" si="11">X12+(-9.0792*(momento)+18306)/100</f>
        <v>6.1686683801380466</v>
      </c>
      <c r="Z12">
        <f t="shared" si="11"/>
        <v>4.1945723801380561</v>
      </c>
      <c r="AA12">
        <f t="shared" si="11"/>
        <v>2.1296843801380643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29.640711712490113</v>
      </c>
      <c r="E13">
        <f t="shared" si="1"/>
        <v>29.573247712490112</v>
      </c>
      <c r="F13">
        <f t="shared" si="1"/>
        <v>29.41499171249011</v>
      </c>
      <c r="G13">
        <f t="shared" si="1"/>
        <v>29.165943712490108</v>
      </c>
      <c r="H13">
        <f t="shared" si="1"/>
        <v>28.826103712490106</v>
      </c>
      <c r="I13">
        <f t="shared" si="1"/>
        <v>28.395471712490099</v>
      </c>
      <c r="J13">
        <f t="shared" si="1"/>
        <v>27.874047712490093</v>
      </c>
      <c r="K13">
        <f t="shared" si="1"/>
        <v>27.261831712490086</v>
      </c>
      <c r="L13">
        <f t="shared" si="1"/>
        <v>26.558823712490078</v>
      </c>
      <c r="M13">
        <f t="shared" si="3"/>
        <v>25.765023712490066</v>
      </c>
      <c r="N13">
        <f t="shared" si="5"/>
        <v>24.880431712490054</v>
      </c>
      <c r="O13">
        <f t="shared" si="6"/>
        <v>23.905047712490042</v>
      </c>
      <c r="P13">
        <f t="shared" si="6"/>
        <v>22.838871712490029</v>
      </c>
      <c r="Q13">
        <f t="shared" si="6"/>
        <v>21.681903712490012</v>
      </c>
      <c r="R13">
        <f t="shared" si="7"/>
        <v>20.434143712489995</v>
      </c>
      <c r="S13">
        <f t="shared" si="8"/>
        <v>19.095591712489977</v>
      </c>
      <c r="T13">
        <f t="shared" si="9"/>
        <v>17.666247712489959</v>
      </c>
      <c r="U13">
        <f t="shared" si="9"/>
        <v>16.14611171248994</v>
      </c>
      <c r="V13">
        <f t="shared" si="9"/>
        <v>14.535183712489955</v>
      </c>
      <c r="W13">
        <f t="shared" si="10"/>
        <v>12.833463712489969</v>
      </c>
      <c r="X13">
        <f t="shared" si="10"/>
        <v>11.040951712489981</v>
      </c>
      <c r="Y13">
        <f t="shared" si="11"/>
        <v>9.1576477124899931</v>
      </c>
      <c r="Z13">
        <f t="shared" si="11"/>
        <v>7.1835517124900026</v>
      </c>
      <c r="AA13">
        <f t="shared" si="11"/>
        <v>5.1186637124900107</v>
      </c>
      <c r="AB13">
        <f>AA13+(-9.0792*(momento)+18306)/100</f>
        <v>2.9629837124900176</v>
      </c>
      <c r="AC13">
        <f>AB13+(-9.0792*(momento)+18306)/100</f>
        <v>0.7165117124900231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26.651732380138171</v>
      </c>
      <c r="E14">
        <f t="shared" ref="E14:L23" si="12">D14+(-9.0792*(momento)+18306)/100</f>
        <v>26.58426838013817</v>
      </c>
      <c r="F14">
        <f t="shared" si="12"/>
        <v>26.426012380138168</v>
      </c>
      <c r="G14">
        <f t="shared" si="12"/>
        <v>26.176964380138166</v>
      </c>
      <c r="H14">
        <f t="shared" si="12"/>
        <v>25.837124380138164</v>
      </c>
      <c r="I14">
        <f t="shared" si="12"/>
        <v>25.406492380138157</v>
      </c>
      <c r="J14">
        <f t="shared" si="12"/>
        <v>24.885068380138151</v>
      </c>
      <c r="K14">
        <f t="shared" si="12"/>
        <v>24.272852380138144</v>
      </c>
      <c r="L14">
        <f t="shared" si="12"/>
        <v>23.569844380138136</v>
      </c>
      <c r="M14">
        <f t="shared" si="3"/>
        <v>22.776044380138124</v>
      </c>
      <c r="N14">
        <f t="shared" si="5"/>
        <v>21.891452380138112</v>
      </c>
      <c r="O14">
        <f t="shared" si="6"/>
        <v>20.9160683801381</v>
      </c>
      <c r="P14">
        <f t="shared" si="6"/>
        <v>19.849892380138087</v>
      </c>
      <c r="Q14">
        <f t="shared" si="6"/>
        <v>18.69292438013807</v>
      </c>
      <c r="R14">
        <f t="shared" si="7"/>
        <v>17.445164380138053</v>
      </c>
      <c r="S14">
        <f t="shared" si="8"/>
        <v>16.106612380138035</v>
      </c>
      <c r="T14">
        <f t="shared" si="9"/>
        <v>14.677268380138017</v>
      </c>
      <c r="U14">
        <f t="shared" si="9"/>
        <v>13.157132380137996</v>
      </c>
      <c r="V14">
        <f t="shared" si="9"/>
        <v>11.546204380138011</v>
      </c>
      <c r="W14">
        <f t="shared" si="10"/>
        <v>9.8444843801380237</v>
      </c>
      <c r="X14">
        <f t="shared" si="10"/>
        <v>8.0519723801380358</v>
      </c>
      <c r="Y14">
        <f t="shared" si="11"/>
        <v>6.1686683801380466</v>
      </c>
      <c r="Z14">
        <f t="shared" si="11"/>
        <v>4.1945723801380561</v>
      </c>
      <c r="AA14">
        <f t="shared" si="11"/>
        <v>2.1296843801380643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26.651732380138171</v>
      </c>
      <c r="E15">
        <f t="shared" si="12"/>
        <v>26.58426838013817</v>
      </c>
      <c r="F15">
        <f t="shared" si="12"/>
        <v>26.426012380138168</v>
      </c>
      <c r="G15">
        <f t="shared" si="12"/>
        <v>26.176964380138166</v>
      </c>
      <c r="H15">
        <f t="shared" si="12"/>
        <v>25.837124380138164</v>
      </c>
      <c r="I15">
        <f t="shared" si="12"/>
        <v>25.406492380138157</v>
      </c>
      <c r="J15">
        <f t="shared" si="12"/>
        <v>24.885068380138151</v>
      </c>
      <c r="K15">
        <f t="shared" si="12"/>
        <v>24.272852380138144</v>
      </c>
      <c r="L15">
        <f t="shared" si="12"/>
        <v>23.569844380138136</v>
      </c>
      <c r="M15">
        <f t="shared" si="3"/>
        <v>22.776044380138124</v>
      </c>
      <c r="N15">
        <f t="shared" si="5"/>
        <v>21.891452380138112</v>
      </c>
      <c r="O15">
        <f t="shared" si="6"/>
        <v>20.9160683801381</v>
      </c>
      <c r="P15">
        <f t="shared" si="6"/>
        <v>19.849892380138087</v>
      </c>
      <c r="Q15">
        <f t="shared" si="6"/>
        <v>18.69292438013807</v>
      </c>
      <c r="R15">
        <f t="shared" si="7"/>
        <v>17.445164380138053</v>
      </c>
      <c r="S15">
        <f t="shared" si="8"/>
        <v>16.106612380138035</v>
      </c>
      <c r="T15">
        <f t="shared" si="9"/>
        <v>14.677268380138017</v>
      </c>
      <c r="U15">
        <f t="shared" si="9"/>
        <v>13.157132380137996</v>
      </c>
      <c r="V15">
        <f t="shared" si="9"/>
        <v>11.546204380138011</v>
      </c>
      <c r="W15">
        <f t="shared" si="10"/>
        <v>9.8444843801380237</v>
      </c>
      <c r="X15">
        <f t="shared" si="10"/>
        <v>8.0519723801380358</v>
      </c>
      <c r="Y15">
        <f t="shared" si="11"/>
        <v>6.1686683801380466</v>
      </c>
      <c r="Z15">
        <f t="shared" si="11"/>
        <v>4.1945723801380561</v>
      </c>
      <c r="AA15">
        <f t="shared" si="11"/>
        <v>2.1296843801380643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26.651732380138171</v>
      </c>
      <c r="E16">
        <f t="shared" si="12"/>
        <v>26.58426838013817</v>
      </c>
      <c r="F16">
        <f t="shared" si="12"/>
        <v>26.426012380138168</v>
      </c>
      <c r="G16">
        <f t="shared" si="12"/>
        <v>26.176964380138166</v>
      </c>
      <c r="H16">
        <f t="shared" si="12"/>
        <v>25.837124380138164</v>
      </c>
      <c r="I16">
        <f t="shared" si="12"/>
        <v>25.406492380138157</v>
      </c>
      <c r="J16">
        <f t="shared" si="12"/>
        <v>24.885068380138151</v>
      </c>
      <c r="K16">
        <f t="shared" si="12"/>
        <v>24.272852380138144</v>
      </c>
      <c r="L16">
        <f t="shared" si="12"/>
        <v>23.569844380138136</v>
      </c>
      <c r="M16">
        <f t="shared" si="3"/>
        <v>22.776044380138124</v>
      </c>
      <c r="N16">
        <f t="shared" si="5"/>
        <v>21.891452380138112</v>
      </c>
      <c r="O16">
        <f t="shared" si="6"/>
        <v>20.9160683801381</v>
      </c>
      <c r="P16">
        <f t="shared" si="6"/>
        <v>19.849892380138087</v>
      </c>
      <c r="Q16">
        <f t="shared" si="6"/>
        <v>18.69292438013807</v>
      </c>
      <c r="R16">
        <f t="shared" si="7"/>
        <v>17.445164380138053</v>
      </c>
      <c r="S16">
        <f t="shared" si="8"/>
        <v>16.106612380138035</v>
      </c>
      <c r="T16">
        <f t="shared" si="9"/>
        <v>14.677268380138017</v>
      </c>
      <c r="U16">
        <f t="shared" si="9"/>
        <v>13.157132380137996</v>
      </c>
      <c r="V16">
        <f t="shared" si="9"/>
        <v>11.546204380138011</v>
      </c>
      <c r="W16">
        <f t="shared" si="10"/>
        <v>9.8444843801380237</v>
      </c>
      <c r="X16">
        <f t="shared" si="10"/>
        <v>8.0519723801380358</v>
      </c>
      <c r="Y16">
        <f t="shared" si="11"/>
        <v>6.1686683801380466</v>
      </c>
      <c r="Z16">
        <f t="shared" si="11"/>
        <v>4.1945723801380561</v>
      </c>
      <c r="AA16">
        <f t="shared" si="11"/>
        <v>2.1296843801380643</v>
      </c>
    </row>
    <row r="17" spans="2:25" x14ac:dyDescent="0.3">
      <c r="B17">
        <f t="shared" si="4"/>
        <v>14</v>
      </c>
      <c r="C17">
        <v>62.951839311400015</v>
      </c>
      <c r="D17">
        <f t="shared" si="2"/>
        <v>22.915508214698246</v>
      </c>
      <c r="E17">
        <f t="shared" si="12"/>
        <v>22.848044214698245</v>
      </c>
      <c r="F17">
        <f t="shared" si="12"/>
        <v>22.689788214698243</v>
      </c>
      <c r="G17">
        <f t="shared" si="12"/>
        <v>22.440740214698241</v>
      </c>
      <c r="H17">
        <f t="shared" si="12"/>
        <v>22.100900214698239</v>
      </c>
      <c r="I17">
        <f t="shared" si="12"/>
        <v>21.670268214698233</v>
      </c>
      <c r="J17">
        <f t="shared" si="12"/>
        <v>21.148844214698226</v>
      </c>
      <c r="K17">
        <f t="shared" si="12"/>
        <v>20.536628214698219</v>
      </c>
      <c r="L17">
        <f t="shared" si="12"/>
        <v>19.833620214698211</v>
      </c>
      <c r="M17">
        <f t="shared" si="3"/>
        <v>19.039820214698199</v>
      </c>
      <c r="N17">
        <f t="shared" si="5"/>
        <v>18.155228214698187</v>
      </c>
      <c r="O17">
        <f t="shared" si="6"/>
        <v>17.179844214698175</v>
      </c>
      <c r="P17">
        <f t="shared" si="6"/>
        <v>16.113668214698162</v>
      </c>
      <c r="Q17">
        <f t="shared" si="6"/>
        <v>14.956700214698147</v>
      </c>
      <c r="R17">
        <f t="shared" si="7"/>
        <v>13.70894021469813</v>
      </c>
      <c r="S17">
        <f t="shared" si="8"/>
        <v>12.370388214698112</v>
      </c>
      <c r="T17">
        <f t="shared" si="9"/>
        <v>10.941044214698092</v>
      </c>
      <c r="U17">
        <f t="shared" si="9"/>
        <v>9.4209082146980716</v>
      </c>
      <c r="V17">
        <f t="shared" si="9"/>
        <v>7.8099802146980863</v>
      </c>
      <c r="W17">
        <f t="shared" si="10"/>
        <v>6.1082602146980998</v>
      </c>
      <c r="X17">
        <f t="shared" si="10"/>
        <v>4.3157482146981119</v>
      </c>
      <c r="Y17">
        <f>X17+(-9.0792*(momento)+18306)/100</f>
        <v>2.4324442146981227</v>
      </c>
    </row>
    <row r="18" spans="2:25" x14ac:dyDescent="0.3">
      <c r="B18">
        <f t="shared" si="4"/>
        <v>15</v>
      </c>
      <c r="C18">
        <v>49.266656852400004</v>
      </c>
      <c r="D18">
        <f t="shared" si="2"/>
        <v>17.933875994111666</v>
      </c>
      <c r="E18">
        <f t="shared" si="12"/>
        <v>17.866411994111665</v>
      </c>
      <c r="F18">
        <f t="shared" si="12"/>
        <v>17.708155994111664</v>
      </c>
      <c r="G18">
        <f t="shared" si="12"/>
        <v>17.459107994111662</v>
      </c>
      <c r="H18">
        <f t="shared" si="12"/>
        <v>17.119267994111659</v>
      </c>
      <c r="I18">
        <f t="shared" si="12"/>
        <v>16.688635994111653</v>
      </c>
      <c r="J18">
        <f t="shared" si="12"/>
        <v>16.167211994111646</v>
      </c>
      <c r="K18">
        <f t="shared" si="12"/>
        <v>15.554995994111639</v>
      </c>
      <c r="L18">
        <f t="shared" si="12"/>
        <v>14.85198799411163</v>
      </c>
      <c r="M18">
        <f t="shared" si="3"/>
        <v>14.05818799411162</v>
      </c>
      <c r="N18">
        <f t="shared" si="5"/>
        <v>13.173595994111608</v>
      </c>
      <c r="O18">
        <f t="shared" si="6"/>
        <v>12.198211994111595</v>
      </c>
      <c r="P18">
        <f t="shared" si="6"/>
        <v>11.132035994111581</v>
      </c>
      <c r="Q18">
        <f t="shared" si="6"/>
        <v>9.9750679941115656</v>
      </c>
      <c r="R18">
        <f t="shared" si="7"/>
        <v>8.7273079941115483</v>
      </c>
      <c r="S18">
        <f t="shared" si="8"/>
        <v>7.3887559941115306</v>
      </c>
      <c r="T18">
        <f t="shared" si="9"/>
        <v>5.9594119941115116</v>
      </c>
      <c r="U18">
        <f t="shared" si="9"/>
        <v>4.4392759941114912</v>
      </c>
      <c r="V18">
        <f t="shared" si="9"/>
        <v>2.8283479941115059</v>
      </c>
      <c r="W18">
        <f>V18+(-9.0792*(momento)+18306)/100</f>
        <v>1.1266279941115194</v>
      </c>
    </row>
    <row r="19" spans="2:25" x14ac:dyDescent="0.3">
      <c r="B19">
        <f t="shared" si="4"/>
        <v>16</v>
      </c>
      <c r="C19">
        <v>42.424065622900009</v>
      </c>
      <c r="D19">
        <f t="shared" si="2"/>
        <v>15.443059883818382</v>
      </c>
      <c r="E19">
        <f t="shared" si="12"/>
        <v>15.375595883818383</v>
      </c>
      <c r="F19">
        <f t="shared" si="12"/>
        <v>15.217339883818381</v>
      </c>
      <c r="G19">
        <f t="shared" si="12"/>
        <v>14.968291883818379</v>
      </c>
      <c r="H19">
        <f t="shared" si="12"/>
        <v>14.628451883818375</v>
      </c>
      <c r="I19">
        <f t="shared" si="12"/>
        <v>14.19781988381837</v>
      </c>
      <c r="J19">
        <f t="shared" si="12"/>
        <v>13.676395883818364</v>
      </c>
      <c r="K19">
        <f t="shared" si="12"/>
        <v>13.064179883818356</v>
      </c>
      <c r="L19">
        <f t="shared" si="12"/>
        <v>12.361171883818347</v>
      </c>
      <c r="M19">
        <f t="shared" si="3"/>
        <v>11.567371883818337</v>
      </c>
      <c r="N19">
        <f t="shared" si="5"/>
        <v>10.682779883818325</v>
      </c>
      <c r="O19">
        <f t="shared" si="6"/>
        <v>9.7073958838183128</v>
      </c>
      <c r="P19">
        <f t="shared" si="6"/>
        <v>8.6412198838182981</v>
      </c>
      <c r="Q19">
        <f t="shared" si="6"/>
        <v>7.484251883818283</v>
      </c>
      <c r="R19">
        <f t="shared" si="7"/>
        <v>6.2364918838182666</v>
      </c>
      <c r="S19">
        <f t="shared" si="8"/>
        <v>4.8979398838182489</v>
      </c>
      <c r="T19">
        <f t="shared" ref="T19:U21" si="13">S19+(-9.0792*(momento)+18306)/100</f>
        <v>3.4685958838182298</v>
      </c>
      <c r="U19">
        <f t="shared" si="13"/>
        <v>1.9484598838182094</v>
      </c>
    </row>
    <row r="20" spans="2:25" x14ac:dyDescent="0.3">
      <c r="B20">
        <f t="shared" si="4"/>
        <v>17</v>
      </c>
      <c r="C20">
        <v>47.213879483550009</v>
      </c>
      <c r="D20">
        <f t="shared" si="2"/>
        <v>17.186631161023683</v>
      </c>
      <c r="E20">
        <f t="shared" si="12"/>
        <v>17.119167161023682</v>
      </c>
      <c r="F20">
        <f t="shared" si="12"/>
        <v>16.960911161023681</v>
      </c>
      <c r="G20">
        <f t="shared" si="12"/>
        <v>16.711863161023679</v>
      </c>
      <c r="H20">
        <f t="shared" si="12"/>
        <v>16.372023161023677</v>
      </c>
      <c r="I20">
        <f t="shared" si="12"/>
        <v>15.941391161023672</v>
      </c>
      <c r="J20">
        <f t="shared" si="12"/>
        <v>15.419967161023665</v>
      </c>
      <c r="K20">
        <f t="shared" si="12"/>
        <v>14.807751161023658</v>
      </c>
      <c r="L20">
        <f t="shared" si="12"/>
        <v>14.104743161023649</v>
      </c>
      <c r="M20">
        <f t="shared" si="3"/>
        <v>13.310943161023639</v>
      </c>
      <c r="N20">
        <f t="shared" si="5"/>
        <v>12.426351161023627</v>
      </c>
      <c r="O20">
        <f t="shared" si="6"/>
        <v>11.450967161023614</v>
      </c>
      <c r="P20">
        <f t="shared" si="6"/>
        <v>10.3847911610236</v>
      </c>
      <c r="Q20">
        <f t="shared" si="6"/>
        <v>9.2278231610235846</v>
      </c>
      <c r="R20">
        <f t="shared" si="7"/>
        <v>7.9800631610235682</v>
      </c>
      <c r="S20">
        <f t="shared" si="8"/>
        <v>6.6415111610235504</v>
      </c>
      <c r="T20">
        <f t="shared" si="13"/>
        <v>5.2121671610235314</v>
      </c>
      <c r="U20">
        <f t="shared" si="13"/>
        <v>3.692031161023511</v>
      </c>
      <c r="V20">
        <f>U20+(-9.0792*(momento)+18306)/100</f>
        <v>2.0811031610235258</v>
      </c>
    </row>
    <row r="21" spans="2:25" x14ac:dyDescent="0.3">
      <c r="B21">
        <f t="shared" si="4"/>
        <v>18</v>
      </c>
      <c r="C21">
        <v>50.63517509830001</v>
      </c>
      <c r="D21">
        <f t="shared" si="2"/>
        <v>18.432039216170327</v>
      </c>
      <c r="E21">
        <f t="shared" si="12"/>
        <v>18.364575216170326</v>
      </c>
      <c r="F21">
        <f t="shared" si="12"/>
        <v>18.206319216170325</v>
      </c>
      <c r="G21">
        <f t="shared" si="12"/>
        <v>17.957271216170323</v>
      </c>
      <c r="H21">
        <f t="shared" si="12"/>
        <v>17.617431216170321</v>
      </c>
      <c r="I21">
        <f t="shared" si="12"/>
        <v>17.186799216170314</v>
      </c>
      <c r="J21">
        <f t="shared" si="12"/>
        <v>16.665375216170307</v>
      </c>
      <c r="K21">
        <f t="shared" si="12"/>
        <v>16.0531592161703</v>
      </c>
      <c r="L21">
        <f t="shared" si="12"/>
        <v>15.350151216170291</v>
      </c>
      <c r="M21">
        <f t="shared" si="3"/>
        <v>14.556351216170281</v>
      </c>
      <c r="N21">
        <f t="shared" si="5"/>
        <v>13.671759216170269</v>
      </c>
      <c r="O21">
        <f t="shared" si="6"/>
        <v>12.696375216170257</v>
      </c>
      <c r="P21">
        <f t="shared" si="6"/>
        <v>11.630199216170242</v>
      </c>
      <c r="Q21">
        <f t="shared" si="6"/>
        <v>10.473231216170227</v>
      </c>
      <c r="R21">
        <f t="shared" si="7"/>
        <v>9.2254712161702095</v>
      </c>
      <c r="S21">
        <f t="shared" si="8"/>
        <v>7.8869192161701918</v>
      </c>
      <c r="T21">
        <f t="shared" si="13"/>
        <v>6.4575752161701727</v>
      </c>
      <c r="U21">
        <f t="shared" si="13"/>
        <v>4.9374392161701524</v>
      </c>
      <c r="V21">
        <f>U21+(-9.0792*(momento)+18306)/100</f>
        <v>3.3265112161701671</v>
      </c>
      <c r="W21">
        <f>V21+(-9.0792*(momento)+18306)/100</f>
        <v>1.6247912161701805</v>
      </c>
    </row>
    <row r="22" spans="2:25" x14ac:dyDescent="0.3">
      <c r="B22">
        <f t="shared" si="4"/>
        <v>19</v>
      </c>
      <c r="C22">
        <v>36.265733516350004</v>
      </c>
      <c r="D22">
        <f t="shared" si="2"/>
        <v>13.201325384554423</v>
      </c>
      <c r="E22">
        <f t="shared" si="12"/>
        <v>13.133861384554423</v>
      </c>
      <c r="F22">
        <f t="shared" si="12"/>
        <v>12.975605384554422</v>
      </c>
      <c r="G22">
        <f t="shared" si="12"/>
        <v>12.72655738455442</v>
      </c>
      <c r="H22">
        <f t="shared" si="12"/>
        <v>12.386717384554416</v>
      </c>
      <c r="I22">
        <f t="shared" si="12"/>
        <v>11.956085384554411</v>
      </c>
      <c r="J22">
        <f t="shared" si="12"/>
        <v>11.434661384554405</v>
      </c>
      <c r="K22">
        <f t="shared" si="12"/>
        <v>10.822445384554397</v>
      </c>
      <c r="L22">
        <f t="shared" si="12"/>
        <v>10.119437384554388</v>
      </c>
      <c r="M22">
        <f t="shared" si="3"/>
        <v>9.3256373845543781</v>
      </c>
      <c r="N22">
        <f t="shared" si="5"/>
        <v>8.441045384554366</v>
      </c>
      <c r="O22">
        <f t="shared" si="6"/>
        <v>7.4656613845543536</v>
      </c>
      <c r="P22">
        <f t="shared" si="6"/>
        <v>6.3994853845543398</v>
      </c>
      <c r="Q22">
        <f t="shared" si="6"/>
        <v>5.2425173845543247</v>
      </c>
      <c r="R22">
        <f t="shared" si="7"/>
        <v>3.9947573845543083</v>
      </c>
      <c r="S22">
        <f t="shared" si="8"/>
        <v>2.6562053845542906</v>
      </c>
      <c r="T22">
        <f>S22+(-9.0792*(momento)+18306)/100</f>
        <v>1.2268613845542715</v>
      </c>
    </row>
    <row r="23" spans="2:25" x14ac:dyDescent="0.3">
      <c r="B23">
        <f t="shared" si="4"/>
        <v>20</v>
      </c>
      <c r="C23">
        <v>23.264810180300003</v>
      </c>
      <c r="D23">
        <f t="shared" si="2"/>
        <v>8.4687747749971773</v>
      </c>
      <c r="E23">
        <f t="shared" si="12"/>
        <v>8.401310774997178</v>
      </c>
      <c r="F23">
        <f t="shared" si="12"/>
        <v>8.2430547749971765</v>
      </c>
      <c r="G23">
        <f t="shared" si="12"/>
        <v>7.9940067749971737</v>
      </c>
      <c r="H23">
        <f t="shared" si="12"/>
        <v>7.6541667749971696</v>
      </c>
      <c r="I23">
        <f t="shared" si="12"/>
        <v>7.2235347749971641</v>
      </c>
      <c r="J23">
        <f t="shared" si="12"/>
        <v>6.7021107749971573</v>
      </c>
      <c r="K23">
        <f t="shared" si="12"/>
        <v>6.0898947749971502</v>
      </c>
      <c r="L23">
        <f t="shared" si="12"/>
        <v>5.3868867749971407</v>
      </c>
      <c r="M23">
        <f t="shared" si="3"/>
        <v>4.5930867749971309</v>
      </c>
      <c r="N23">
        <f t="shared" si="5"/>
        <v>3.7084947749971193</v>
      </c>
      <c r="O23">
        <f t="shared" si="6"/>
        <v>2.7331107749971064</v>
      </c>
      <c r="P23">
        <f t="shared" si="6"/>
        <v>1.6669347749970924</v>
      </c>
      <c r="Q23">
        <f t="shared" si="6"/>
        <v>0.5099667749970771</v>
      </c>
    </row>
    <row r="24" spans="2:25" x14ac:dyDescent="0.3">
      <c r="B24">
        <f t="shared" si="4"/>
        <v>21</v>
      </c>
      <c r="C24">
        <v>21.896291934400001</v>
      </c>
      <c r="D24">
        <f t="shared" si="2"/>
        <v>7.970611552938518</v>
      </c>
      <c r="E24">
        <f t="shared" ref="E24:L33" si="14">D24+(-9.0792*(momento)+18306)/100</f>
        <v>7.9031475529385178</v>
      </c>
      <c r="F24">
        <f t="shared" si="14"/>
        <v>7.7448915529385163</v>
      </c>
      <c r="G24">
        <f t="shared" si="14"/>
        <v>7.4958435529385135</v>
      </c>
      <c r="H24">
        <f t="shared" si="14"/>
        <v>7.1560035529385093</v>
      </c>
      <c r="I24">
        <f t="shared" si="14"/>
        <v>6.7253715529385039</v>
      </c>
      <c r="J24">
        <f t="shared" si="14"/>
        <v>6.203947552938498</v>
      </c>
      <c r="K24">
        <f t="shared" si="14"/>
        <v>5.5917315529384908</v>
      </c>
      <c r="L24">
        <f t="shared" si="14"/>
        <v>4.8887235529384814</v>
      </c>
      <c r="M24">
        <f t="shared" si="3"/>
        <v>4.0949235529384715</v>
      </c>
      <c r="N24">
        <f t="shared" si="5"/>
        <v>3.21033155293846</v>
      </c>
      <c r="O24">
        <f t="shared" si="6"/>
        <v>2.234947552938447</v>
      </c>
      <c r="P24">
        <f t="shared" si="6"/>
        <v>1.168771552938433</v>
      </c>
      <c r="Q24">
        <f t="shared" si="6"/>
        <v>1.1803552938417727E-2</v>
      </c>
    </row>
    <row r="25" spans="2:25" x14ac:dyDescent="0.3">
      <c r="B25">
        <f t="shared" si="4"/>
        <v>22</v>
      </c>
      <c r="C25">
        <v>26.686105795050004</v>
      </c>
      <c r="D25">
        <f t="shared" si="2"/>
        <v>9.7141828301438196</v>
      </c>
      <c r="E25">
        <f t="shared" si="14"/>
        <v>9.6467188301438203</v>
      </c>
      <c r="F25">
        <f t="shared" si="14"/>
        <v>9.4884628301438187</v>
      </c>
      <c r="G25">
        <f t="shared" si="14"/>
        <v>9.2394148301438168</v>
      </c>
      <c r="H25">
        <f t="shared" si="14"/>
        <v>8.8995748301438127</v>
      </c>
      <c r="I25">
        <f t="shared" si="14"/>
        <v>8.4689428301438081</v>
      </c>
      <c r="J25">
        <f t="shared" si="14"/>
        <v>7.9475188301438013</v>
      </c>
      <c r="K25">
        <f t="shared" si="14"/>
        <v>7.3353028301437941</v>
      </c>
      <c r="L25">
        <f t="shared" si="14"/>
        <v>6.6322948301437847</v>
      </c>
      <c r="M25">
        <f t="shared" si="3"/>
        <v>5.8384948301437749</v>
      </c>
      <c r="N25">
        <f t="shared" si="5"/>
        <v>4.9539028301437638</v>
      </c>
      <c r="O25">
        <f t="shared" si="6"/>
        <v>3.9785188301437509</v>
      </c>
      <c r="P25">
        <f t="shared" si="6"/>
        <v>2.9123428301437366</v>
      </c>
      <c r="Q25">
        <f t="shared" si="6"/>
        <v>1.7553748301437213</v>
      </c>
      <c r="R25">
        <f t="shared" ref="R25:R33" si="15">Q25+(-9.0792*(momento)+18306)/100</f>
        <v>0.50761483014370468</v>
      </c>
    </row>
    <row r="26" spans="2:25" x14ac:dyDescent="0.3">
      <c r="B26">
        <f t="shared" si="4"/>
        <v>23</v>
      </c>
      <c r="C26">
        <v>29.423142286850005</v>
      </c>
      <c r="D26">
        <f t="shared" si="2"/>
        <v>10.710509274261135</v>
      </c>
      <c r="E26">
        <f t="shared" si="14"/>
        <v>10.643045274261135</v>
      </c>
      <c r="F26">
        <f t="shared" si="14"/>
        <v>10.484789274261134</v>
      </c>
      <c r="G26">
        <f t="shared" si="14"/>
        <v>10.235741274261132</v>
      </c>
      <c r="H26">
        <f t="shared" si="14"/>
        <v>9.8959012742611279</v>
      </c>
      <c r="I26">
        <f t="shared" si="14"/>
        <v>9.4652692742611233</v>
      </c>
      <c r="J26">
        <f t="shared" si="14"/>
        <v>8.9438452742611165</v>
      </c>
      <c r="K26">
        <f t="shared" si="14"/>
        <v>8.3316292742611093</v>
      </c>
      <c r="L26">
        <f t="shared" si="14"/>
        <v>7.6286212742610999</v>
      </c>
      <c r="M26">
        <f t="shared" si="3"/>
        <v>6.8348212742610901</v>
      </c>
      <c r="N26">
        <f t="shared" si="5"/>
        <v>5.9502292742610789</v>
      </c>
      <c r="O26">
        <f t="shared" si="6"/>
        <v>4.9748452742610665</v>
      </c>
      <c r="P26">
        <f t="shared" si="6"/>
        <v>3.9086692742610527</v>
      </c>
      <c r="Q26">
        <f t="shared" si="6"/>
        <v>2.7517012742610376</v>
      </c>
      <c r="R26">
        <f t="shared" si="15"/>
        <v>1.503941274261021</v>
      </c>
    </row>
    <row r="27" spans="2:25" x14ac:dyDescent="0.3">
      <c r="B27">
        <f t="shared" si="4"/>
        <v>24</v>
      </c>
      <c r="C27">
        <v>30.107401409800005</v>
      </c>
      <c r="D27">
        <f t="shared" si="2"/>
        <v>10.959590885290464</v>
      </c>
      <c r="E27">
        <f t="shared" si="14"/>
        <v>10.892126885290464</v>
      </c>
      <c r="F27">
        <f t="shared" si="14"/>
        <v>10.733870885290463</v>
      </c>
      <c r="G27">
        <f t="shared" si="14"/>
        <v>10.484822885290461</v>
      </c>
      <c r="H27">
        <f t="shared" si="14"/>
        <v>10.144982885290457</v>
      </c>
      <c r="I27">
        <f t="shared" si="14"/>
        <v>9.7143508852904521</v>
      </c>
      <c r="J27">
        <f t="shared" si="14"/>
        <v>9.1929268852904453</v>
      </c>
      <c r="K27">
        <f t="shared" si="14"/>
        <v>8.5807108852904381</v>
      </c>
      <c r="L27">
        <f t="shared" si="14"/>
        <v>7.8777028852904287</v>
      </c>
      <c r="M27">
        <f t="shared" si="3"/>
        <v>7.0839028852904189</v>
      </c>
      <c r="N27">
        <f t="shared" si="5"/>
        <v>6.1993108852904077</v>
      </c>
      <c r="O27">
        <f t="shared" si="6"/>
        <v>5.2239268852903953</v>
      </c>
      <c r="P27">
        <f t="shared" si="6"/>
        <v>4.1577508852903815</v>
      </c>
      <c r="Q27">
        <f t="shared" si="6"/>
        <v>3.0007828852903664</v>
      </c>
      <c r="R27">
        <f t="shared" si="15"/>
        <v>1.7530228852903498</v>
      </c>
    </row>
    <row r="28" spans="2:25" x14ac:dyDescent="0.3">
      <c r="B28">
        <f t="shared" si="4"/>
        <v>25</v>
      </c>
      <c r="C28">
        <v>29.423142286850005</v>
      </c>
      <c r="D28">
        <f t="shared" si="2"/>
        <v>10.710509274261135</v>
      </c>
      <c r="E28">
        <f t="shared" si="14"/>
        <v>10.643045274261135</v>
      </c>
      <c r="F28">
        <f t="shared" si="14"/>
        <v>10.484789274261134</v>
      </c>
      <c r="G28">
        <f t="shared" si="14"/>
        <v>10.235741274261132</v>
      </c>
      <c r="H28">
        <f t="shared" si="14"/>
        <v>9.8959012742611279</v>
      </c>
      <c r="I28">
        <f t="shared" si="14"/>
        <v>9.4652692742611233</v>
      </c>
      <c r="J28">
        <f t="shared" si="14"/>
        <v>8.9438452742611165</v>
      </c>
      <c r="K28">
        <f t="shared" si="14"/>
        <v>8.3316292742611093</v>
      </c>
      <c r="L28">
        <f t="shared" si="14"/>
        <v>7.6286212742610999</v>
      </c>
      <c r="M28">
        <f t="shared" si="3"/>
        <v>6.8348212742610901</v>
      </c>
      <c r="N28">
        <f t="shared" si="5"/>
        <v>5.9502292742610789</v>
      </c>
      <c r="O28">
        <f t="shared" si="6"/>
        <v>4.9748452742610665</v>
      </c>
      <c r="P28">
        <f t="shared" si="6"/>
        <v>3.9086692742610527</v>
      </c>
      <c r="Q28">
        <f t="shared" si="6"/>
        <v>2.7517012742610376</v>
      </c>
      <c r="R28">
        <f t="shared" si="15"/>
        <v>1.503941274261021</v>
      </c>
    </row>
    <row r="29" spans="2:25" x14ac:dyDescent="0.3">
      <c r="B29">
        <f t="shared" si="4"/>
        <v>26</v>
      </c>
      <c r="C29">
        <v>28.738883163900002</v>
      </c>
      <c r="D29">
        <f t="shared" si="2"/>
        <v>10.461427663231806</v>
      </c>
      <c r="E29">
        <f t="shared" si="14"/>
        <v>10.393963663231807</v>
      </c>
      <c r="F29">
        <f t="shared" si="14"/>
        <v>10.235707663231805</v>
      </c>
      <c r="G29">
        <f t="shared" si="14"/>
        <v>9.9866596632318032</v>
      </c>
      <c r="H29">
        <f t="shared" si="14"/>
        <v>9.6468196632317991</v>
      </c>
      <c r="I29">
        <f t="shared" si="14"/>
        <v>9.2161876632317945</v>
      </c>
      <c r="J29">
        <f t="shared" si="14"/>
        <v>8.6947636632317877</v>
      </c>
      <c r="K29">
        <f t="shared" si="14"/>
        <v>8.0825476632317805</v>
      </c>
      <c r="L29">
        <f t="shared" si="14"/>
        <v>7.3795396632317711</v>
      </c>
      <c r="M29">
        <f t="shared" si="3"/>
        <v>6.5857396632317613</v>
      </c>
      <c r="N29">
        <f t="shared" si="5"/>
        <v>5.7011476632317502</v>
      </c>
      <c r="O29">
        <f t="shared" si="6"/>
        <v>4.7257636632317377</v>
      </c>
      <c r="P29">
        <f t="shared" si="6"/>
        <v>3.6595876632317239</v>
      </c>
      <c r="Q29">
        <f t="shared" si="6"/>
        <v>2.5026196632317088</v>
      </c>
      <c r="R29">
        <f t="shared" si="15"/>
        <v>1.2548596632316922</v>
      </c>
    </row>
    <row r="30" spans="2:25" x14ac:dyDescent="0.3">
      <c r="B30">
        <f t="shared" si="4"/>
        <v>27</v>
      </c>
      <c r="C30">
        <v>28.054624040950003</v>
      </c>
      <c r="D30">
        <f t="shared" si="2"/>
        <v>10.212346052202477</v>
      </c>
      <c r="E30">
        <f t="shared" si="14"/>
        <v>10.144882052202478</v>
      </c>
      <c r="F30">
        <f t="shared" si="14"/>
        <v>9.9866260522024763</v>
      </c>
      <c r="G30">
        <f t="shared" si="14"/>
        <v>9.7375780522024744</v>
      </c>
      <c r="H30">
        <f t="shared" si="14"/>
        <v>9.3977380522024703</v>
      </c>
      <c r="I30">
        <f t="shared" si="14"/>
        <v>8.9671060522024657</v>
      </c>
      <c r="J30">
        <f t="shared" si="14"/>
        <v>8.4456820522024589</v>
      </c>
      <c r="K30">
        <f t="shared" si="14"/>
        <v>7.8334660522024517</v>
      </c>
      <c r="L30">
        <f t="shared" si="14"/>
        <v>7.1304580522024423</v>
      </c>
      <c r="M30">
        <f t="shared" si="3"/>
        <v>6.3366580522024325</v>
      </c>
      <c r="N30">
        <f t="shared" si="5"/>
        <v>5.4520660522024214</v>
      </c>
      <c r="O30">
        <f t="shared" si="6"/>
        <v>4.4766820522024089</v>
      </c>
      <c r="P30">
        <f t="shared" si="6"/>
        <v>3.4105060522023951</v>
      </c>
      <c r="Q30">
        <f t="shared" si="6"/>
        <v>2.25353805220238</v>
      </c>
      <c r="R30">
        <f t="shared" si="15"/>
        <v>1.0057780522023634</v>
      </c>
    </row>
    <row r="31" spans="2:25" x14ac:dyDescent="0.3">
      <c r="B31">
        <f t="shared" si="4"/>
        <v>28</v>
      </c>
      <c r="C31">
        <v>30.107401409800005</v>
      </c>
      <c r="D31">
        <f t="shared" si="2"/>
        <v>10.959590885290464</v>
      </c>
      <c r="E31">
        <f t="shared" si="14"/>
        <v>10.892126885290464</v>
      </c>
      <c r="F31">
        <f t="shared" si="14"/>
        <v>10.733870885290463</v>
      </c>
      <c r="G31">
        <f t="shared" si="14"/>
        <v>10.484822885290461</v>
      </c>
      <c r="H31">
        <f t="shared" si="14"/>
        <v>10.144982885290457</v>
      </c>
      <c r="I31">
        <f t="shared" si="14"/>
        <v>9.7143508852904521</v>
      </c>
      <c r="J31">
        <f t="shared" si="14"/>
        <v>9.1929268852904453</v>
      </c>
      <c r="K31">
        <f t="shared" si="14"/>
        <v>8.5807108852904381</v>
      </c>
      <c r="L31">
        <f t="shared" si="14"/>
        <v>7.8777028852904287</v>
      </c>
      <c r="M31">
        <f t="shared" si="3"/>
        <v>7.0839028852904189</v>
      </c>
      <c r="N31">
        <f t="shared" si="5"/>
        <v>6.1993108852904077</v>
      </c>
      <c r="O31">
        <f t="shared" si="6"/>
        <v>5.2239268852903953</v>
      </c>
      <c r="P31">
        <f t="shared" si="6"/>
        <v>4.1577508852903815</v>
      </c>
      <c r="Q31">
        <f t="shared" si="6"/>
        <v>3.0007828852903664</v>
      </c>
      <c r="R31">
        <f t="shared" si="15"/>
        <v>1.7530228852903498</v>
      </c>
    </row>
    <row r="32" spans="2:25" x14ac:dyDescent="0.3">
      <c r="B32">
        <f t="shared" si="4"/>
        <v>29</v>
      </c>
      <c r="C32">
        <v>32.16017877865</v>
      </c>
      <c r="D32">
        <f t="shared" si="2"/>
        <v>11.706835718378448</v>
      </c>
      <c r="E32">
        <f t="shared" si="14"/>
        <v>11.639371718378449</v>
      </c>
      <c r="F32">
        <f t="shared" si="14"/>
        <v>11.481115718378447</v>
      </c>
      <c r="G32">
        <f t="shared" si="14"/>
        <v>11.232067718378445</v>
      </c>
      <c r="H32">
        <f t="shared" si="14"/>
        <v>10.892227718378441</v>
      </c>
      <c r="I32">
        <f t="shared" si="14"/>
        <v>10.461595718378437</v>
      </c>
      <c r="J32">
        <f t="shared" si="14"/>
        <v>9.9401717183784299</v>
      </c>
      <c r="K32">
        <f t="shared" si="14"/>
        <v>9.3279557183784227</v>
      </c>
      <c r="L32">
        <f t="shared" si="14"/>
        <v>8.6249477183784133</v>
      </c>
      <c r="M32">
        <f t="shared" si="3"/>
        <v>7.8311477183784035</v>
      </c>
      <c r="N32">
        <f t="shared" si="5"/>
        <v>6.9465557183783924</v>
      </c>
      <c r="O32">
        <f t="shared" si="6"/>
        <v>5.9711717183783799</v>
      </c>
      <c r="P32">
        <f t="shared" si="6"/>
        <v>4.9049957183783661</v>
      </c>
      <c r="Q32">
        <f t="shared" si="6"/>
        <v>3.748027718378351</v>
      </c>
      <c r="R32">
        <f t="shared" si="15"/>
        <v>2.5002677183783346</v>
      </c>
      <c r="S32">
        <f>R32+(-9.0792*(momento)+18306)/100</f>
        <v>1.1617157183783167</v>
      </c>
    </row>
    <row r="33" spans="2:19" x14ac:dyDescent="0.3">
      <c r="B33">
        <f t="shared" si="4"/>
        <v>30</v>
      </c>
      <c r="C33">
        <v>30.791660532750004</v>
      </c>
      <c r="D33">
        <f t="shared" si="2"/>
        <v>11.208672496319792</v>
      </c>
      <c r="E33">
        <f t="shared" si="14"/>
        <v>11.141208496319793</v>
      </c>
      <c r="F33">
        <f t="shared" si="14"/>
        <v>10.982952496319792</v>
      </c>
      <c r="G33">
        <f t="shared" si="14"/>
        <v>10.73390449631979</v>
      </c>
      <c r="H33">
        <f t="shared" si="14"/>
        <v>10.394064496319785</v>
      </c>
      <c r="I33">
        <f t="shared" si="14"/>
        <v>9.9634324963197809</v>
      </c>
      <c r="J33">
        <f t="shared" si="14"/>
        <v>9.4420084963197741</v>
      </c>
      <c r="K33">
        <f t="shared" si="14"/>
        <v>8.8297924963197669</v>
      </c>
      <c r="L33">
        <f t="shared" si="14"/>
        <v>8.1267844963197575</v>
      </c>
      <c r="M33">
        <f t="shared" si="3"/>
        <v>7.3329844963197477</v>
      </c>
      <c r="N33">
        <f t="shared" si="5"/>
        <v>6.4483924963197365</v>
      </c>
      <c r="O33">
        <f t="shared" si="6"/>
        <v>5.4730084963197241</v>
      </c>
      <c r="P33">
        <f t="shared" si="6"/>
        <v>4.4068324963197103</v>
      </c>
      <c r="Q33">
        <f t="shared" si="6"/>
        <v>3.2498644963196952</v>
      </c>
      <c r="R33">
        <f t="shared" si="15"/>
        <v>2.0021044963196788</v>
      </c>
      <c r="S33">
        <f>R33+(-9.0792*(momento)+18306)/100</f>
        <v>0.66355249631966085</v>
      </c>
    </row>
    <row r="34" spans="2:19" x14ac:dyDescent="0.3">
      <c r="B34">
        <f t="shared" si="4"/>
        <v>31</v>
      </c>
      <c r="C34">
        <v>26.001846672100001</v>
      </c>
      <c r="D34">
        <f t="shared" si="2"/>
        <v>9.4651012191144908</v>
      </c>
      <c r="E34">
        <f t="shared" ref="E34:L43" si="16">D34+(-9.0792*(momento)+18306)/100</f>
        <v>9.3976372191144915</v>
      </c>
      <c r="F34">
        <f t="shared" si="16"/>
        <v>9.23938121911449</v>
      </c>
      <c r="G34">
        <f t="shared" si="16"/>
        <v>8.990333219114488</v>
      </c>
      <c r="H34">
        <f t="shared" si="16"/>
        <v>8.6504932191144839</v>
      </c>
      <c r="I34">
        <f t="shared" si="16"/>
        <v>8.2198612191144793</v>
      </c>
      <c r="J34">
        <f t="shared" si="16"/>
        <v>7.6984372191144725</v>
      </c>
      <c r="K34">
        <f t="shared" si="16"/>
        <v>7.0862212191144653</v>
      </c>
      <c r="L34">
        <f t="shared" si="16"/>
        <v>6.3832132191144559</v>
      </c>
      <c r="M34">
        <f t="shared" si="3"/>
        <v>5.5894132191144461</v>
      </c>
      <c r="N34">
        <f t="shared" si="5"/>
        <v>4.704821219114435</v>
      </c>
      <c r="O34">
        <f t="shared" si="6"/>
        <v>3.7294372191144221</v>
      </c>
      <c r="P34">
        <f t="shared" si="6"/>
        <v>2.6632612191144078</v>
      </c>
      <c r="Q34">
        <f t="shared" si="6"/>
        <v>1.5062932191143925</v>
      </c>
    </row>
    <row r="35" spans="2:19" x14ac:dyDescent="0.3">
      <c r="B35">
        <f t="shared" si="4"/>
        <v>32</v>
      </c>
      <c r="C35">
        <v>26.686105795050004</v>
      </c>
      <c r="D35">
        <f t="shared" si="2"/>
        <v>9.7141828301438196</v>
      </c>
      <c r="E35">
        <f t="shared" si="16"/>
        <v>9.6467188301438203</v>
      </c>
      <c r="F35">
        <f t="shared" si="16"/>
        <v>9.4884628301438187</v>
      </c>
      <c r="G35">
        <f t="shared" si="16"/>
        <v>9.2394148301438168</v>
      </c>
      <c r="H35">
        <f t="shared" si="16"/>
        <v>8.8995748301438127</v>
      </c>
      <c r="I35">
        <f t="shared" si="16"/>
        <v>8.4689428301438081</v>
      </c>
      <c r="J35">
        <f t="shared" si="16"/>
        <v>7.9475188301438013</v>
      </c>
      <c r="K35">
        <f t="shared" si="16"/>
        <v>7.3353028301437941</v>
      </c>
      <c r="L35">
        <f t="shared" si="16"/>
        <v>6.6322948301437847</v>
      </c>
      <c r="M35">
        <f t="shared" si="3"/>
        <v>5.8384948301437749</v>
      </c>
      <c r="N35">
        <f t="shared" si="5"/>
        <v>4.9539028301437638</v>
      </c>
      <c r="O35">
        <f t="shared" si="6"/>
        <v>3.9785188301437509</v>
      </c>
      <c r="P35">
        <f t="shared" si="6"/>
        <v>2.9123428301437366</v>
      </c>
      <c r="Q35">
        <f t="shared" si="6"/>
        <v>1.7553748301437213</v>
      </c>
      <c r="R35">
        <f>Q35+(-9.0792*(momento)+18306)/100</f>
        <v>0.50761483014370468</v>
      </c>
    </row>
    <row r="36" spans="2:19" x14ac:dyDescent="0.3">
      <c r="B36">
        <f t="shared" si="4"/>
        <v>33</v>
      </c>
      <c r="C36">
        <v>26.001846672100001</v>
      </c>
      <c r="D36">
        <f t="shared" si="2"/>
        <v>9.4651012191144908</v>
      </c>
      <c r="E36">
        <f t="shared" si="16"/>
        <v>9.3976372191144915</v>
      </c>
      <c r="F36">
        <f t="shared" si="16"/>
        <v>9.23938121911449</v>
      </c>
      <c r="G36">
        <f t="shared" si="16"/>
        <v>8.990333219114488</v>
      </c>
      <c r="H36">
        <f t="shared" si="16"/>
        <v>8.6504932191144839</v>
      </c>
      <c r="I36">
        <f t="shared" si="16"/>
        <v>8.2198612191144793</v>
      </c>
      <c r="J36">
        <f t="shared" si="16"/>
        <v>7.6984372191144725</v>
      </c>
      <c r="K36">
        <f t="shared" si="16"/>
        <v>7.0862212191144653</v>
      </c>
      <c r="L36">
        <f t="shared" si="16"/>
        <v>6.3832132191144559</v>
      </c>
      <c r="M36">
        <f t="shared" si="3"/>
        <v>5.5894132191144461</v>
      </c>
      <c r="N36">
        <f t="shared" si="5"/>
        <v>4.704821219114435</v>
      </c>
      <c r="O36">
        <f t="shared" si="6"/>
        <v>3.7294372191144221</v>
      </c>
      <c r="P36">
        <f t="shared" si="6"/>
        <v>2.6632612191144078</v>
      </c>
      <c r="Q36">
        <f t="shared" si="6"/>
        <v>1.5062932191143925</v>
      </c>
    </row>
    <row r="37" spans="2:19" x14ac:dyDescent="0.3">
      <c r="B37">
        <f t="shared" si="4"/>
        <v>34</v>
      </c>
      <c r="C37">
        <v>20.527773688500002</v>
      </c>
      <c r="D37">
        <f t="shared" si="2"/>
        <v>7.4724483308798613</v>
      </c>
      <c r="E37">
        <f t="shared" si="16"/>
        <v>7.4049843308798611</v>
      </c>
      <c r="F37">
        <f t="shared" si="16"/>
        <v>7.2467283308798596</v>
      </c>
      <c r="G37">
        <f t="shared" si="16"/>
        <v>6.9976803308798567</v>
      </c>
      <c r="H37">
        <f t="shared" si="16"/>
        <v>6.6578403308798526</v>
      </c>
      <c r="I37">
        <f t="shared" si="16"/>
        <v>6.2272083308798472</v>
      </c>
      <c r="J37">
        <f t="shared" si="16"/>
        <v>5.7057843308798404</v>
      </c>
      <c r="K37">
        <f t="shared" si="16"/>
        <v>5.0935683308798332</v>
      </c>
      <c r="L37">
        <f t="shared" si="16"/>
        <v>4.3905603308798238</v>
      </c>
      <c r="M37">
        <f t="shared" si="3"/>
        <v>3.5967603308798135</v>
      </c>
      <c r="N37">
        <f t="shared" si="5"/>
        <v>2.7121683308798019</v>
      </c>
      <c r="O37">
        <f>N37+(-9.0792*(momento)+18306)/100</f>
        <v>1.736784330879789</v>
      </c>
      <c r="P37">
        <f>O37+(-9.0792*(momento)+18306)/100</f>
        <v>0.67060833087977501</v>
      </c>
    </row>
    <row r="38" spans="2:19" x14ac:dyDescent="0.3">
      <c r="B38">
        <f t="shared" si="4"/>
        <v>35</v>
      </c>
      <c r="C38">
        <v>21.212032811450005</v>
      </c>
      <c r="D38">
        <f t="shared" si="2"/>
        <v>7.721529941909191</v>
      </c>
      <c r="E38">
        <f t="shared" si="16"/>
        <v>7.6540659419091908</v>
      </c>
      <c r="F38">
        <f t="shared" si="16"/>
        <v>7.4958099419091893</v>
      </c>
      <c r="G38">
        <f t="shared" si="16"/>
        <v>7.2467619419091864</v>
      </c>
      <c r="H38">
        <f t="shared" si="16"/>
        <v>6.9069219419091823</v>
      </c>
      <c r="I38">
        <f t="shared" si="16"/>
        <v>6.4762899419091768</v>
      </c>
      <c r="J38">
        <f t="shared" si="16"/>
        <v>5.954865941909171</v>
      </c>
      <c r="K38">
        <f t="shared" si="16"/>
        <v>5.3426499419091638</v>
      </c>
      <c r="L38">
        <f t="shared" si="16"/>
        <v>4.6396419419091544</v>
      </c>
      <c r="M38">
        <f t="shared" si="3"/>
        <v>3.8458419419091441</v>
      </c>
      <c r="N38">
        <f t="shared" si="5"/>
        <v>2.9612499419091325</v>
      </c>
      <c r="O38">
        <f>N38+(-9.0792*(momento)+18306)/100</f>
        <v>1.9858659419091196</v>
      </c>
      <c r="P38">
        <f>O38+(-9.0792*(momento)+18306)/100</f>
        <v>0.91968994190910558</v>
      </c>
    </row>
    <row r="39" spans="2:19" x14ac:dyDescent="0.3">
      <c r="B39">
        <f t="shared" si="4"/>
        <v>36</v>
      </c>
      <c r="C39">
        <v>18.474996319650003</v>
      </c>
      <c r="D39">
        <f t="shared" si="2"/>
        <v>6.7252034977918758</v>
      </c>
      <c r="E39">
        <f t="shared" si="16"/>
        <v>6.6577394977918756</v>
      </c>
      <c r="F39">
        <f t="shared" si="16"/>
        <v>6.4994834977918741</v>
      </c>
      <c r="G39">
        <f t="shared" si="16"/>
        <v>6.2504354977918712</v>
      </c>
      <c r="H39">
        <f t="shared" si="16"/>
        <v>5.9105954977918671</v>
      </c>
      <c r="I39">
        <f t="shared" si="16"/>
        <v>5.4799634977918616</v>
      </c>
      <c r="J39">
        <f t="shared" si="16"/>
        <v>4.9585394977918558</v>
      </c>
      <c r="K39">
        <f t="shared" si="16"/>
        <v>4.3463234977918486</v>
      </c>
      <c r="L39">
        <f t="shared" si="16"/>
        <v>3.6433154977918396</v>
      </c>
      <c r="M39">
        <f t="shared" si="3"/>
        <v>2.8495154977918293</v>
      </c>
      <c r="N39">
        <f t="shared" si="5"/>
        <v>1.9649234977918177</v>
      </c>
      <c r="O39">
        <f>N39+(-9.0792*(momento)+18306)/100</f>
        <v>0.98953949779180495</v>
      </c>
    </row>
    <row r="40" spans="2:19" x14ac:dyDescent="0.3">
      <c r="B40">
        <f t="shared" si="4"/>
        <v>37</v>
      </c>
      <c r="C40">
        <v>18.474996319650003</v>
      </c>
      <c r="D40">
        <f t="shared" si="2"/>
        <v>6.7252034977918758</v>
      </c>
      <c r="E40">
        <f t="shared" si="16"/>
        <v>6.6577394977918756</v>
      </c>
      <c r="F40">
        <f t="shared" si="16"/>
        <v>6.4994834977918741</v>
      </c>
      <c r="G40">
        <f t="shared" si="16"/>
        <v>6.2504354977918712</v>
      </c>
      <c r="H40">
        <f t="shared" si="16"/>
        <v>5.9105954977918671</v>
      </c>
      <c r="I40">
        <f t="shared" si="16"/>
        <v>5.4799634977918616</v>
      </c>
      <c r="J40">
        <f t="shared" si="16"/>
        <v>4.9585394977918558</v>
      </c>
      <c r="K40">
        <f t="shared" si="16"/>
        <v>4.3463234977918486</v>
      </c>
      <c r="L40">
        <f t="shared" si="16"/>
        <v>3.6433154977918396</v>
      </c>
      <c r="M40">
        <f t="shared" si="3"/>
        <v>2.8495154977918293</v>
      </c>
      <c r="N40">
        <f t="shared" si="5"/>
        <v>1.9649234977918177</v>
      </c>
      <c r="O40">
        <f>N40+(-9.0792*(momento)+18306)/100</f>
        <v>0.98953949779180495</v>
      </c>
    </row>
    <row r="41" spans="2:19" x14ac:dyDescent="0.3">
      <c r="B41">
        <f t="shared" si="4"/>
        <v>38</v>
      </c>
      <c r="C41">
        <v>15.053700704900002</v>
      </c>
      <c r="D41">
        <f t="shared" si="2"/>
        <v>5.4797954426452318</v>
      </c>
      <c r="E41">
        <f t="shared" si="16"/>
        <v>5.4123314426452316</v>
      </c>
      <c r="F41">
        <f t="shared" si="16"/>
        <v>5.2540754426452301</v>
      </c>
      <c r="G41">
        <f t="shared" si="16"/>
        <v>5.0050274426452273</v>
      </c>
      <c r="H41">
        <f t="shared" si="16"/>
        <v>4.6651874426452231</v>
      </c>
      <c r="I41">
        <f t="shared" si="16"/>
        <v>4.2345554426452177</v>
      </c>
      <c r="J41">
        <f t="shared" si="16"/>
        <v>3.7131314426452113</v>
      </c>
      <c r="K41">
        <f t="shared" si="16"/>
        <v>3.1009154426452037</v>
      </c>
      <c r="L41">
        <f t="shared" si="16"/>
        <v>2.3979074426451947</v>
      </c>
      <c r="M41">
        <f t="shared" si="3"/>
        <v>1.6041074426451845</v>
      </c>
      <c r="N41">
        <f t="shared" si="5"/>
        <v>0.71951544264517298</v>
      </c>
    </row>
    <row r="42" spans="2:19" x14ac:dyDescent="0.3">
      <c r="B42">
        <f t="shared" si="4"/>
        <v>39</v>
      </c>
      <c r="C42">
        <v>15.053700704900002</v>
      </c>
      <c r="D42">
        <f t="shared" si="2"/>
        <v>5.4797954426452318</v>
      </c>
      <c r="E42">
        <f t="shared" si="16"/>
        <v>5.4123314426452316</v>
      </c>
      <c r="F42">
        <f t="shared" si="16"/>
        <v>5.2540754426452301</v>
      </c>
      <c r="G42">
        <f t="shared" si="16"/>
        <v>5.0050274426452273</v>
      </c>
      <c r="H42">
        <f t="shared" si="16"/>
        <v>4.6651874426452231</v>
      </c>
      <c r="I42">
        <f t="shared" si="16"/>
        <v>4.2345554426452177</v>
      </c>
      <c r="J42">
        <f t="shared" si="16"/>
        <v>3.7131314426452113</v>
      </c>
      <c r="K42">
        <f t="shared" si="16"/>
        <v>3.1009154426452037</v>
      </c>
      <c r="L42">
        <f t="shared" si="16"/>
        <v>2.3979074426451947</v>
      </c>
      <c r="M42">
        <f t="shared" si="3"/>
        <v>1.6041074426451845</v>
      </c>
      <c r="N42">
        <f t="shared" si="5"/>
        <v>0.71951544264517298</v>
      </c>
    </row>
    <row r="43" spans="2:19" x14ac:dyDescent="0.3">
      <c r="B43">
        <f t="shared" si="4"/>
        <v>40</v>
      </c>
      <c r="C43">
        <v>13.685182459000002</v>
      </c>
      <c r="D43">
        <f t="shared" si="2"/>
        <v>4.9816322205865742</v>
      </c>
      <c r="E43">
        <f t="shared" si="16"/>
        <v>4.914168220586574</v>
      </c>
      <c r="F43">
        <f t="shared" si="16"/>
        <v>4.7559122205865725</v>
      </c>
      <c r="G43">
        <f t="shared" si="16"/>
        <v>4.5068642205865697</v>
      </c>
      <c r="H43">
        <f t="shared" si="16"/>
        <v>4.1670242205865655</v>
      </c>
      <c r="I43">
        <f t="shared" si="16"/>
        <v>3.7363922205865605</v>
      </c>
      <c r="J43">
        <f t="shared" si="16"/>
        <v>3.2149682205865542</v>
      </c>
      <c r="K43">
        <f t="shared" si="16"/>
        <v>2.6027522205865465</v>
      </c>
      <c r="L43">
        <f t="shared" si="16"/>
        <v>1.8997442205865376</v>
      </c>
      <c r="M43">
        <f t="shared" si="3"/>
        <v>1.1059442205865273</v>
      </c>
    </row>
    <row r="44" spans="2:19" x14ac:dyDescent="0.3">
      <c r="B44">
        <f t="shared" si="4"/>
        <v>41</v>
      </c>
      <c r="C44">
        <v>13.685182459000002</v>
      </c>
      <c r="D44">
        <f t="shared" si="2"/>
        <v>4.9816322205865742</v>
      </c>
      <c r="E44">
        <f t="shared" ref="E44:L46" si="17">D44+(-9.0792*(momento)+18306)/100</f>
        <v>4.914168220586574</v>
      </c>
      <c r="F44">
        <f t="shared" si="17"/>
        <v>4.7559122205865725</v>
      </c>
      <c r="G44">
        <f t="shared" si="17"/>
        <v>4.5068642205865697</v>
      </c>
      <c r="H44">
        <f t="shared" si="17"/>
        <v>4.1670242205865655</v>
      </c>
      <c r="I44">
        <f t="shared" si="17"/>
        <v>3.7363922205865605</v>
      </c>
      <c r="J44">
        <f t="shared" si="17"/>
        <v>3.2149682205865542</v>
      </c>
      <c r="K44">
        <f t="shared" si="17"/>
        <v>2.6027522205865465</v>
      </c>
      <c r="L44">
        <f t="shared" si="17"/>
        <v>1.8997442205865376</v>
      </c>
      <c r="M44">
        <f t="shared" si="3"/>
        <v>1.1059442205865273</v>
      </c>
    </row>
    <row r="45" spans="2:19" x14ac:dyDescent="0.3">
      <c r="B45">
        <f t="shared" si="4"/>
        <v>42</v>
      </c>
      <c r="C45">
        <v>11.632405090150002</v>
      </c>
      <c r="D45">
        <f t="shared" si="2"/>
        <v>4.2343873874985887</v>
      </c>
      <c r="E45">
        <f t="shared" si="17"/>
        <v>4.1669233874985885</v>
      </c>
      <c r="F45">
        <f t="shared" si="17"/>
        <v>4.008667387498587</v>
      </c>
      <c r="G45">
        <f t="shared" si="17"/>
        <v>3.7596193874985846</v>
      </c>
      <c r="H45">
        <f t="shared" si="17"/>
        <v>3.4197793874985809</v>
      </c>
      <c r="I45">
        <f t="shared" si="17"/>
        <v>2.9891473874985759</v>
      </c>
      <c r="J45">
        <f t="shared" si="17"/>
        <v>2.4677233874985696</v>
      </c>
      <c r="K45">
        <f t="shared" si="17"/>
        <v>1.8555073874985619</v>
      </c>
      <c r="L45">
        <f t="shared" si="17"/>
        <v>1.152499387498553</v>
      </c>
    </row>
    <row r="46" spans="2:19" x14ac:dyDescent="0.3">
      <c r="B46">
        <f t="shared" si="4"/>
        <v>43</v>
      </c>
      <c r="C46">
        <v>11.632405090150002</v>
      </c>
      <c r="D46">
        <f t="shared" si="2"/>
        <v>4.2343873874985887</v>
      </c>
      <c r="E46">
        <f t="shared" si="17"/>
        <v>4.1669233874985885</v>
      </c>
      <c r="F46">
        <f t="shared" si="17"/>
        <v>4.008667387498587</v>
      </c>
      <c r="G46">
        <f t="shared" si="17"/>
        <v>3.7596193874985846</v>
      </c>
      <c r="H46">
        <f t="shared" si="17"/>
        <v>3.4197793874985809</v>
      </c>
      <c r="I46">
        <f t="shared" si="17"/>
        <v>2.9891473874985759</v>
      </c>
      <c r="J46">
        <f t="shared" si="17"/>
        <v>2.4677233874985696</v>
      </c>
      <c r="K46">
        <f t="shared" si="17"/>
        <v>1.8555073874985619</v>
      </c>
      <c r="L46">
        <f t="shared" si="17"/>
        <v>1.152499387498553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J3" sqref="AJ3:AJ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22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1.9470000000000001E-2</v>
      </c>
      <c r="B2">
        <v>3.5154999999999999E-2</v>
      </c>
      <c r="C2">
        <f>A2/B2</f>
        <v>0.5538330251742285</v>
      </c>
      <c r="E2">
        <v>-9.1795000000000009</v>
      </c>
      <c r="F2">
        <v>18522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0.55383303*C4</f>
        <v>6.4424101572651979</v>
      </c>
      <c r="E4">
        <f t="shared" ref="E4:P4" si="1">D4+(-9.1795*(momento)+18522)/100</f>
        <v>6.511895157265184</v>
      </c>
      <c r="F4">
        <f t="shared" si="1"/>
        <v>6.4895851572651502</v>
      </c>
      <c r="G4">
        <f t="shared" si="1"/>
        <v>6.3754801572651321</v>
      </c>
      <c r="H4">
        <f t="shared" si="1"/>
        <v>6.1695801572651305</v>
      </c>
      <c r="I4">
        <f t="shared" si="1"/>
        <v>5.8718851572651092</v>
      </c>
      <c r="J4">
        <f t="shared" si="1"/>
        <v>5.4823951572651044</v>
      </c>
      <c r="K4">
        <f t="shared" si="1"/>
        <v>5.0011101572650789</v>
      </c>
      <c r="L4">
        <f t="shared" si="1"/>
        <v>4.42803015726507</v>
      </c>
      <c r="M4">
        <f t="shared" si="1"/>
        <v>3.7631551572650408</v>
      </c>
      <c r="N4">
        <f t="shared" si="1"/>
        <v>3.0064851572650282</v>
      </c>
      <c r="O4">
        <f t="shared" si="1"/>
        <v>2.1580201572649953</v>
      </c>
      <c r="P4">
        <f t="shared" si="1"/>
        <v>1.2177601572649785</v>
      </c>
    </row>
    <row r="5" spans="1:38" x14ac:dyDescent="0.3">
      <c r="B5">
        <f>1+B4</f>
        <v>2</v>
      </c>
      <c r="C5">
        <v>13.000923336050001</v>
      </c>
      <c r="D5">
        <f t="shared" ref="D5:D46" si="2">0.55383303*C5</f>
        <v>7.200340764002279</v>
      </c>
      <c r="E5">
        <f t="shared" ref="E5:P5" si="3">D5+(-9.1795*(momento)+18522)/100</f>
        <v>7.269825764002265</v>
      </c>
      <c r="F5">
        <f t="shared" si="3"/>
        <v>7.2475157640022312</v>
      </c>
      <c r="G5">
        <f t="shared" si="3"/>
        <v>7.1334107640022131</v>
      </c>
      <c r="H5">
        <f t="shared" si="3"/>
        <v>6.9275107640022116</v>
      </c>
      <c r="I5">
        <f t="shared" si="3"/>
        <v>6.6298157640021902</v>
      </c>
      <c r="J5">
        <f t="shared" si="3"/>
        <v>6.2403257640021845</v>
      </c>
      <c r="K5">
        <f t="shared" si="3"/>
        <v>5.759040764002159</v>
      </c>
      <c r="L5">
        <f t="shared" si="3"/>
        <v>5.1859607640021501</v>
      </c>
      <c r="M5">
        <f t="shared" si="3"/>
        <v>4.5210857640021214</v>
      </c>
      <c r="N5">
        <f t="shared" si="3"/>
        <v>3.7644157640021083</v>
      </c>
      <c r="O5">
        <f t="shared" si="3"/>
        <v>2.9159507640020754</v>
      </c>
      <c r="P5">
        <f t="shared" si="3"/>
        <v>1.9756907640020587</v>
      </c>
      <c r="Q5">
        <f t="shared" ref="Q5:Q44" si="4">P5+(-9.1795*(momento)+18522)/100</f>
        <v>0.94363576400205829</v>
      </c>
    </row>
    <row r="6" spans="1:38" x14ac:dyDescent="0.3">
      <c r="B6">
        <f t="shared" ref="B6:B46" si="5">1+B5</f>
        <v>3</v>
      </c>
      <c r="C6">
        <v>16.422218950800005</v>
      </c>
      <c r="D6">
        <f t="shared" si="2"/>
        <v>9.0951672808449864</v>
      </c>
      <c r="E6">
        <f t="shared" ref="E6:P6" si="6">D6+(-9.1795*(momento)+18522)/100</f>
        <v>9.1646522808449724</v>
      </c>
      <c r="F6">
        <f t="shared" si="6"/>
        <v>9.1423422808449377</v>
      </c>
      <c r="G6">
        <f t="shared" si="6"/>
        <v>9.0282372808449196</v>
      </c>
      <c r="H6">
        <f t="shared" si="6"/>
        <v>8.8223372808449181</v>
      </c>
      <c r="I6">
        <f t="shared" si="6"/>
        <v>8.5246422808448958</v>
      </c>
      <c r="J6">
        <f t="shared" si="6"/>
        <v>8.1351522808448902</v>
      </c>
      <c r="K6">
        <f t="shared" si="6"/>
        <v>7.6538672808448647</v>
      </c>
      <c r="L6">
        <f t="shared" si="6"/>
        <v>7.0807872808448558</v>
      </c>
      <c r="M6">
        <f t="shared" si="6"/>
        <v>6.415912280844827</v>
      </c>
      <c r="N6">
        <f t="shared" si="6"/>
        <v>5.659242280844814</v>
      </c>
      <c r="O6">
        <f t="shared" si="6"/>
        <v>4.8107772808447811</v>
      </c>
      <c r="P6">
        <f t="shared" si="6"/>
        <v>3.8705172808447643</v>
      </c>
      <c r="Q6">
        <f t="shared" si="4"/>
        <v>2.8384622808447642</v>
      </c>
      <c r="R6">
        <f t="shared" ref="R6:R42" si="7">Q6+(-9.1795*(momento)+18522)/100</f>
        <v>1.7146122808447437</v>
      </c>
    </row>
    <row r="7" spans="1:38" x14ac:dyDescent="0.3">
      <c r="B7">
        <f t="shared" si="5"/>
        <v>4</v>
      </c>
      <c r="C7">
        <v>25.317587549150005</v>
      </c>
      <c r="D7">
        <f t="shared" si="2"/>
        <v>14.02171622463602</v>
      </c>
      <c r="E7">
        <f t="shared" ref="E7:P7" si="8">D7+(-9.1795*(momento)+18522)/100</f>
        <v>14.091201224636006</v>
      </c>
      <c r="F7">
        <f t="shared" si="8"/>
        <v>14.068891224635971</v>
      </c>
      <c r="G7">
        <f t="shared" si="8"/>
        <v>13.954786224635953</v>
      </c>
      <c r="H7">
        <f t="shared" si="8"/>
        <v>13.748886224635951</v>
      </c>
      <c r="I7">
        <f t="shared" si="8"/>
        <v>13.451191224635929</v>
      </c>
      <c r="J7">
        <f t="shared" si="8"/>
        <v>13.061701224635923</v>
      </c>
      <c r="K7">
        <f t="shared" si="8"/>
        <v>12.580416224635899</v>
      </c>
      <c r="L7">
        <f t="shared" si="8"/>
        <v>12.007336224635889</v>
      </c>
      <c r="M7">
        <f t="shared" si="8"/>
        <v>11.34246122463586</v>
      </c>
      <c r="N7">
        <f t="shared" si="8"/>
        <v>10.585791224635848</v>
      </c>
      <c r="O7">
        <f t="shared" si="8"/>
        <v>9.7373262246358152</v>
      </c>
      <c r="P7">
        <f t="shared" si="8"/>
        <v>8.7970662246357989</v>
      </c>
      <c r="Q7">
        <f t="shared" si="4"/>
        <v>7.7650112246357983</v>
      </c>
      <c r="R7">
        <f t="shared" si="7"/>
        <v>6.6411612246357778</v>
      </c>
      <c r="S7">
        <f t="shared" ref="S7:V22" si="9">R7+(-9.1795*(momento)+18522)/100</f>
        <v>5.425516224635774</v>
      </c>
      <c r="T7">
        <f t="shared" si="9"/>
        <v>4.1180762246357503</v>
      </c>
      <c r="U7">
        <f t="shared" si="9"/>
        <v>2.7188412246357423</v>
      </c>
      <c r="V7">
        <f t="shared" si="9"/>
        <v>1.2278112246357145</v>
      </c>
    </row>
    <row r="8" spans="1:38" x14ac:dyDescent="0.3">
      <c r="B8">
        <f t="shared" si="5"/>
        <v>5</v>
      </c>
      <c r="C8">
        <v>26.686105795050004</v>
      </c>
      <c r="D8">
        <f t="shared" si="2"/>
        <v>14.779646831373102</v>
      </c>
      <c r="E8">
        <f t="shared" ref="E8:P8" si="10">D8+(-9.1795*(momento)+18522)/100</f>
        <v>14.849131831373088</v>
      </c>
      <c r="F8">
        <f t="shared" si="10"/>
        <v>14.826821831373053</v>
      </c>
      <c r="G8">
        <f t="shared" si="10"/>
        <v>14.712716831373035</v>
      </c>
      <c r="H8">
        <f t="shared" si="10"/>
        <v>14.506816831373033</v>
      </c>
      <c r="I8">
        <f t="shared" si="10"/>
        <v>14.209121831373011</v>
      </c>
      <c r="J8">
        <f t="shared" si="10"/>
        <v>13.819631831373005</v>
      </c>
      <c r="K8">
        <f t="shared" si="10"/>
        <v>13.338346831372981</v>
      </c>
      <c r="L8">
        <f t="shared" si="10"/>
        <v>12.765266831372971</v>
      </c>
      <c r="M8">
        <f t="shared" si="10"/>
        <v>12.100391831372942</v>
      </c>
      <c r="N8">
        <f t="shared" si="10"/>
        <v>11.34372183137293</v>
      </c>
      <c r="O8">
        <f t="shared" si="10"/>
        <v>10.495256831372897</v>
      </c>
      <c r="P8">
        <f t="shared" si="10"/>
        <v>9.5549968313728808</v>
      </c>
      <c r="Q8">
        <f t="shared" si="4"/>
        <v>8.5229418313728811</v>
      </c>
      <c r="R8">
        <f t="shared" si="7"/>
        <v>7.3990918313728606</v>
      </c>
      <c r="S8">
        <f t="shared" si="9"/>
        <v>6.1834468313728568</v>
      </c>
      <c r="T8">
        <f t="shared" si="9"/>
        <v>4.8760068313728322</v>
      </c>
      <c r="U8">
        <f t="shared" si="9"/>
        <v>3.4767718313728242</v>
      </c>
      <c r="V8">
        <f t="shared" si="9"/>
        <v>1.9857418313727964</v>
      </c>
    </row>
    <row r="9" spans="1:38" x14ac:dyDescent="0.3">
      <c r="B9">
        <f t="shared" si="5"/>
        <v>6</v>
      </c>
      <c r="C9">
        <v>33.528697024550006</v>
      </c>
      <c r="D9">
        <f t="shared" si="2"/>
        <v>18.569299865058511</v>
      </c>
      <c r="E9">
        <f t="shared" ref="E9:P9" si="11">D9+(-9.1795*(momento)+18522)/100</f>
        <v>18.638784865058497</v>
      </c>
      <c r="F9">
        <f t="shared" si="11"/>
        <v>18.616474865058464</v>
      </c>
      <c r="G9">
        <f t="shared" si="11"/>
        <v>18.502369865058448</v>
      </c>
      <c r="H9">
        <f t="shared" si="11"/>
        <v>18.296469865058448</v>
      </c>
      <c r="I9">
        <f t="shared" si="11"/>
        <v>17.998774865058426</v>
      </c>
      <c r="J9">
        <f t="shared" si="11"/>
        <v>17.60928486505842</v>
      </c>
      <c r="K9">
        <f t="shared" si="11"/>
        <v>17.127999865058396</v>
      </c>
      <c r="L9">
        <f t="shared" si="11"/>
        <v>16.554919865058388</v>
      </c>
      <c r="M9">
        <f t="shared" si="11"/>
        <v>15.890044865058359</v>
      </c>
      <c r="N9">
        <f t="shared" si="11"/>
        <v>15.133374865058347</v>
      </c>
      <c r="O9">
        <f t="shared" si="11"/>
        <v>14.284909865058314</v>
      </c>
      <c r="P9">
        <f t="shared" si="11"/>
        <v>13.344649865058297</v>
      </c>
      <c r="Q9">
        <f t="shared" si="4"/>
        <v>12.312594865058298</v>
      </c>
      <c r="R9">
        <f t="shared" si="7"/>
        <v>11.188744865058277</v>
      </c>
      <c r="S9">
        <f t="shared" si="9"/>
        <v>9.9730998650582734</v>
      </c>
      <c r="T9">
        <f t="shared" si="9"/>
        <v>8.6656598650582488</v>
      </c>
      <c r="U9">
        <f t="shared" si="9"/>
        <v>7.2664248650582408</v>
      </c>
      <c r="V9">
        <f t="shared" si="9"/>
        <v>5.775394865058213</v>
      </c>
      <c r="W9">
        <f t="shared" ref="W9:Y22" si="12">V9+(-9.1795*(momento)+18522)/100</f>
        <v>4.1925698650582017</v>
      </c>
      <c r="X9">
        <f t="shared" si="12"/>
        <v>2.5179498650581698</v>
      </c>
      <c r="Y9">
        <f t="shared" si="12"/>
        <v>0.75153486505815437</v>
      </c>
    </row>
    <row r="10" spans="1:38" x14ac:dyDescent="0.3">
      <c r="B10">
        <f t="shared" si="5"/>
        <v>7</v>
      </c>
      <c r="C10">
        <v>43.792583868800001</v>
      </c>
      <c r="D10">
        <f t="shared" si="2"/>
        <v>24.253779415586624</v>
      </c>
      <c r="E10">
        <f t="shared" ref="E10:P10" si="13">D10+(-9.1795*(momento)+18522)/100</f>
        <v>24.32326441558661</v>
      </c>
      <c r="F10">
        <f t="shared" si="13"/>
        <v>24.300954415586578</v>
      </c>
      <c r="G10">
        <f t="shared" si="13"/>
        <v>24.186849415586561</v>
      </c>
      <c r="H10">
        <f t="shared" si="13"/>
        <v>23.980949415586561</v>
      </c>
      <c r="I10">
        <f t="shared" si="13"/>
        <v>23.683254415586539</v>
      </c>
      <c r="J10">
        <f t="shared" si="13"/>
        <v>23.293764415586534</v>
      </c>
      <c r="K10">
        <f t="shared" si="13"/>
        <v>22.812479415586509</v>
      </c>
      <c r="L10">
        <f t="shared" si="13"/>
        <v>22.239399415586501</v>
      </c>
      <c r="M10">
        <f t="shared" si="13"/>
        <v>21.57452441558647</v>
      </c>
      <c r="N10">
        <f t="shared" si="13"/>
        <v>20.817854415586456</v>
      </c>
      <c r="O10">
        <f t="shared" si="13"/>
        <v>19.969389415586424</v>
      </c>
      <c r="P10">
        <f t="shared" si="13"/>
        <v>19.029129415586407</v>
      </c>
      <c r="Q10">
        <f t="shared" si="4"/>
        <v>17.997074415586408</v>
      </c>
      <c r="R10">
        <f t="shared" si="7"/>
        <v>16.873224415586385</v>
      </c>
      <c r="S10">
        <f t="shared" si="9"/>
        <v>15.657579415586381</v>
      </c>
      <c r="T10">
        <f t="shared" si="9"/>
        <v>14.350139415586357</v>
      </c>
      <c r="U10">
        <f t="shared" si="9"/>
        <v>12.950904415586349</v>
      </c>
      <c r="V10">
        <f t="shared" si="9"/>
        <v>11.45987441558632</v>
      </c>
      <c r="W10">
        <f t="shared" si="12"/>
        <v>9.877049415586308</v>
      </c>
      <c r="X10">
        <f t="shared" si="12"/>
        <v>8.2024294155862769</v>
      </c>
      <c r="Y10">
        <f t="shared" si="12"/>
        <v>6.4360144155862615</v>
      </c>
      <c r="Z10">
        <f t="shared" ref="Z10:AB18" si="14">Y10+(-9.1795*(momento)+18522)/100</f>
        <v>4.5778044155862263</v>
      </c>
      <c r="AA10">
        <f t="shared" si="14"/>
        <v>2.6277994155862068</v>
      </c>
      <c r="AB10">
        <f t="shared" si="14"/>
        <v>0.58599941558620383</v>
      </c>
    </row>
    <row r="11" spans="1:38" x14ac:dyDescent="0.3">
      <c r="B11">
        <f t="shared" si="5"/>
        <v>8</v>
      </c>
      <c r="C11">
        <v>56.109248081900006</v>
      </c>
      <c r="D11">
        <f t="shared" si="2"/>
        <v>31.075154876220367</v>
      </c>
      <c r="E11">
        <f t="shared" ref="E11:P11" si="15">D11+(-9.1795*(momento)+18522)/100</f>
        <v>31.144639876220353</v>
      </c>
      <c r="F11">
        <f t="shared" si="15"/>
        <v>31.12232987622032</v>
      </c>
      <c r="G11">
        <f t="shared" si="15"/>
        <v>31.008224876220304</v>
      </c>
      <c r="H11">
        <f t="shared" si="15"/>
        <v>30.802324876220304</v>
      </c>
      <c r="I11">
        <f t="shared" si="15"/>
        <v>30.504629876220282</v>
      </c>
      <c r="J11">
        <f t="shared" si="15"/>
        <v>30.115139876220276</v>
      </c>
      <c r="K11">
        <f t="shared" si="15"/>
        <v>29.633854876220251</v>
      </c>
      <c r="L11">
        <f t="shared" si="15"/>
        <v>29.060774876220243</v>
      </c>
      <c r="M11">
        <f t="shared" si="15"/>
        <v>28.395899876220213</v>
      </c>
      <c r="N11">
        <f t="shared" si="15"/>
        <v>27.639229876220199</v>
      </c>
      <c r="O11">
        <f t="shared" si="15"/>
        <v>26.790764876220166</v>
      </c>
      <c r="P11">
        <f t="shared" si="15"/>
        <v>25.85050487622015</v>
      </c>
      <c r="Q11">
        <f t="shared" si="4"/>
        <v>24.81844987622015</v>
      </c>
      <c r="R11">
        <f t="shared" si="7"/>
        <v>23.694599876220131</v>
      </c>
      <c r="S11">
        <f t="shared" si="9"/>
        <v>22.478954876220126</v>
      </c>
      <c r="T11">
        <f t="shared" si="9"/>
        <v>21.171514876220101</v>
      </c>
      <c r="U11">
        <f t="shared" si="9"/>
        <v>19.772279876220093</v>
      </c>
      <c r="V11">
        <f t="shared" si="9"/>
        <v>18.281249876220066</v>
      </c>
      <c r="W11">
        <f t="shared" si="12"/>
        <v>16.698424876220056</v>
      </c>
      <c r="X11">
        <f t="shared" si="12"/>
        <v>15.023804876220025</v>
      </c>
      <c r="Y11">
        <f t="shared" si="12"/>
        <v>13.25738987622001</v>
      </c>
      <c r="Z11">
        <f t="shared" si="14"/>
        <v>11.399179876219975</v>
      </c>
      <c r="AA11">
        <f t="shared" si="14"/>
        <v>9.4491748762199563</v>
      </c>
      <c r="AB11">
        <f t="shared" si="14"/>
        <v>7.4073748762199534</v>
      </c>
      <c r="AC11">
        <f t="shared" ref="AC11:AE17" si="16">AB11+(-9.1795*(momento)+18522)/100</f>
        <v>5.2737798762199306</v>
      </c>
      <c r="AD11">
        <f t="shared" si="16"/>
        <v>3.048389876219924</v>
      </c>
      <c r="AE11">
        <f t="shared" si="16"/>
        <v>0.73120487621989705</v>
      </c>
    </row>
    <row r="12" spans="1:38" x14ac:dyDescent="0.3">
      <c r="B12">
        <f t="shared" si="5"/>
        <v>9</v>
      </c>
      <c r="C12">
        <v>73.215726155650003</v>
      </c>
      <c r="D12">
        <f t="shared" si="2"/>
        <v>40.549287460433888</v>
      </c>
      <c r="E12">
        <f t="shared" ref="E12:P12" si="17">D12+(-9.1795*(momento)+18522)/100</f>
        <v>40.618772460433874</v>
      </c>
      <c r="F12">
        <f t="shared" si="17"/>
        <v>40.596462460433841</v>
      </c>
      <c r="G12">
        <f t="shared" si="17"/>
        <v>40.482357460433825</v>
      </c>
      <c r="H12">
        <f t="shared" si="17"/>
        <v>40.276457460433825</v>
      </c>
      <c r="I12">
        <f t="shared" si="17"/>
        <v>39.978762460433806</v>
      </c>
      <c r="J12">
        <f t="shared" si="17"/>
        <v>39.589272460433804</v>
      </c>
      <c r="K12">
        <f t="shared" si="17"/>
        <v>39.107987460433776</v>
      </c>
      <c r="L12">
        <f t="shared" si="17"/>
        <v>38.534907460433764</v>
      </c>
      <c r="M12">
        <f t="shared" si="17"/>
        <v>37.870032460433734</v>
      </c>
      <c r="N12">
        <f t="shared" si="17"/>
        <v>37.11336246043372</v>
      </c>
      <c r="O12">
        <f t="shared" si="17"/>
        <v>36.264897460433687</v>
      </c>
      <c r="P12">
        <f t="shared" si="17"/>
        <v>35.324637460433671</v>
      </c>
      <c r="Q12">
        <f t="shared" si="4"/>
        <v>34.292582460433671</v>
      </c>
      <c r="R12">
        <f t="shared" si="7"/>
        <v>33.168732460433652</v>
      </c>
      <c r="S12">
        <f t="shared" si="9"/>
        <v>31.953087460433647</v>
      </c>
      <c r="T12">
        <f t="shared" si="9"/>
        <v>30.645647460433622</v>
      </c>
      <c r="U12">
        <f t="shared" si="9"/>
        <v>29.246412460433614</v>
      </c>
      <c r="V12">
        <f t="shared" si="9"/>
        <v>27.755382460433587</v>
      </c>
      <c r="W12">
        <f t="shared" si="12"/>
        <v>26.172557460433577</v>
      </c>
      <c r="X12">
        <f t="shared" si="12"/>
        <v>24.497937460433544</v>
      </c>
      <c r="Y12">
        <f t="shared" si="12"/>
        <v>22.731522460433528</v>
      </c>
      <c r="Z12">
        <f t="shared" si="14"/>
        <v>20.873312460433493</v>
      </c>
      <c r="AA12">
        <f t="shared" si="14"/>
        <v>18.923307460433474</v>
      </c>
      <c r="AB12">
        <f t="shared" si="14"/>
        <v>16.881507460433472</v>
      </c>
      <c r="AC12">
        <f t="shared" si="16"/>
        <v>14.747912460433449</v>
      </c>
      <c r="AD12">
        <f t="shared" si="16"/>
        <v>12.522522460433443</v>
      </c>
      <c r="AE12">
        <f t="shared" si="16"/>
        <v>10.205337460433416</v>
      </c>
      <c r="AF12">
        <f t="shared" ref="AF12:AH16" si="18">AE12+(-9.1795*(momento)+18522)/100</f>
        <v>7.7963574604334056</v>
      </c>
      <c r="AG12">
        <f t="shared" si="18"/>
        <v>5.2955824604333745</v>
      </c>
      <c r="AH12">
        <f t="shared" si="18"/>
        <v>2.7030124604333601</v>
      </c>
    </row>
    <row r="13" spans="1:38" x14ac:dyDescent="0.3">
      <c r="B13">
        <f t="shared" si="5"/>
        <v>10</v>
      </c>
      <c r="C13">
        <v>81.426835631049997</v>
      </c>
      <c r="D13">
        <f t="shared" si="2"/>
        <v>45.096871100856376</v>
      </c>
      <c r="E13">
        <f t="shared" ref="E13:P13" si="19">D13+(-9.1795*(momento)+18522)/100</f>
        <v>45.166356100856362</v>
      </c>
      <c r="F13">
        <f t="shared" si="19"/>
        <v>45.144046100856329</v>
      </c>
      <c r="G13">
        <f t="shared" si="19"/>
        <v>45.029941100856313</v>
      </c>
      <c r="H13">
        <f t="shared" si="19"/>
        <v>44.824041100856313</v>
      </c>
      <c r="I13">
        <f t="shared" si="19"/>
        <v>44.526346100856294</v>
      </c>
      <c r="J13">
        <f t="shared" si="19"/>
        <v>44.136856100856292</v>
      </c>
      <c r="K13">
        <f t="shared" si="19"/>
        <v>43.655571100856264</v>
      </c>
      <c r="L13">
        <f t="shared" si="19"/>
        <v>43.082491100856252</v>
      </c>
      <c r="M13">
        <f t="shared" si="19"/>
        <v>42.417616100856222</v>
      </c>
      <c r="N13">
        <f t="shared" si="19"/>
        <v>41.660946100856208</v>
      </c>
      <c r="O13">
        <f t="shared" si="19"/>
        <v>40.812481100856175</v>
      </c>
      <c r="P13">
        <f t="shared" si="19"/>
        <v>39.872221100856159</v>
      </c>
      <c r="Q13">
        <f t="shared" si="4"/>
        <v>38.840166100856159</v>
      </c>
      <c r="R13">
        <f t="shared" si="7"/>
        <v>37.71631610085614</v>
      </c>
      <c r="S13">
        <f t="shared" si="9"/>
        <v>36.500671100856138</v>
      </c>
      <c r="T13">
        <f t="shared" si="9"/>
        <v>35.193231100856117</v>
      </c>
      <c r="U13">
        <f t="shared" si="9"/>
        <v>33.793996100856113</v>
      </c>
      <c r="V13">
        <f t="shared" si="9"/>
        <v>32.302966100856082</v>
      </c>
      <c r="W13">
        <f t="shared" si="12"/>
        <v>30.720141100856072</v>
      </c>
      <c r="X13">
        <f t="shared" si="12"/>
        <v>29.045521100856039</v>
      </c>
      <c r="Y13">
        <f t="shared" si="12"/>
        <v>27.279106100856023</v>
      </c>
      <c r="Z13">
        <f t="shared" si="14"/>
        <v>25.420896100855987</v>
      </c>
      <c r="AA13">
        <f t="shared" si="14"/>
        <v>23.470891100855969</v>
      </c>
      <c r="AB13">
        <f t="shared" si="14"/>
        <v>21.429091100855967</v>
      </c>
      <c r="AC13">
        <f t="shared" si="16"/>
        <v>19.295496100855942</v>
      </c>
      <c r="AD13">
        <f t="shared" si="16"/>
        <v>17.070106100855934</v>
      </c>
      <c r="AE13">
        <f t="shared" si="16"/>
        <v>14.752921100855907</v>
      </c>
      <c r="AF13">
        <f t="shared" si="18"/>
        <v>12.343941100855897</v>
      </c>
      <c r="AG13">
        <f t="shared" si="18"/>
        <v>9.843166100855866</v>
      </c>
      <c r="AH13">
        <f t="shared" si="18"/>
        <v>7.2505961008558515</v>
      </c>
      <c r="AI13">
        <f>AH13+(-9.1795*(momento)+18522)/100</f>
        <v>4.5662311008558172</v>
      </c>
      <c r="AJ13">
        <f>AI13+(-9.1795*(momento)+18522)/100</f>
        <v>1.790071100855799</v>
      </c>
    </row>
    <row r="14" spans="1:38" x14ac:dyDescent="0.3">
      <c r="B14">
        <f t="shared" si="5"/>
        <v>11</v>
      </c>
      <c r="C14">
        <v>73.215726155650003</v>
      </c>
      <c r="D14">
        <f t="shared" si="2"/>
        <v>40.549287460433888</v>
      </c>
      <c r="E14">
        <f t="shared" ref="E14:P14" si="20">D14+(-9.1795*(momento)+18522)/100</f>
        <v>40.618772460433874</v>
      </c>
      <c r="F14">
        <f t="shared" si="20"/>
        <v>40.596462460433841</v>
      </c>
      <c r="G14">
        <f t="shared" si="20"/>
        <v>40.482357460433825</v>
      </c>
      <c r="H14">
        <f t="shared" si="20"/>
        <v>40.276457460433825</v>
      </c>
      <c r="I14">
        <f t="shared" si="20"/>
        <v>39.978762460433806</v>
      </c>
      <c r="J14">
        <f t="shared" si="20"/>
        <v>39.589272460433804</v>
      </c>
      <c r="K14">
        <f t="shared" si="20"/>
        <v>39.107987460433776</v>
      </c>
      <c r="L14">
        <f t="shared" si="20"/>
        <v>38.534907460433764</v>
      </c>
      <c r="M14">
        <f t="shared" si="20"/>
        <v>37.870032460433734</v>
      </c>
      <c r="N14">
        <f t="shared" si="20"/>
        <v>37.11336246043372</v>
      </c>
      <c r="O14">
        <f t="shared" si="20"/>
        <v>36.264897460433687</v>
      </c>
      <c r="P14">
        <f t="shared" si="20"/>
        <v>35.324637460433671</v>
      </c>
      <c r="Q14">
        <f t="shared" si="4"/>
        <v>34.292582460433671</v>
      </c>
      <c r="R14">
        <f t="shared" si="7"/>
        <v>33.168732460433652</v>
      </c>
      <c r="S14">
        <f t="shared" si="9"/>
        <v>31.953087460433647</v>
      </c>
      <c r="T14">
        <f t="shared" si="9"/>
        <v>30.645647460433622</v>
      </c>
      <c r="U14">
        <f t="shared" si="9"/>
        <v>29.246412460433614</v>
      </c>
      <c r="V14">
        <f t="shared" si="9"/>
        <v>27.755382460433587</v>
      </c>
      <c r="W14">
        <f t="shared" si="12"/>
        <v>26.172557460433577</v>
      </c>
      <c r="X14">
        <f t="shared" si="12"/>
        <v>24.497937460433544</v>
      </c>
      <c r="Y14">
        <f t="shared" si="12"/>
        <v>22.731522460433528</v>
      </c>
      <c r="Z14">
        <f t="shared" si="14"/>
        <v>20.873312460433493</v>
      </c>
      <c r="AA14">
        <f t="shared" si="14"/>
        <v>18.923307460433474</v>
      </c>
      <c r="AB14">
        <f t="shared" si="14"/>
        <v>16.881507460433472</v>
      </c>
      <c r="AC14">
        <f t="shared" si="16"/>
        <v>14.747912460433449</v>
      </c>
      <c r="AD14">
        <f t="shared" si="16"/>
        <v>12.522522460433443</v>
      </c>
      <c r="AE14">
        <f t="shared" si="16"/>
        <v>10.205337460433416</v>
      </c>
      <c r="AF14">
        <f t="shared" si="18"/>
        <v>7.7963574604334056</v>
      </c>
      <c r="AG14">
        <f t="shared" si="18"/>
        <v>5.2955824604333745</v>
      </c>
      <c r="AH14">
        <f t="shared" si="18"/>
        <v>2.7030124604333601</v>
      </c>
    </row>
    <row r="15" spans="1:38" x14ac:dyDescent="0.3">
      <c r="B15">
        <f t="shared" si="5"/>
        <v>12</v>
      </c>
      <c r="C15">
        <v>73.215726155650003</v>
      </c>
      <c r="D15">
        <f t="shared" si="2"/>
        <v>40.549287460433888</v>
      </c>
      <c r="E15">
        <f t="shared" ref="E15:P15" si="21">D15+(-9.1795*(momento)+18522)/100</f>
        <v>40.618772460433874</v>
      </c>
      <c r="F15">
        <f t="shared" si="21"/>
        <v>40.596462460433841</v>
      </c>
      <c r="G15">
        <f t="shared" si="21"/>
        <v>40.482357460433825</v>
      </c>
      <c r="H15">
        <f t="shared" si="21"/>
        <v>40.276457460433825</v>
      </c>
      <c r="I15">
        <f t="shared" si="21"/>
        <v>39.978762460433806</v>
      </c>
      <c r="J15">
        <f t="shared" si="21"/>
        <v>39.589272460433804</v>
      </c>
      <c r="K15">
        <f t="shared" si="21"/>
        <v>39.107987460433776</v>
      </c>
      <c r="L15">
        <f t="shared" si="21"/>
        <v>38.534907460433764</v>
      </c>
      <c r="M15">
        <f t="shared" si="21"/>
        <v>37.870032460433734</v>
      </c>
      <c r="N15">
        <f t="shared" si="21"/>
        <v>37.11336246043372</v>
      </c>
      <c r="O15">
        <f t="shared" si="21"/>
        <v>36.264897460433687</v>
      </c>
      <c r="P15">
        <f t="shared" si="21"/>
        <v>35.324637460433671</v>
      </c>
      <c r="Q15">
        <f t="shared" si="4"/>
        <v>34.292582460433671</v>
      </c>
      <c r="R15">
        <f t="shared" si="7"/>
        <v>33.168732460433652</v>
      </c>
      <c r="S15">
        <f t="shared" si="9"/>
        <v>31.953087460433647</v>
      </c>
      <c r="T15">
        <f t="shared" si="9"/>
        <v>30.645647460433622</v>
      </c>
      <c r="U15">
        <f t="shared" si="9"/>
        <v>29.246412460433614</v>
      </c>
      <c r="V15">
        <f t="shared" si="9"/>
        <v>27.755382460433587</v>
      </c>
      <c r="W15">
        <f t="shared" si="12"/>
        <v>26.172557460433577</v>
      </c>
      <c r="X15">
        <f t="shared" si="12"/>
        <v>24.497937460433544</v>
      </c>
      <c r="Y15">
        <f t="shared" si="12"/>
        <v>22.731522460433528</v>
      </c>
      <c r="Z15">
        <f t="shared" si="14"/>
        <v>20.873312460433493</v>
      </c>
      <c r="AA15">
        <f t="shared" si="14"/>
        <v>18.923307460433474</v>
      </c>
      <c r="AB15">
        <f t="shared" si="14"/>
        <v>16.881507460433472</v>
      </c>
      <c r="AC15">
        <f t="shared" si="16"/>
        <v>14.747912460433449</v>
      </c>
      <c r="AD15">
        <f t="shared" si="16"/>
        <v>12.522522460433443</v>
      </c>
      <c r="AE15">
        <f t="shared" si="16"/>
        <v>10.205337460433416</v>
      </c>
      <c r="AF15">
        <f t="shared" si="18"/>
        <v>7.7963574604334056</v>
      </c>
      <c r="AG15">
        <f t="shared" si="18"/>
        <v>5.2955824604333745</v>
      </c>
      <c r="AH15">
        <f t="shared" si="18"/>
        <v>2.7030124604333601</v>
      </c>
    </row>
    <row r="16" spans="1:38" x14ac:dyDescent="0.3">
      <c r="B16">
        <f t="shared" si="5"/>
        <v>13</v>
      </c>
      <c r="C16">
        <v>73.215726155650003</v>
      </c>
      <c r="D16">
        <f t="shared" si="2"/>
        <v>40.549287460433888</v>
      </c>
      <c r="E16">
        <f t="shared" ref="E16:P16" si="22">D16+(-9.1795*(momento)+18522)/100</f>
        <v>40.618772460433874</v>
      </c>
      <c r="F16">
        <f t="shared" si="22"/>
        <v>40.596462460433841</v>
      </c>
      <c r="G16">
        <f t="shared" si="22"/>
        <v>40.482357460433825</v>
      </c>
      <c r="H16">
        <f t="shared" si="22"/>
        <v>40.276457460433825</v>
      </c>
      <c r="I16">
        <f t="shared" si="22"/>
        <v>39.978762460433806</v>
      </c>
      <c r="J16">
        <f t="shared" si="22"/>
        <v>39.589272460433804</v>
      </c>
      <c r="K16">
        <f t="shared" si="22"/>
        <v>39.107987460433776</v>
      </c>
      <c r="L16">
        <f t="shared" si="22"/>
        <v>38.534907460433764</v>
      </c>
      <c r="M16">
        <f t="shared" si="22"/>
        <v>37.870032460433734</v>
      </c>
      <c r="N16">
        <f t="shared" si="22"/>
        <v>37.11336246043372</v>
      </c>
      <c r="O16">
        <f t="shared" si="22"/>
        <v>36.264897460433687</v>
      </c>
      <c r="P16">
        <f t="shared" si="22"/>
        <v>35.324637460433671</v>
      </c>
      <c r="Q16">
        <f t="shared" si="4"/>
        <v>34.292582460433671</v>
      </c>
      <c r="R16">
        <f t="shared" si="7"/>
        <v>33.168732460433652</v>
      </c>
      <c r="S16">
        <f t="shared" si="9"/>
        <v>31.953087460433647</v>
      </c>
      <c r="T16">
        <f t="shared" si="9"/>
        <v>30.645647460433622</v>
      </c>
      <c r="U16">
        <f t="shared" si="9"/>
        <v>29.246412460433614</v>
      </c>
      <c r="V16">
        <f t="shared" si="9"/>
        <v>27.755382460433587</v>
      </c>
      <c r="W16">
        <f t="shared" si="12"/>
        <v>26.172557460433577</v>
      </c>
      <c r="X16">
        <f t="shared" si="12"/>
        <v>24.497937460433544</v>
      </c>
      <c r="Y16">
        <f t="shared" si="12"/>
        <v>22.731522460433528</v>
      </c>
      <c r="Z16">
        <f t="shared" si="14"/>
        <v>20.873312460433493</v>
      </c>
      <c r="AA16">
        <f t="shared" si="14"/>
        <v>18.923307460433474</v>
      </c>
      <c r="AB16">
        <f t="shared" si="14"/>
        <v>16.881507460433472</v>
      </c>
      <c r="AC16">
        <f t="shared" si="16"/>
        <v>14.747912460433449</v>
      </c>
      <c r="AD16">
        <f t="shared" si="16"/>
        <v>12.522522460433443</v>
      </c>
      <c r="AE16">
        <f t="shared" si="16"/>
        <v>10.205337460433416</v>
      </c>
      <c r="AF16">
        <f t="shared" si="18"/>
        <v>7.7963574604334056</v>
      </c>
      <c r="AG16">
        <f t="shared" si="18"/>
        <v>5.2955824604333745</v>
      </c>
      <c r="AH16">
        <f t="shared" si="18"/>
        <v>2.7030124604333601</v>
      </c>
    </row>
    <row r="17" spans="2:32" x14ac:dyDescent="0.3">
      <c r="B17">
        <f t="shared" si="5"/>
        <v>14</v>
      </c>
      <c r="C17">
        <v>62.951839311400015</v>
      </c>
      <c r="D17">
        <f t="shared" si="2"/>
        <v>34.864807909905778</v>
      </c>
      <c r="E17">
        <f t="shared" ref="E17:P17" si="23">D17+(-9.1795*(momento)+18522)/100</f>
        <v>34.934292909905764</v>
      </c>
      <c r="F17">
        <f t="shared" si="23"/>
        <v>34.911982909905731</v>
      </c>
      <c r="G17">
        <f t="shared" si="23"/>
        <v>34.797877909905715</v>
      </c>
      <c r="H17">
        <f t="shared" si="23"/>
        <v>34.591977909905715</v>
      </c>
      <c r="I17">
        <f t="shared" si="23"/>
        <v>34.294282909905696</v>
      </c>
      <c r="J17">
        <f t="shared" si="23"/>
        <v>33.904792909905694</v>
      </c>
      <c r="K17">
        <f t="shared" si="23"/>
        <v>33.423507909905666</v>
      </c>
      <c r="L17">
        <f t="shared" si="23"/>
        <v>32.850427909905655</v>
      </c>
      <c r="M17">
        <f t="shared" si="23"/>
        <v>32.185552909905624</v>
      </c>
      <c r="N17">
        <f t="shared" si="23"/>
        <v>31.42888290990561</v>
      </c>
      <c r="O17">
        <f t="shared" si="23"/>
        <v>30.580417909905577</v>
      </c>
      <c r="P17">
        <f t="shared" si="23"/>
        <v>29.640157909905561</v>
      </c>
      <c r="Q17">
        <f t="shared" si="4"/>
        <v>28.608102909905561</v>
      </c>
      <c r="R17">
        <f t="shared" si="7"/>
        <v>27.484252909905543</v>
      </c>
      <c r="S17">
        <f t="shared" si="9"/>
        <v>26.268607909905537</v>
      </c>
      <c r="T17">
        <f t="shared" si="9"/>
        <v>24.961167909905512</v>
      </c>
      <c r="U17">
        <f t="shared" si="9"/>
        <v>23.561932909905504</v>
      </c>
      <c r="V17">
        <f t="shared" si="9"/>
        <v>22.070902909905477</v>
      </c>
      <c r="W17">
        <f t="shared" si="12"/>
        <v>20.488077909905467</v>
      </c>
      <c r="X17">
        <f t="shared" si="12"/>
        <v>18.813457909905434</v>
      </c>
      <c r="Y17">
        <f t="shared" si="12"/>
        <v>17.047042909905418</v>
      </c>
      <c r="Z17">
        <f t="shared" si="14"/>
        <v>15.188832909905383</v>
      </c>
      <c r="AA17">
        <f t="shared" si="14"/>
        <v>13.238827909905364</v>
      </c>
      <c r="AB17">
        <f t="shared" si="14"/>
        <v>11.197027909905362</v>
      </c>
      <c r="AC17">
        <f t="shared" si="16"/>
        <v>9.0634329099053392</v>
      </c>
      <c r="AD17">
        <f t="shared" si="16"/>
        <v>6.838042909905333</v>
      </c>
      <c r="AE17">
        <f t="shared" si="16"/>
        <v>4.5208579099053061</v>
      </c>
      <c r="AF17">
        <f>AE17+(-9.1795*(momento)+18522)/100</f>
        <v>2.1118779099052958</v>
      </c>
    </row>
    <row r="18" spans="2:32" x14ac:dyDescent="0.3">
      <c r="B18">
        <f t="shared" si="5"/>
        <v>15</v>
      </c>
      <c r="C18">
        <v>49.266656852400004</v>
      </c>
      <c r="D18">
        <f t="shared" si="2"/>
        <v>27.285501842534956</v>
      </c>
      <c r="E18">
        <f t="shared" ref="E18:P18" si="24">D18+(-9.1795*(momento)+18522)/100</f>
        <v>27.354986842534942</v>
      </c>
      <c r="F18">
        <f t="shared" si="24"/>
        <v>27.332676842534909</v>
      </c>
      <c r="G18">
        <f t="shared" si="24"/>
        <v>27.218571842534892</v>
      </c>
      <c r="H18">
        <f t="shared" si="24"/>
        <v>27.012671842534893</v>
      </c>
      <c r="I18">
        <f t="shared" si="24"/>
        <v>26.71497684253487</v>
      </c>
      <c r="J18">
        <f t="shared" si="24"/>
        <v>26.325486842534865</v>
      </c>
      <c r="K18">
        <f t="shared" si="24"/>
        <v>25.84420184253484</v>
      </c>
      <c r="L18">
        <f t="shared" si="24"/>
        <v>25.271121842534832</v>
      </c>
      <c r="M18">
        <f t="shared" si="24"/>
        <v>24.606246842534802</v>
      </c>
      <c r="N18">
        <f t="shared" si="24"/>
        <v>23.849576842534788</v>
      </c>
      <c r="O18">
        <f t="shared" si="24"/>
        <v>23.001111842534755</v>
      </c>
      <c r="P18">
        <f t="shared" si="24"/>
        <v>22.060851842534738</v>
      </c>
      <c r="Q18">
        <f t="shared" si="4"/>
        <v>21.028796842534739</v>
      </c>
      <c r="R18">
        <f t="shared" si="7"/>
        <v>19.90494684253472</v>
      </c>
      <c r="S18">
        <f t="shared" si="9"/>
        <v>18.689301842534714</v>
      </c>
      <c r="T18">
        <f t="shared" si="9"/>
        <v>17.38186184253469</v>
      </c>
      <c r="U18">
        <f t="shared" si="9"/>
        <v>15.982626842534682</v>
      </c>
      <c r="V18">
        <f t="shared" si="9"/>
        <v>14.491596842534655</v>
      </c>
      <c r="W18">
        <f t="shared" si="12"/>
        <v>12.908771842534643</v>
      </c>
      <c r="X18">
        <f t="shared" si="12"/>
        <v>11.234151842534612</v>
      </c>
      <c r="Y18">
        <f t="shared" si="12"/>
        <v>9.4677368425345954</v>
      </c>
      <c r="Z18">
        <f t="shared" si="14"/>
        <v>7.6095268425345601</v>
      </c>
      <c r="AA18">
        <f t="shared" si="14"/>
        <v>5.6595218425345406</v>
      </c>
      <c r="AB18">
        <f t="shared" si="14"/>
        <v>3.6177218425345377</v>
      </c>
      <c r="AC18">
        <f>AB18+(-9.1795*(momento)+18522)/100</f>
        <v>1.4841268425345149</v>
      </c>
    </row>
    <row r="19" spans="2:32" x14ac:dyDescent="0.3">
      <c r="B19">
        <f t="shared" si="5"/>
        <v>16</v>
      </c>
      <c r="C19">
        <v>42.424065622900009</v>
      </c>
      <c r="D19">
        <f t="shared" si="2"/>
        <v>23.495848808849548</v>
      </c>
      <c r="E19">
        <f t="shared" ref="E19:P19" si="25">D19+(-9.1795*(momento)+18522)/100</f>
        <v>23.565333808849534</v>
      </c>
      <c r="F19">
        <f t="shared" si="25"/>
        <v>23.543023808849501</v>
      </c>
      <c r="G19">
        <f t="shared" si="25"/>
        <v>23.428918808849485</v>
      </c>
      <c r="H19">
        <f t="shared" si="25"/>
        <v>23.223018808849485</v>
      </c>
      <c r="I19">
        <f t="shared" si="25"/>
        <v>22.925323808849463</v>
      </c>
      <c r="J19">
        <f t="shared" si="25"/>
        <v>22.535833808849457</v>
      </c>
      <c r="K19">
        <f t="shared" si="25"/>
        <v>22.054548808849432</v>
      </c>
      <c r="L19">
        <f t="shared" si="25"/>
        <v>21.481468808849424</v>
      </c>
      <c r="M19">
        <f t="shared" si="25"/>
        <v>20.816593808849394</v>
      </c>
      <c r="N19">
        <f t="shared" si="25"/>
        <v>20.05992380884938</v>
      </c>
      <c r="O19">
        <f t="shared" si="25"/>
        <v>19.211458808849347</v>
      </c>
      <c r="P19">
        <f t="shared" si="25"/>
        <v>18.271198808849331</v>
      </c>
      <c r="Q19">
        <f t="shared" si="4"/>
        <v>17.239143808849331</v>
      </c>
      <c r="R19">
        <f t="shared" si="7"/>
        <v>16.115293808849309</v>
      </c>
      <c r="S19">
        <f t="shared" si="9"/>
        <v>14.899648808849305</v>
      </c>
      <c r="T19">
        <f t="shared" si="9"/>
        <v>13.59220880884928</v>
      </c>
      <c r="U19">
        <f t="shared" si="9"/>
        <v>12.192973808849272</v>
      </c>
      <c r="V19">
        <f t="shared" si="9"/>
        <v>10.701943808849244</v>
      </c>
      <c r="W19">
        <f t="shared" si="12"/>
        <v>9.1191188088492314</v>
      </c>
      <c r="X19">
        <f t="shared" si="12"/>
        <v>7.4444988088491995</v>
      </c>
      <c r="Y19">
        <f t="shared" si="12"/>
        <v>5.6780838088491841</v>
      </c>
      <c r="Z19">
        <f t="shared" ref="Z19:AA21" si="26">Y19+(-9.1795*(momento)+18522)/100</f>
        <v>3.8198738088491488</v>
      </c>
      <c r="AA19">
        <f t="shared" si="26"/>
        <v>1.8698688088491295</v>
      </c>
    </row>
    <row r="20" spans="2:32" x14ac:dyDescent="0.3">
      <c r="B20">
        <f t="shared" si="5"/>
        <v>17</v>
      </c>
      <c r="C20">
        <v>47.213879483550009</v>
      </c>
      <c r="D20">
        <f t="shared" si="2"/>
        <v>26.148605932429334</v>
      </c>
      <c r="E20">
        <f t="shared" ref="E20:P20" si="27">D20+(-9.1795*(momento)+18522)/100</f>
        <v>26.21809093242932</v>
      </c>
      <c r="F20">
        <f t="shared" si="27"/>
        <v>26.195780932429287</v>
      </c>
      <c r="G20">
        <f t="shared" si="27"/>
        <v>26.08167593242927</v>
      </c>
      <c r="H20">
        <f t="shared" si="27"/>
        <v>25.875775932429271</v>
      </c>
      <c r="I20">
        <f t="shared" si="27"/>
        <v>25.578080932429248</v>
      </c>
      <c r="J20">
        <f t="shared" si="27"/>
        <v>25.188590932429243</v>
      </c>
      <c r="K20">
        <f t="shared" si="27"/>
        <v>24.707305932429218</v>
      </c>
      <c r="L20">
        <f t="shared" si="27"/>
        <v>24.13422593242921</v>
      </c>
      <c r="M20">
        <f t="shared" si="27"/>
        <v>23.46935093242918</v>
      </c>
      <c r="N20">
        <f t="shared" si="27"/>
        <v>22.712680932429166</v>
      </c>
      <c r="O20">
        <f t="shared" si="27"/>
        <v>21.864215932429133</v>
      </c>
      <c r="P20">
        <f t="shared" si="27"/>
        <v>20.923955932429116</v>
      </c>
      <c r="Q20">
        <f t="shared" si="4"/>
        <v>19.891900932429117</v>
      </c>
      <c r="R20">
        <f t="shared" si="7"/>
        <v>18.768050932429098</v>
      </c>
      <c r="S20">
        <f t="shared" si="9"/>
        <v>17.552405932429092</v>
      </c>
      <c r="T20">
        <f t="shared" si="9"/>
        <v>16.244965932429068</v>
      </c>
      <c r="U20">
        <f t="shared" si="9"/>
        <v>14.84573093242906</v>
      </c>
      <c r="V20">
        <f t="shared" si="9"/>
        <v>13.354700932429033</v>
      </c>
      <c r="W20">
        <f t="shared" si="12"/>
        <v>11.771875932429021</v>
      </c>
      <c r="X20">
        <f t="shared" si="12"/>
        <v>10.09725593242899</v>
      </c>
      <c r="Y20">
        <f t="shared" si="12"/>
        <v>8.3308409324289734</v>
      </c>
      <c r="Z20">
        <f t="shared" si="26"/>
        <v>6.4726309324289382</v>
      </c>
      <c r="AA20">
        <f t="shared" si="26"/>
        <v>4.5226259324289186</v>
      </c>
      <c r="AB20">
        <f>AA20+(-9.1795*(momento)+18522)/100</f>
        <v>2.4808259324289157</v>
      </c>
    </row>
    <row r="21" spans="2:32" x14ac:dyDescent="0.3">
      <c r="B21">
        <f t="shared" si="5"/>
        <v>18</v>
      </c>
      <c r="C21">
        <v>50.63517509830001</v>
      </c>
      <c r="D21">
        <f t="shared" si="2"/>
        <v>28.043432449272039</v>
      </c>
      <c r="E21">
        <f t="shared" ref="E21:P21" si="28">D21+(-9.1795*(momento)+18522)/100</f>
        <v>28.112917449272025</v>
      </c>
      <c r="F21">
        <f t="shared" si="28"/>
        <v>28.090607449271992</v>
      </c>
      <c r="G21">
        <f t="shared" si="28"/>
        <v>27.976502449271976</v>
      </c>
      <c r="H21">
        <f t="shared" si="28"/>
        <v>27.770602449271976</v>
      </c>
      <c r="I21">
        <f t="shared" si="28"/>
        <v>27.472907449271954</v>
      </c>
      <c r="J21">
        <f t="shared" si="28"/>
        <v>27.083417449271948</v>
      </c>
      <c r="K21">
        <f t="shared" si="28"/>
        <v>26.602132449271924</v>
      </c>
      <c r="L21">
        <f t="shared" si="28"/>
        <v>26.029052449271916</v>
      </c>
      <c r="M21">
        <f t="shared" si="28"/>
        <v>25.364177449271885</v>
      </c>
      <c r="N21">
        <f t="shared" si="28"/>
        <v>24.607507449271871</v>
      </c>
      <c r="O21">
        <f t="shared" si="28"/>
        <v>23.759042449271838</v>
      </c>
      <c r="P21">
        <f t="shared" si="28"/>
        <v>22.818782449271822</v>
      </c>
      <c r="Q21">
        <f t="shared" si="4"/>
        <v>21.786727449271822</v>
      </c>
      <c r="R21">
        <f t="shared" si="7"/>
        <v>20.662877449271804</v>
      </c>
      <c r="S21">
        <f t="shared" si="9"/>
        <v>19.447232449271798</v>
      </c>
      <c r="T21">
        <f t="shared" si="9"/>
        <v>18.139792449271773</v>
      </c>
      <c r="U21">
        <f t="shared" si="9"/>
        <v>16.740557449271765</v>
      </c>
      <c r="V21">
        <f t="shared" si="9"/>
        <v>15.249527449271739</v>
      </c>
      <c r="W21">
        <f t="shared" si="12"/>
        <v>13.666702449271726</v>
      </c>
      <c r="X21">
        <f t="shared" si="12"/>
        <v>11.992082449271695</v>
      </c>
      <c r="Y21">
        <f t="shared" si="12"/>
        <v>10.225667449271679</v>
      </c>
      <c r="Z21">
        <f t="shared" si="26"/>
        <v>8.3674574492716438</v>
      </c>
      <c r="AA21">
        <f t="shared" si="26"/>
        <v>6.4174524492716243</v>
      </c>
      <c r="AB21">
        <f>AA21+(-9.1795*(momento)+18522)/100</f>
        <v>4.3756524492716213</v>
      </c>
      <c r="AC21">
        <f>AB21+(-9.1795*(momento)+18522)/100</f>
        <v>2.2420574492715986</v>
      </c>
    </row>
    <row r="22" spans="2:32" x14ac:dyDescent="0.3">
      <c r="B22">
        <f t="shared" si="5"/>
        <v>19</v>
      </c>
      <c r="C22">
        <v>36.265733516350004</v>
      </c>
      <c r="D22">
        <f t="shared" si="2"/>
        <v>20.085161078532675</v>
      </c>
      <c r="E22">
        <f t="shared" ref="E22:P22" si="29">D22+(-9.1795*(momento)+18522)/100</f>
        <v>20.154646078532661</v>
      </c>
      <c r="F22">
        <f t="shared" si="29"/>
        <v>20.132336078532628</v>
      </c>
      <c r="G22">
        <f t="shared" si="29"/>
        <v>20.018231078532612</v>
      </c>
      <c r="H22">
        <f t="shared" si="29"/>
        <v>19.812331078532612</v>
      </c>
      <c r="I22">
        <f t="shared" si="29"/>
        <v>19.51463607853259</v>
      </c>
      <c r="J22">
        <f t="shared" si="29"/>
        <v>19.125146078532584</v>
      </c>
      <c r="K22">
        <f t="shared" si="29"/>
        <v>18.643861078532559</v>
      </c>
      <c r="L22">
        <f t="shared" si="29"/>
        <v>18.070781078532551</v>
      </c>
      <c r="M22">
        <f t="shared" si="29"/>
        <v>17.405906078532521</v>
      </c>
      <c r="N22">
        <f t="shared" si="29"/>
        <v>16.649236078532507</v>
      </c>
      <c r="O22">
        <f t="shared" si="29"/>
        <v>15.800771078532474</v>
      </c>
      <c r="P22">
        <f t="shared" si="29"/>
        <v>14.860511078532458</v>
      </c>
      <c r="Q22">
        <f t="shared" si="4"/>
        <v>13.828456078532458</v>
      </c>
      <c r="R22">
        <f t="shared" si="7"/>
        <v>12.704606078532438</v>
      </c>
      <c r="S22">
        <f t="shared" si="9"/>
        <v>11.488961078532434</v>
      </c>
      <c r="T22">
        <f t="shared" si="9"/>
        <v>10.181521078532409</v>
      </c>
      <c r="U22">
        <f t="shared" si="9"/>
        <v>8.7822860785324011</v>
      </c>
      <c r="V22">
        <f t="shared" si="9"/>
        <v>7.2912560785323732</v>
      </c>
      <c r="W22">
        <f t="shared" si="12"/>
        <v>5.708431078532362</v>
      </c>
      <c r="X22">
        <f t="shared" si="12"/>
        <v>4.03381107853233</v>
      </c>
      <c r="Y22">
        <f t="shared" si="12"/>
        <v>2.2673960785323146</v>
      </c>
    </row>
    <row r="23" spans="2:32" x14ac:dyDescent="0.3">
      <c r="B23">
        <f t="shared" si="5"/>
        <v>20</v>
      </c>
      <c r="C23">
        <v>23.264810180300003</v>
      </c>
      <c r="D23">
        <f t="shared" si="2"/>
        <v>12.884820314530396</v>
      </c>
      <c r="E23">
        <f t="shared" ref="E23:P23" si="30">D23+(-9.1795*(momento)+18522)/100</f>
        <v>12.954305314530382</v>
      </c>
      <c r="F23">
        <f t="shared" si="30"/>
        <v>12.931995314530347</v>
      </c>
      <c r="G23">
        <f t="shared" si="30"/>
        <v>12.817890314530329</v>
      </c>
      <c r="H23">
        <f t="shared" si="30"/>
        <v>12.611990314530328</v>
      </c>
      <c r="I23">
        <f t="shared" si="30"/>
        <v>12.314295314530305</v>
      </c>
      <c r="J23">
        <f t="shared" si="30"/>
        <v>11.9248053145303</v>
      </c>
      <c r="K23">
        <f t="shared" si="30"/>
        <v>11.443520314530275</v>
      </c>
      <c r="L23">
        <f t="shared" si="30"/>
        <v>10.870440314530265</v>
      </c>
      <c r="M23">
        <f t="shared" si="30"/>
        <v>10.205565314530237</v>
      </c>
      <c r="N23">
        <f t="shared" si="30"/>
        <v>9.4488953145302244</v>
      </c>
      <c r="O23">
        <f t="shared" si="30"/>
        <v>8.6004303145301915</v>
      </c>
      <c r="P23">
        <f t="shared" si="30"/>
        <v>7.6601703145301752</v>
      </c>
      <c r="Q23">
        <f t="shared" si="4"/>
        <v>6.6281153145301746</v>
      </c>
      <c r="R23">
        <f t="shared" si="7"/>
        <v>5.5042653145301541</v>
      </c>
      <c r="S23">
        <f t="shared" ref="S23:U36" si="31">R23+(-9.1795*(momento)+18522)/100</f>
        <v>4.2886203145301502</v>
      </c>
      <c r="T23">
        <f t="shared" si="31"/>
        <v>2.9811803145301261</v>
      </c>
      <c r="U23">
        <f t="shared" si="31"/>
        <v>1.5819453145301183</v>
      </c>
    </row>
    <row r="24" spans="2:32" x14ac:dyDescent="0.3">
      <c r="B24">
        <f t="shared" si="5"/>
        <v>21</v>
      </c>
      <c r="C24">
        <v>21.896291934400001</v>
      </c>
      <c r="D24">
        <f t="shared" si="2"/>
        <v>12.126889707793312</v>
      </c>
      <c r="E24">
        <f t="shared" ref="E24:P24" si="32">D24+(-9.1795*(momento)+18522)/100</f>
        <v>12.196374707793298</v>
      </c>
      <c r="F24">
        <f t="shared" si="32"/>
        <v>12.174064707793264</v>
      </c>
      <c r="G24">
        <f t="shared" si="32"/>
        <v>12.059959707793245</v>
      </c>
      <c r="H24">
        <f t="shared" si="32"/>
        <v>11.854059707793244</v>
      </c>
      <c r="I24">
        <f t="shared" si="32"/>
        <v>11.556364707793222</v>
      </c>
      <c r="J24">
        <f t="shared" si="32"/>
        <v>11.166874707793216</v>
      </c>
      <c r="K24">
        <f t="shared" si="32"/>
        <v>10.685589707793191</v>
      </c>
      <c r="L24">
        <f t="shared" si="32"/>
        <v>10.112509707793182</v>
      </c>
      <c r="M24">
        <f t="shared" si="32"/>
        <v>9.4476347077931528</v>
      </c>
      <c r="N24">
        <f t="shared" si="32"/>
        <v>8.6909647077931407</v>
      </c>
      <c r="O24">
        <f t="shared" si="32"/>
        <v>7.8424997077931078</v>
      </c>
      <c r="P24">
        <f t="shared" si="32"/>
        <v>6.9022397077930915</v>
      </c>
      <c r="Q24">
        <f t="shared" si="4"/>
        <v>5.8701847077930909</v>
      </c>
      <c r="R24">
        <f t="shared" si="7"/>
        <v>4.7463347077930704</v>
      </c>
      <c r="S24">
        <f t="shared" si="31"/>
        <v>3.5306897077930666</v>
      </c>
      <c r="T24">
        <f t="shared" si="31"/>
        <v>2.2232497077930424</v>
      </c>
      <c r="U24">
        <f t="shared" si="31"/>
        <v>0.82401470779303465</v>
      </c>
    </row>
    <row r="25" spans="2:32" x14ac:dyDescent="0.3">
      <c r="B25">
        <f t="shared" si="5"/>
        <v>22</v>
      </c>
      <c r="C25">
        <v>26.686105795050004</v>
      </c>
      <c r="D25">
        <f t="shared" si="2"/>
        <v>14.779646831373102</v>
      </c>
      <c r="E25">
        <f t="shared" ref="E25:P25" si="33">D25+(-9.1795*(momento)+18522)/100</f>
        <v>14.849131831373088</v>
      </c>
      <c r="F25">
        <f t="shared" si="33"/>
        <v>14.826821831373053</v>
      </c>
      <c r="G25">
        <f t="shared" si="33"/>
        <v>14.712716831373035</v>
      </c>
      <c r="H25">
        <f t="shared" si="33"/>
        <v>14.506816831373033</v>
      </c>
      <c r="I25">
        <f t="shared" si="33"/>
        <v>14.209121831373011</v>
      </c>
      <c r="J25">
        <f t="shared" si="33"/>
        <v>13.819631831373005</v>
      </c>
      <c r="K25">
        <f t="shared" si="33"/>
        <v>13.338346831372981</v>
      </c>
      <c r="L25">
        <f t="shared" si="33"/>
        <v>12.765266831372971</v>
      </c>
      <c r="M25">
        <f t="shared" si="33"/>
        <v>12.100391831372942</v>
      </c>
      <c r="N25">
        <f t="shared" si="33"/>
        <v>11.34372183137293</v>
      </c>
      <c r="O25">
        <f t="shared" si="33"/>
        <v>10.495256831372897</v>
      </c>
      <c r="P25">
        <f t="shared" si="33"/>
        <v>9.5549968313728808</v>
      </c>
      <c r="Q25">
        <f t="shared" si="4"/>
        <v>8.5229418313728811</v>
      </c>
      <c r="R25">
        <f t="shared" si="7"/>
        <v>7.3990918313728606</v>
      </c>
      <c r="S25">
        <f t="shared" si="31"/>
        <v>6.1834468313728568</v>
      </c>
      <c r="T25">
        <f t="shared" si="31"/>
        <v>4.8760068313728322</v>
      </c>
      <c r="U25">
        <f t="shared" si="31"/>
        <v>3.4767718313728242</v>
      </c>
      <c r="V25">
        <f t="shared" ref="V25:V36" si="34">U25+(-9.1795*(momento)+18522)/100</f>
        <v>1.9857418313727964</v>
      </c>
    </row>
    <row r="26" spans="2:32" x14ac:dyDescent="0.3">
      <c r="B26">
        <f t="shared" si="5"/>
        <v>23</v>
      </c>
      <c r="C26">
        <v>29.423142286850005</v>
      </c>
      <c r="D26">
        <f t="shared" si="2"/>
        <v>16.295508044847267</v>
      </c>
      <c r="E26">
        <f t="shared" ref="E26:P26" si="35">D26+(-9.1795*(momento)+18522)/100</f>
        <v>16.364993044847253</v>
      </c>
      <c r="F26">
        <f t="shared" si="35"/>
        <v>16.34268304484722</v>
      </c>
      <c r="G26">
        <f t="shared" si="35"/>
        <v>16.228578044847204</v>
      </c>
      <c r="H26">
        <f t="shared" si="35"/>
        <v>16.022678044847204</v>
      </c>
      <c r="I26">
        <f t="shared" si="35"/>
        <v>15.724983044847182</v>
      </c>
      <c r="J26">
        <f t="shared" si="35"/>
        <v>15.335493044847176</v>
      </c>
      <c r="K26">
        <f t="shared" si="35"/>
        <v>14.854208044847152</v>
      </c>
      <c r="L26">
        <f t="shared" si="35"/>
        <v>14.281128044847142</v>
      </c>
      <c r="M26">
        <f t="shared" si="35"/>
        <v>13.616253044847113</v>
      </c>
      <c r="N26">
        <f t="shared" si="35"/>
        <v>12.859583044847101</v>
      </c>
      <c r="O26">
        <f t="shared" si="35"/>
        <v>12.011118044847068</v>
      </c>
      <c r="P26">
        <f t="shared" si="35"/>
        <v>11.070858044847052</v>
      </c>
      <c r="Q26">
        <f t="shared" si="4"/>
        <v>10.038803044847052</v>
      </c>
      <c r="R26">
        <f t="shared" si="7"/>
        <v>8.9149530448470315</v>
      </c>
      <c r="S26">
        <f t="shared" si="31"/>
        <v>7.6993080448470277</v>
      </c>
      <c r="T26">
        <f t="shared" si="31"/>
        <v>6.3918680448470031</v>
      </c>
      <c r="U26">
        <f t="shared" si="31"/>
        <v>4.9926330448469951</v>
      </c>
      <c r="V26">
        <f t="shared" si="34"/>
        <v>3.5016030448469673</v>
      </c>
      <c r="W26">
        <f t="shared" ref="W26:W33" si="36">V26+(-9.1795*(momento)+18522)/100</f>
        <v>1.9187780448469556</v>
      </c>
    </row>
    <row r="27" spans="2:32" x14ac:dyDescent="0.3">
      <c r="B27">
        <f t="shared" si="5"/>
        <v>24</v>
      </c>
      <c r="C27">
        <v>30.107401409800005</v>
      </c>
      <c r="D27">
        <f t="shared" si="2"/>
        <v>16.674473348215805</v>
      </c>
      <c r="E27">
        <f t="shared" ref="E27:P27" si="37">D27+(-9.1795*(momento)+18522)/100</f>
        <v>16.743958348215791</v>
      </c>
      <c r="F27">
        <f t="shared" si="37"/>
        <v>16.721648348215759</v>
      </c>
      <c r="G27">
        <f t="shared" si="37"/>
        <v>16.607543348215742</v>
      </c>
      <c r="H27">
        <f t="shared" si="37"/>
        <v>16.401643348215742</v>
      </c>
      <c r="I27">
        <f t="shared" si="37"/>
        <v>16.10394834821572</v>
      </c>
      <c r="J27">
        <f t="shared" si="37"/>
        <v>15.714458348215715</v>
      </c>
      <c r="K27">
        <f t="shared" si="37"/>
        <v>15.23317334821569</v>
      </c>
      <c r="L27">
        <f t="shared" si="37"/>
        <v>14.66009334821568</v>
      </c>
      <c r="M27">
        <f t="shared" si="37"/>
        <v>13.995218348215651</v>
      </c>
      <c r="N27">
        <f t="shared" si="37"/>
        <v>13.238548348215639</v>
      </c>
      <c r="O27">
        <f t="shared" si="37"/>
        <v>12.390083348215606</v>
      </c>
      <c r="P27">
        <f t="shared" si="37"/>
        <v>11.44982334821559</v>
      </c>
      <c r="Q27">
        <f t="shared" si="4"/>
        <v>10.41776834821559</v>
      </c>
      <c r="R27">
        <f t="shared" si="7"/>
        <v>9.2939183482155698</v>
      </c>
      <c r="S27">
        <f t="shared" si="31"/>
        <v>8.078273348215566</v>
      </c>
      <c r="T27">
        <f t="shared" si="31"/>
        <v>6.7708333482155414</v>
      </c>
      <c r="U27">
        <f t="shared" si="31"/>
        <v>5.3715983482155334</v>
      </c>
      <c r="V27">
        <f t="shared" si="34"/>
        <v>3.8805683482155056</v>
      </c>
      <c r="W27">
        <f t="shared" si="36"/>
        <v>2.2977433482154939</v>
      </c>
      <c r="X27">
        <f>W27+(-9.1795*(momento)+18522)/100</f>
        <v>0.62312334821546211</v>
      </c>
    </row>
    <row r="28" spans="2:32" x14ac:dyDescent="0.3">
      <c r="B28">
        <f t="shared" si="5"/>
        <v>25</v>
      </c>
      <c r="C28">
        <v>29.423142286850005</v>
      </c>
      <c r="D28">
        <f t="shared" si="2"/>
        <v>16.295508044847267</v>
      </c>
      <c r="E28">
        <f t="shared" ref="E28:P28" si="38">D28+(-9.1795*(momento)+18522)/100</f>
        <v>16.364993044847253</v>
      </c>
      <c r="F28">
        <f t="shared" si="38"/>
        <v>16.34268304484722</v>
      </c>
      <c r="G28">
        <f t="shared" si="38"/>
        <v>16.228578044847204</v>
      </c>
      <c r="H28">
        <f t="shared" si="38"/>
        <v>16.022678044847204</v>
      </c>
      <c r="I28">
        <f t="shared" si="38"/>
        <v>15.724983044847182</v>
      </c>
      <c r="J28">
        <f t="shared" si="38"/>
        <v>15.335493044847176</v>
      </c>
      <c r="K28">
        <f t="shared" si="38"/>
        <v>14.854208044847152</v>
      </c>
      <c r="L28">
        <f t="shared" si="38"/>
        <v>14.281128044847142</v>
      </c>
      <c r="M28">
        <f t="shared" si="38"/>
        <v>13.616253044847113</v>
      </c>
      <c r="N28">
        <f t="shared" si="38"/>
        <v>12.859583044847101</v>
      </c>
      <c r="O28">
        <f t="shared" si="38"/>
        <v>12.011118044847068</v>
      </c>
      <c r="P28">
        <f t="shared" si="38"/>
        <v>11.070858044847052</v>
      </c>
      <c r="Q28">
        <f t="shared" si="4"/>
        <v>10.038803044847052</v>
      </c>
      <c r="R28">
        <f t="shared" si="7"/>
        <v>8.9149530448470315</v>
      </c>
      <c r="S28">
        <f t="shared" si="31"/>
        <v>7.6993080448470277</v>
      </c>
      <c r="T28">
        <f t="shared" si="31"/>
        <v>6.3918680448470031</v>
      </c>
      <c r="U28">
        <f t="shared" si="31"/>
        <v>4.9926330448469951</v>
      </c>
      <c r="V28">
        <f t="shared" si="34"/>
        <v>3.5016030448469673</v>
      </c>
      <c r="W28">
        <f t="shared" si="36"/>
        <v>1.9187780448469556</v>
      </c>
    </row>
    <row r="29" spans="2:32" x14ac:dyDescent="0.3">
      <c r="B29">
        <f t="shared" si="5"/>
        <v>26</v>
      </c>
      <c r="C29">
        <v>28.738883163900002</v>
      </c>
      <c r="D29">
        <f t="shared" si="2"/>
        <v>15.916542741478723</v>
      </c>
      <c r="E29">
        <f t="shared" ref="E29:P29" si="39">D29+(-9.1795*(momento)+18522)/100</f>
        <v>15.98602774147871</v>
      </c>
      <c r="F29">
        <f t="shared" si="39"/>
        <v>15.963717741478675</v>
      </c>
      <c r="G29">
        <f t="shared" si="39"/>
        <v>15.849612741478657</v>
      </c>
      <c r="H29">
        <f t="shared" si="39"/>
        <v>15.643712741478655</v>
      </c>
      <c r="I29">
        <f t="shared" si="39"/>
        <v>15.346017741478633</v>
      </c>
      <c r="J29">
        <f t="shared" si="39"/>
        <v>14.956527741478627</v>
      </c>
      <c r="K29">
        <f t="shared" si="39"/>
        <v>14.475242741478603</v>
      </c>
      <c r="L29">
        <f t="shared" si="39"/>
        <v>13.902162741478593</v>
      </c>
      <c r="M29">
        <f t="shared" si="39"/>
        <v>13.237287741478564</v>
      </c>
      <c r="N29">
        <f t="shared" si="39"/>
        <v>12.480617741478552</v>
      </c>
      <c r="O29">
        <f t="shared" si="39"/>
        <v>11.632152741478519</v>
      </c>
      <c r="P29">
        <f t="shared" si="39"/>
        <v>10.691892741478503</v>
      </c>
      <c r="Q29">
        <f t="shared" si="4"/>
        <v>9.659837741478503</v>
      </c>
      <c r="R29">
        <f t="shared" si="7"/>
        <v>8.5359877414784826</v>
      </c>
      <c r="S29">
        <f t="shared" si="31"/>
        <v>7.3203427414784787</v>
      </c>
      <c r="T29">
        <f t="shared" si="31"/>
        <v>6.0129027414784542</v>
      </c>
      <c r="U29">
        <f t="shared" si="31"/>
        <v>4.6136677414784462</v>
      </c>
      <c r="V29">
        <f t="shared" si="34"/>
        <v>3.1226377414784183</v>
      </c>
      <c r="W29">
        <f t="shared" si="36"/>
        <v>1.5398127414784066</v>
      </c>
    </row>
    <row r="30" spans="2:32" x14ac:dyDescent="0.3">
      <c r="B30">
        <f t="shared" si="5"/>
        <v>27</v>
      </c>
      <c r="C30">
        <v>28.054624040950003</v>
      </c>
      <c r="D30">
        <f t="shared" si="2"/>
        <v>15.537577438110183</v>
      </c>
      <c r="E30">
        <f t="shared" ref="E30:P30" si="40">D30+(-9.1795*(momento)+18522)/100</f>
        <v>15.607062438110169</v>
      </c>
      <c r="F30">
        <f t="shared" si="40"/>
        <v>15.584752438110135</v>
      </c>
      <c r="G30">
        <f t="shared" si="40"/>
        <v>15.470647438110117</v>
      </c>
      <c r="H30">
        <f t="shared" si="40"/>
        <v>15.264747438110115</v>
      </c>
      <c r="I30">
        <f t="shared" si="40"/>
        <v>14.967052438110093</v>
      </c>
      <c r="J30">
        <f t="shared" si="40"/>
        <v>14.577562438110087</v>
      </c>
      <c r="K30">
        <f t="shared" si="40"/>
        <v>14.096277438110063</v>
      </c>
      <c r="L30">
        <f t="shared" si="40"/>
        <v>13.523197438110053</v>
      </c>
      <c r="M30">
        <f t="shared" si="40"/>
        <v>12.858322438110024</v>
      </c>
      <c r="N30">
        <f t="shared" si="40"/>
        <v>12.101652438110012</v>
      </c>
      <c r="O30">
        <f t="shared" si="40"/>
        <v>11.253187438109979</v>
      </c>
      <c r="P30">
        <f t="shared" si="40"/>
        <v>10.312927438109963</v>
      </c>
      <c r="Q30">
        <f t="shared" si="4"/>
        <v>9.280872438109963</v>
      </c>
      <c r="R30">
        <f t="shared" si="7"/>
        <v>8.1570224381099425</v>
      </c>
      <c r="S30">
        <f t="shared" si="31"/>
        <v>6.9413774381099387</v>
      </c>
      <c r="T30">
        <f t="shared" si="31"/>
        <v>5.6339374381099141</v>
      </c>
      <c r="U30">
        <f t="shared" si="31"/>
        <v>4.2347024381099061</v>
      </c>
      <c r="V30">
        <f t="shared" si="34"/>
        <v>2.7436724381098783</v>
      </c>
      <c r="W30">
        <f t="shared" si="36"/>
        <v>1.1608474381098666</v>
      </c>
    </row>
    <row r="31" spans="2:32" x14ac:dyDescent="0.3">
      <c r="B31">
        <f t="shared" si="5"/>
        <v>28</v>
      </c>
      <c r="C31">
        <v>30.107401409800005</v>
      </c>
      <c r="D31">
        <f t="shared" si="2"/>
        <v>16.674473348215805</v>
      </c>
      <c r="E31">
        <f t="shared" ref="E31:P31" si="41">D31+(-9.1795*(momento)+18522)/100</f>
        <v>16.743958348215791</v>
      </c>
      <c r="F31">
        <f t="shared" si="41"/>
        <v>16.721648348215759</v>
      </c>
      <c r="G31">
        <f t="shared" si="41"/>
        <v>16.607543348215742</v>
      </c>
      <c r="H31">
        <f t="shared" si="41"/>
        <v>16.401643348215742</v>
      </c>
      <c r="I31">
        <f t="shared" si="41"/>
        <v>16.10394834821572</v>
      </c>
      <c r="J31">
        <f t="shared" si="41"/>
        <v>15.714458348215715</v>
      </c>
      <c r="K31">
        <f t="shared" si="41"/>
        <v>15.23317334821569</v>
      </c>
      <c r="L31">
        <f t="shared" si="41"/>
        <v>14.66009334821568</v>
      </c>
      <c r="M31">
        <f t="shared" si="41"/>
        <v>13.995218348215651</v>
      </c>
      <c r="N31">
        <f t="shared" si="41"/>
        <v>13.238548348215639</v>
      </c>
      <c r="O31">
        <f t="shared" si="41"/>
        <v>12.390083348215606</v>
      </c>
      <c r="P31">
        <f t="shared" si="41"/>
        <v>11.44982334821559</v>
      </c>
      <c r="Q31">
        <f t="shared" si="4"/>
        <v>10.41776834821559</v>
      </c>
      <c r="R31">
        <f t="shared" si="7"/>
        <v>9.2939183482155698</v>
      </c>
      <c r="S31">
        <f t="shared" si="31"/>
        <v>8.078273348215566</v>
      </c>
      <c r="T31">
        <f t="shared" si="31"/>
        <v>6.7708333482155414</v>
      </c>
      <c r="U31">
        <f t="shared" si="31"/>
        <v>5.3715983482155334</v>
      </c>
      <c r="V31">
        <f t="shared" si="34"/>
        <v>3.8805683482155056</v>
      </c>
      <c r="W31">
        <f t="shared" si="36"/>
        <v>2.2977433482154939</v>
      </c>
      <c r="X31">
        <f>W31+(-9.1795*(momento)+18522)/100</f>
        <v>0.62312334821546211</v>
      </c>
    </row>
    <row r="32" spans="2:32" x14ac:dyDescent="0.3">
      <c r="B32">
        <f t="shared" si="5"/>
        <v>29</v>
      </c>
      <c r="C32">
        <v>32.16017877865</v>
      </c>
      <c r="D32">
        <f t="shared" si="2"/>
        <v>17.811369258321427</v>
      </c>
      <c r="E32">
        <f t="shared" ref="E32:P32" si="42">D32+(-9.1795*(momento)+18522)/100</f>
        <v>17.880854258321413</v>
      </c>
      <c r="F32">
        <f t="shared" si="42"/>
        <v>17.85854425832138</v>
      </c>
      <c r="G32">
        <f t="shared" si="42"/>
        <v>17.744439258321364</v>
      </c>
      <c r="H32">
        <f t="shared" si="42"/>
        <v>17.538539258321364</v>
      </c>
      <c r="I32">
        <f t="shared" si="42"/>
        <v>17.240844258321342</v>
      </c>
      <c r="J32">
        <f t="shared" si="42"/>
        <v>16.851354258321336</v>
      </c>
      <c r="K32">
        <f t="shared" si="42"/>
        <v>16.370069258321312</v>
      </c>
      <c r="L32">
        <f t="shared" si="42"/>
        <v>15.796989258321302</v>
      </c>
      <c r="M32">
        <f t="shared" si="42"/>
        <v>15.132114258321273</v>
      </c>
      <c r="N32">
        <f t="shared" si="42"/>
        <v>14.375444258321261</v>
      </c>
      <c r="O32">
        <f t="shared" si="42"/>
        <v>13.526979258321228</v>
      </c>
      <c r="P32">
        <f t="shared" si="42"/>
        <v>12.586719258321212</v>
      </c>
      <c r="Q32">
        <f t="shared" si="4"/>
        <v>11.554664258321212</v>
      </c>
      <c r="R32">
        <f t="shared" si="7"/>
        <v>10.430814258321192</v>
      </c>
      <c r="S32">
        <f t="shared" si="31"/>
        <v>9.2151692583211879</v>
      </c>
      <c r="T32">
        <f t="shared" si="31"/>
        <v>7.9077292583211634</v>
      </c>
      <c r="U32">
        <f t="shared" si="31"/>
        <v>6.5084942583211554</v>
      </c>
      <c r="V32">
        <f t="shared" si="34"/>
        <v>5.0174642583211275</v>
      </c>
      <c r="W32">
        <f t="shared" si="36"/>
        <v>3.4346392583211158</v>
      </c>
      <c r="X32">
        <f>W32+(-9.1795*(momento)+18522)/100</f>
        <v>1.7600192583210841</v>
      </c>
    </row>
    <row r="33" spans="2:24" x14ac:dyDescent="0.3">
      <c r="B33">
        <f t="shared" si="5"/>
        <v>30</v>
      </c>
      <c r="C33">
        <v>30.791660532750004</v>
      </c>
      <c r="D33">
        <f t="shared" si="2"/>
        <v>17.053438651584347</v>
      </c>
      <c r="E33">
        <f t="shared" ref="E33:P33" si="43">D33+(-9.1795*(momento)+18522)/100</f>
        <v>17.122923651584333</v>
      </c>
      <c r="F33">
        <f t="shared" si="43"/>
        <v>17.1006136515843</v>
      </c>
      <c r="G33">
        <f t="shared" si="43"/>
        <v>16.986508651584284</v>
      </c>
      <c r="H33">
        <f t="shared" si="43"/>
        <v>16.780608651584284</v>
      </c>
      <c r="I33">
        <f t="shared" si="43"/>
        <v>16.482913651584262</v>
      </c>
      <c r="J33">
        <f t="shared" si="43"/>
        <v>16.093423651584256</v>
      </c>
      <c r="K33">
        <f t="shared" si="43"/>
        <v>15.612138651584232</v>
      </c>
      <c r="L33">
        <f t="shared" si="43"/>
        <v>15.039058651584222</v>
      </c>
      <c r="M33">
        <f t="shared" si="43"/>
        <v>14.374183651584193</v>
      </c>
      <c r="N33">
        <f t="shared" si="43"/>
        <v>13.617513651584181</v>
      </c>
      <c r="O33">
        <f t="shared" si="43"/>
        <v>12.769048651584148</v>
      </c>
      <c r="P33">
        <f t="shared" si="43"/>
        <v>11.828788651584132</v>
      </c>
      <c r="Q33">
        <f t="shared" si="4"/>
        <v>10.796733651584132</v>
      </c>
      <c r="R33">
        <f t="shared" si="7"/>
        <v>9.6728836515841117</v>
      </c>
      <c r="S33">
        <f t="shared" si="31"/>
        <v>8.4572386515841078</v>
      </c>
      <c r="T33">
        <f t="shared" si="31"/>
        <v>7.1497986515840832</v>
      </c>
      <c r="U33">
        <f t="shared" si="31"/>
        <v>5.7505636515840752</v>
      </c>
      <c r="V33">
        <f t="shared" si="34"/>
        <v>4.2595336515840474</v>
      </c>
      <c r="W33">
        <f t="shared" si="36"/>
        <v>2.6767086515840357</v>
      </c>
      <c r="X33">
        <f>W33+(-9.1795*(momento)+18522)/100</f>
        <v>1.002088651584004</v>
      </c>
    </row>
    <row r="34" spans="2:24" x14ac:dyDescent="0.3">
      <c r="B34">
        <f t="shared" si="5"/>
        <v>31</v>
      </c>
      <c r="C34">
        <v>26.001846672100001</v>
      </c>
      <c r="D34">
        <f t="shared" si="2"/>
        <v>14.400681528004558</v>
      </c>
      <c r="E34">
        <f t="shared" ref="E34:P34" si="44">D34+(-9.1795*(momento)+18522)/100</f>
        <v>14.470166528004544</v>
      </c>
      <c r="F34">
        <f t="shared" si="44"/>
        <v>14.447856528004509</v>
      </c>
      <c r="G34">
        <f t="shared" si="44"/>
        <v>14.333751528004491</v>
      </c>
      <c r="H34">
        <f t="shared" si="44"/>
        <v>14.12785152800449</v>
      </c>
      <c r="I34">
        <f t="shared" si="44"/>
        <v>13.830156528004467</v>
      </c>
      <c r="J34">
        <f t="shared" si="44"/>
        <v>13.440666528004462</v>
      </c>
      <c r="K34">
        <f t="shared" si="44"/>
        <v>12.959381528004437</v>
      </c>
      <c r="L34">
        <f t="shared" si="44"/>
        <v>12.386301528004427</v>
      </c>
      <c r="M34">
        <f t="shared" si="44"/>
        <v>11.721426528004399</v>
      </c>
      <c r="N34">
        <f t="shared" si="44"/>
        <v>10.964756528004386</v>
      </c>
      <c r="O34">
        <f t="shared" si="44"/>
        <v>10.116291528004353</v>
      </c>
      <c r="P34">
        <f t="shared" si="44"/>
        <v>9.1760315280043372</v>
      </c>
      <c r="Q34">
        <f t="shared" si="4"/>
        <v>8.1439765280043375</v>
      </c>
      <c r="R34">
        <f t="shared" si="7"/>
        <v>7.020126528004317</v>
      </c>
      <c r="S34">
        <f t="shared" si="31"/>
        <v>5.8044815280043132</v>
      </c>
      <c r="T34">
        <f t="shared" si="31"/>
        <v>4.4970415280042886</v>
      </c>
      <c r="U34">
        <f t="shared" si="31"/>
        <v>3.0978065280042806</v>
      </c>
      <c r="V34">
        <f t="shared" si="34"/>
        <v>1.6067765280042527</v>
      </c>
    </row>
    <row r="35" spans="2:24" x14ac:dyDescent="0.3">
      <c r="B35">
        <f t="shared" si="5"/>
        <v>32</v>
      </c>
      <c r="C35">
        <v>26.686105795050004</v>
      </c>
      <c r="D35">
        <f t="shared" si="2"/>
        <v>14.779646831373102</v>
      </c>
      <c r="E35">
        <f t="shared" ref="E35:P35" si="45">D35+(-9.1795*(momento)+18522)/100</f>
        <v>14.849131831373088</v>
      </c>
      <c r="F35">
        <f t="shared" si="45"/>
        <v>14.826821831373053</v>
      </c>
      <c r="G35">
        <f t="shared" si="45"/>
        <v>14.712716831373035</v>
      </c>
      <c r="H35">
        <f t="shared" si="45"/>
        <v>14.506816831373033</v>
      </c>
      <c r="I35">
        <f t="shared" si="45"/>
        <v>14.209121831373011</v>
      </c>
      <c r="J35">
        <f t="shared" si="45"/>
        <v>13.819631831373005</v>
      </c>
      <c r="K35">
        <f t="shared" si="45"/>
        <v>13.338346831372981</v>
      </c>
      <c r="L35">
        <f t="shared" si="45"/>
        <v>12.765266831372971</v>
      </c>
      <c r="M35">
        <f t="shared" si="45"/>
        <v>12.100391831372942</v>
      </c>
      <c r="N35">
        <f t="shared" si="45"/>
        <v>11.34372183137293</v>
      </c>
      <c r="O35">
        <f t="shared" si="45"/>
        <v>10.495256831372897</v>
      </c>
      <c r="P35">
        <f t="shared" si="45"/>
        <v>9.5549968313728808</v>
      </c>
      <c r="Q35">
        <f t="shared" si="4"/>
        <v>8.5229418313728811</v>
      </c>
      <c r="R35">
        <f t="shared" si="7"/>
        <v>7.3990918313728606</v>
      </c>
      <c r="S35">
        <f t="shared" si="31"/>
        <v>6.1834468313728568</v>
      </c>
      <c r="T35">
        <f t="shared" si="31"/>
        <v>4.8760068313728322</v>
      </c>
      <c r="U35">
        <f t="shared" si="31"/>
        <v>3.4767718313728242</v>
      </c>
      <c r="V35">
        <f t="shared" si="34"/>
        <v>1.9857418313727964</v>
      </c>
    </row>
    <row r="36" spans="2:24" x14ac:dyDescent="0.3">
      <c r="B36">
        <f t="shared" si="5"/>
        <v>33</v>
      </c>
      <c r="C36">
        <v>26.001846672100001</v>
      </c>
      <c r="D36">
        <f t="shared" si="2"/>
        <v>14.400681528004558</v>
      </c>
      <c r="E36">
        <f t="shared" ref="E36:P36" si="46">D36+(-9.1795*(momento)+18522)/100</f>
        <v>14.470166528004544</v>
      </c>
      <c r="F36">
        <f t="shared" si="46"/>
        <v>14.447856528004509</v>
      </c>
      <c r="G36">
        <f t="shared" si="46"/>
        <v>14.333751528004491</v>
      </c>
      <c r="H36">
        <f t="shared" si="46"/>
        <v>14.12785152800449</v>
      </c>
      <c r="I36">
        <f t="shared" si="46"/>
        <v>13.830156528004467</v>
      </c>
      <c r="J36">
        <f t="shared" si="46"/>
        <v>13.440666528004462</v>
      </c>
      <c r="K36">
        <f t="shared" si="46"/>
        <v>12.959381528004437</v>
      </c>
      <c r="L36">
        <f t="shared" si="46"/>
        <v>12.386301528004427</v>
      </c>
      <c r="M36">
        <f t="shared" si="46"/>
        <v>11.721426528004399</v>
      </c>
      <c r="N36">
        <f t="shared" si="46"/>
        <v>10.964756528004386</v>
      </c>
      <c r="O36">
        <f t="shared" si="46"/>
        <v>10.116291528004353</v>
      </c>
      <c r="P36">
        <f t="shared" si="46"/>
        <v>9.1760315280043372</v>
      </c>
      <c r="Q36">
        <f t="shared" si="4"/>
        <v>8.1439765280043375</v>
      </c>
      <c r="R36">
        <f t="shared" si="7"/>
        <v>7.020126528004317</v>
      </c>
      <c r="S36">
        <f t="shared" si="31"/>
        <v>5.8044815280043132</v>
      </c>
      <c r="T36">
        <f t="shared" si="31"/>
        <v>4.4970415280042886</v>
      </c>
      <c r="U36">
        <f t="shared" si="31"/>
        <v>3.0978065280042806</v>
      </c>
      <c r="V36">
        <f t="shared" si="34"/>
        <v>1.6067765280042527</v>
      </c>
    </row>
    <row r="37" spans="2:24" x14ac:dyDescent="0.3">
      <c r="B37">
        <f t="shared" si="5"/>
        <v>34</v>
      </c>
      <c r="C37">
        <v>20.527773688500002</v>
      </c>
      <c r="D37">
        <f t="shared" si="2"/>
        <v>11.36895910105623</v>
      </c>
      <c r="E37">
        <f t="shared" ref="E37:P37" si="47">D37+(-9.1795*(momento)+18522)/100</f>
        <v>11.438444101056216</v>
      </c>
      <c r="F37">
        <f t="shared" si="47"/>
        <v>11.416134101056182</v>
      </c>
      <c r="G37">
        <f t="shared" si="47"/>
        <v>11.302029101056164</v>
      </c>
      <c r="H37">
        <f t="shared" si="47"/>
        <v>11.096129101056162</v>
      </c>
      <c r="I37">
        <f t="shared" si="47"/>
        <v>10.79843410105614</v>
      </c>
      <c r="J37">
        <f t="shared" si="47"/>
        <v>10.408944101056134</v>
      </c>
      <c r="K37">
        <f t="shared" si="47"/>
        <v>9.9276591010561095</v>
      </c>
      <c r="L37">
        <f t="shared" si="47"/>
        <v>9.3545791010560997</v>
      </c>
      <c r="M37">
        <f t="shared" si="47"/>
        <v>8.6897041010560709</v>
      </c>
      <c r="N37">
        <f t="shared" si="47"/>
        <v>7.9330341010560579</v>
      </c>
      <c r="O37">
        <f t="shared" si="47"/>
        <v>7.084569101056025</v>
      </c>
      <c r="P37">
        <f t="shared" si="47"/>
        <v>6.1443091010560087</v>
      </c>
      <c r="Q37">
        <f t="shared" si="4"/>
        <v>5.1122541010560081</v>
      </c>
      <c r="R37">
        <f t="shared" si="7"/>
        <v>3.9884041010559876</v>
      </c>
      <c r="S37">
        <f>R37+(-9.1795*(momento)+18522)/100</f>
        <v>2.7727591010559838</v>
      </c>
      <c r="T37">
        <f>S37+(-9.1795*(momento)+18522)/100</f>
        <v>1.4653191010559596</v>
      </c>
    </row>
    <row r="38" spans="2:24" x14ac:dyDescent="0.3">
      <c r="B38">
        <f t="shared" si="5"/>
        <v>35</v>
      </c>
      <c r="C38">
        <v>21.212032811450005</v>
      </c>
      <c r="D38">
        <f t="shared" si="2"/>
        <v>11.747924404424774</v>
      </c>
      <c r="E38">
        <f t="shared" ref="E38:P38" si="48">D38+(-9.1795*(momento)+18522)/100</f>
        <v>11.81740940442476</v>
      </c>
      <c r="F38">
        <f t="shared" si="48"/>
        <v>11.795099404424725</v>
      </c>
      <c r="G38">
        <f t="shared" si="48"/>
        <v>11.680994404424707</v>
      </c>
      <c r="H38">
        <f t="shared" si="48"/>
        <v>11.475094404424706</v>
      </c>
      <c r="I38">
        <f t="shared" si="48"/>
        <v>11.177399404424683</v>
      </c>
      <c r="J38">
        <f t="shared" si="48"/>
        <v>10.787909404424678</v>
      </c>
      <c r="K38">
        <f t="shared" si="48"/>
        <v>10.306624404424653</v>
      </c>
      <c r="L38">
        <f t="shared" si="48"/>
        <v>9.7335444044246433</v>
      </c>
      <c r="M38">
        <f t="shared" si="48"/>
        <v>9.0686694044246146</v>
      </c>
      <c r="N38">
        <f t="shared" si="48"/>
        <v>8.3119994044246024</v>
      </c>
      <c r="O38">
        <f t="shared" si="48"/>
        <v>7.4635344044245695</v>
      </c>
      <c r="P38">
        <f t="shared" si="48"/>
        <v>6.5232744044245532</v>
      </c>
      <c r="Q38">
        <f t="shared" si="4"/>
        <v>5.4912194044245526</v>
      </c>
      <c r="R38">
        <f t="shared" si="7"/>
        <v>4.3673694044245321</v>
      </c>
      <c r="S38">
        <f>R38+(-9.1795*(momento)+18522)/100</f>
        <v>3.1517244044245283</v>
      </c>
      <c r="T38">
        <f>S38+(-9.1795*(momento)+18522)/100</f>
        <v>1.8442844044245041</v>
      </c>
    </row>
    <row r="39" spans="2:24" x14ac:dyDescent="0.3">
      <c r="B39">
        <f t="shared" si="5"/>
        <v>36</v>
      </c>
      <c r="C39">
        <v>18.474996319650003</v>
      </c>
      <c r="D39">
        <f t="shared" si="2"/>
        <v>10.232063190950608</v>
      </c>
      <c r="E39">
        <f t="shared" ref="E39:P39" si="49">D39+(-9.1795*(momento)+18522)/100</f>
        <v>10.301548190950594</v>
      </c>
      <c r="F39">
        <f t="shared" si="49"/>
        <v>10.27923819095056</v>
      </c>
      <c r="G39">
        <f t="shared" si="49"/>
        <v>10.165133190950542</v>
      </c>
      <c r="H39">
        <f t="shared" si="49"/>
        <v>9.95923319095054</v>
      </c>
      <c r="I39">
        <f t="shared" si="49"/>
        <v>9.6615381909505178</v>
      </c>
      <c r="J39">
        <f t="shared" si="49"/>
        <v>9.2720481909505121</v>
      </c>
      <c r="K39">
        <f t="shared" si="49"/>
        <v>8.7907631909504875</v>
      </c>
      <c r="L39">
        <f t="shared" si="49"/>
        <v>8.2176831909504777</v>
      </c>
      <c r="M39">
        <f t="shared" si="49"/>
        <v>7.552808190950449</v>
      </c>
      <c r="N39">
        <f t="shared" si="49"/>
        <v>6.7961381909504359</v>
      </c>
      <c r="O39">
        <f t="shared" si="49"/>
        <v>5.947673190950403</v>
      </c>
      <c r="P39">
        <f t="shared" si="49"/>
        <v>5.0074131909503867</v>
      </c>
      <c r="Q39">
        <f t="shared" si="4"/>
        <v>3.9753581909503861</v>
      </c>
      <c r="R39">
        <f t="shared" si="7"/>
        <v>2.8515081909503657</v>
      </c>
      <c r="S39">
        <f>R39+(-9.1795*(momento)+18522)/100</f>
        <v>1.6358631909503616</v>
      </c>
    </row>
    <row r="40" spans="2:24" x14ac:dyDescent="0.3">
      <c r="B40">
        <f t="shared" si="5"/>
        <v>37</v>
      </c>
      <c r="C40">
        <v>18.474996319650003</v>
      </c>
      <c r="D40">
        <f t="shared" si="2"/>
        <v>10.232063190950608</v>
      </c>
      <c r="E40">
        <f t="shared" ref="E40:P40" si="50">D40+(-9.1795*(momento)+18522)/100</f>
        <v>10.301548190950594</v>
      </c>
      <c r="F40">
        <f t="shared" si="50"/>
        <v>10.27923819095056</v>
      </c>
      <c r="G40">
        <f t="shared" si="50"/>
        <v>10.165133190950542</v>
      </c>
      <c r="H40">
        <f t="shared" si="50"/>
        <v>9.95923319095054</v>
      </c>
      <c r="I40">
        <f t="shared" si="50"/>
        <v>9.6615381909505178</v>
      </c>
      <c r="J40">
        <f t="shared" si="50"/>
        <v>9.2720481909505121</v>
      </c>
      <c r="K40">
        <f t="shared" si="50"/>
        <v>8.7907631909504875</v>
      </c>
      <c r="L40">
        <f t="shared" si="50"/>
        <v>8.2176831909504777</v>
      </c>
      <c r="M40">
        <f t="shared" si="50"/>
        <v>7.552808190950449</v>
      </c>
      <c r="N40">
        <f t="shared" si="50"/>
        <v>6.7961381909504359</v>
      </c>
      <c r="O40">
        <f t="shared" si="50"/>
        <v>5.947673190950403</v>
      </c>
      <c r="P40">
        <f t="shared" si="50"/>
        <v>5.0074131909503867</v>
      </c>
      <c r="Q40">
        <f t="shared" si="4"/>
        <v>3.9753581909503861</v>
      </c>
      <c r="R40">
        <f t="shared" si="7"/>
        <v>2.8515081909503657</v>
      </c>
      <c r="S40">
        <f>R40+(-9.1795*(momento)+18522)/100</f>
        <v>1.6358631909503616</v>
      </c>
    </row>
    <row r="41" spans="2:24" x14ac:dyDescent="0.3">
      <c r="B41">
        <f t="shared" si="5"/>
        <v>38</v>
      </c>
      <c r="C41">
        <v>15.053700704900002</v>
      </c>
      <c r="D41">
        <f t="shared" si="2"/>
        <v>8.3372366741079027</v>
      </c>
      <c r="E41">
        <f t="shared" ref="E41:P41" si="51">D41+(-9.1795*(momento)+18522)/100</f>
        <v>8.4067216741078887</v>
      </c>
      <c r="F41">
        <f t="shared" si="51"/>
        <v>8.384411674107854</v>
      </c>
      <c r="G41">
        <f t="shared" si="51"/>
        <v>8.2703066741078359</v>
      </c>
      <c r="H41">
        <f t="shared" si="51"/>
        <v>8.0644066741078344</v>
      </c>
      <c r="I41">
        <f t="shared" si="51"/>
        <v>7.766711674107813</v>
      </c>
      <c r="J41">
        <f t="shared" si="51"/>
        <v>7.3772216741078083</v>
      </c>
      <c r="K41">
        <f t="shared" si="51"/>
        <v>6.8959366741077828</v>
      </c>
      <c r="L41">
        <f t="shared" si="51"/>
        <v>6.3228566741077739</v>
      </c>
      <c r="M41">
        <f t="shared" si="51"/>
        <v>5.6579816741077451</v>
      </c>
      <c r="N41">
        <f t="shared" si="51"/>
        <v>4.9013116741077321</v>
      </c>
      <c r="O41">
        <f t="shared" si="51"/>
        <v>4.0528466741076992</v>
      </c>
      <c r="P41">
        <f t="shared" si="51"/>
        <v>3.1125866741076824</v>
      </c>
      <c r="Q41">
        <f t="shared" si="4"/>
        <v>2.0805316741076822</v>
      </c>
      <c r="R41">
        <f t="shared" si="7"/>
        <v>0.95668167410766181</v>
      </c>
    </row>
    <row r="42" spans="2:24" x14ac:dyDescent="0.3">
      <c r="B42">
        <f t="shared" si="5"/>
        <v>39</v>
      </c>
      <c r="C42">
        <v>15.053700704900002</v>
      </c>
      <c r="D42">
        <f t="shared" si="2"/>
        <v>8.3372366741079027</v>
      </c>
      <c r="E42">
        <f t="shared" ref="E42:P42" si="52">D42+(-9.1795*(momento)+18522)/100</f>
        <v>8.4067216741078887</v>
      </c>
      <c r="F42">
        <f t="shared" si="52"/>
        <v>8.384411674107854</v>
      </c>
      <c r="G42">
        <f t="shared" si="52"/>
        <v>8.2703066741078359</v>
      </c>
      <c r="H42">
        <f t="shared" si="52"/>
        <v>8.0644066741078344</v>
      </c>
      <c r="I42">
        <f t="shared" si="52"/>
        <v>7.766711674107813</v>
      </c>
      <c r="J42">
        <f t="shared" si="52"/>
        <v>7.3772216741078083</v>
      </c>
      <c r="K42">
        <f t="shared" si="52"/>
        <v>6.8959366741077828</v>
      </c>
      <c r="L42">
        <f t="shared" si="52"/>
        <v>6.3228566741077739</v>
      </c>
      <c r="M42">
        <f t="shared" si="52"/>
        <v>5.6579816741077451</v>
      </c>
      <c r="N42">
        <f t="shared" si="52"/>
        <v>4.9013116741077321</v>
      </c>
      <c r="O42">
        <f t="shared" si="52"/>
        <v>4.0528466741076992</v>
      </c>
      <c r="P42">
        <f t="shared" si="52"/>
        <v>3.1125866741076824</v>
      </c>
      <c r="Q42">
        <f t="shared" si="4"/>
        <v>2.0805316741076822</v>
      </c>
      <c r="R42">
        <f t="shared" si="7"/>
        <v>0.95668167410766181</v>
      </c>
    </row>
    <row r="43" spans="2:24" x14ac:dyDescent="0.3">
      <c r="B43">
        <f t="shared" si="5"/>
        <v>40</v>
      </c>
      <c r="C43">
        <v>13.685182459000002</v>
      </c>
      <c r="D43">
        <f t="shared" si="2"/>
        <v>7.5793060673708208</v>
      </c>
      <c r="E43">
        <f t="shared" ref="E43:P43" si="53">D43+(-9.1795*(momento)+18522)/100</f>
        <v>7.6487910673708068</v>
      </c>
      <c r="F43">
        <f t="shared" si="53"/>
        <v>7.626481067370773</v>
      </c>
      <c r="G43">
        <f t="shared" si="53"/>
        <v>7.5123760673707549</v>
      </c>
      <c r="H43">
        <f t="shared" si="53"/>
        <v>7.3064760673707534</v>
      </c>
      <c r="I43">
        <f t="shared" si="53"/>
        <v>7.008781067370732</v>
      </c>
      <c r="J43">
        <f t="shared" si="53"/>
        <v>6.6192910673707264</v>
      </c>
      <c r="K43">
        <f t="shared" si="53"/>
        <v>6.1380060673707009</v>
      </c>
      <c r="L43">
        <f t="shared" si="53"/>
        <v>5.564926067370692</v>
      </c>
      <c r="M43">
        <f t="shared" si="53"/>
        <v>4.9000510673706632</v>
      </c>
      <c r="N43">
        <f t="shared" si="53"/>
        <v>4.1433810673706502</v>
      </c>
      <c r="O43">
        <f t="shared" si="53"/>
        <v>3.2949160673706173</v>
      </c>
      <c r="P43">
        <f t="shared" si="53"/>
        <v>2.3546560673706005</v>
      </c>
      <c r="Q43">
        <f t="shared" si="4"/>
        <v>1.3226010673706001</v>
      </c>
    </row>
    <row r="44" spans="2:24" x14ac:dyDescent="0.3">
      <c r="B44">
        <f t="shared" si="5"/>
        <v>41</v>
      </c>
      <c r="C44">
        <v>13.685182459000002</v>
      </c>
      <c r="D44">
        <f t="shared" si="2"/>
        <v>7.5793060673708208</v>
      </c>
      <c r="E44">
        <f t="shared" ref="E44:P44" si="54">D44+(-9.1795*(momento)+18522)/100</f>
        <v>7.6487910673708068</v>
      </c>
      <c r="F44">
        <f t="shared" si="54"/>
        <v>7.626481067370773</v>
      </c>
      <c r="G44">
        <f t="shared" si="54"/>
        <v>7.5123760673707549</v>
      </c>
      <c r="H44">
        <f t="shared" si="54"/>
        <v>7.3064760673707534</v>
      </c>
      <c r="I44">
        <f t="shared" si="54"/>
        <v>7.008781067370732</v>
      </c>
      <c r="J44">
        <f t="shared" si="54"/>
        <v>6.6192910673707264</v>
      </c>
      <c r="K44">
        <f t="shared" si="54"/>
        <v>6.1380060673707009</v>
      </c>
      <c r="L44">
        <f t="shared" si="54"/>
        <v>5.564926067370692</v>
      </c>
      <c r="M44">
        <f t="shared" si="54"/>
        <v>4.9000510673706632</v>
      </c>
      <c r="N44">
        <f t="shared" si="54"/>
        <v>4.1433810673706502</v>
      </c>
      <c r="O44">
        <f t="shared" si="54"/>
        <v>3.2949160673706173</v>
      </c>
      <c r="P44">
        <f t="shared" si="54"/>
        <v>2.3546560673706005</v>
      </c>
      <c r="Q44">
        <f t="shared" si="4"/>
        <v>1.3226010673706001</v>
      </c>
    </row>
    <row r="45" spans="2:24" x14ac:dyDescent="0.3">
      <c r="B45">
        <f t="shared" si="5"/>
        <v>42</v>
      </c>
      <c r="C45">
        <v>11.632405090150002</v>
      </c>
      <c r="D45">
        <f t="shared" si="2"/>
        <v>6.4424101572651979</v>
      </c>
      <c r="E45">
        <f t="shared" ref="E45:P45" si="55">D45+(-9.1795*(momento)+18522)/100</f>
        <v>6.511895157265184</v>
      </c>
      <c r="F45">
        <f t="shared" si="55"/>
        <v>6.4895851572651502</v>
      </c>
      <c r="G45">
        <f t="shared" si="55"/>
        <v>6.3754801572651321</v>
      </c>
      <c r="H45">
        <f t="shared" si="55"/>
        <v>6.1695801572651305</v>
      </c>
      <c r="I45">
        <f t="shared" si="55"/>
        <v>5.8718851572651092</v>
      </c>
      <c r="J45">
        <f t="shared" si="55"/>
        <v>5.4823951572651044</v>
      </c>
      <c r="K45">
        <f t="shared" si="55"/>
        <v>5.0011101572650789</v>
      </c>
      <c r="L45">
        <f t="shared" si="55"/>
        <v>4.42803015726507</v>
      </c>
      <c r="M45">
        <f t="shared" si="55"/>
        <v>3.7631551572650408</v>
      </c>
      <c r="N45">
        <f t="shared" si="55"/>
        <v>3.0064851572650282</v>
      </c>
      <c r="O45">
        <f t="shared" si="55"/>
        <v>2.1580201572649953</v>
      </c>
      <c r="P45">
        <f t="shared" si="55"/>
        <v>1.2177601572649785</v>
      </c>
    </row>
    <row r="46" spans="2:24" x14ac:dyDescent="0.3">
      <c r="B46">
        <f t="shared" si="5"/>
        <v>43</v>
      </c>
      <c r="C46">
        <v>11.632405090150002</v>
      </c>
      <c r="D46">
        <f t="shared" si="2"/>
        <v>6.4424101572651979</v>
      </c>
      <c r="E46">
        <f t="shared" ref="E46:P46" si="56">D46+(-9.1795*(momento)+18522)/100</f>
        <v>6.511895157265184</v>
      </c>
      <c r="F46">
        <f t="shared" si="56"/>
        <v>6.4895851572651502</v>
      </c>
      <c r="G46">
        <f t="shared" si="56"/>
        <v>6.3754801572651321</v>
      </c>
      <c r="H46">
        <f t="shared" si="56"/>
        <v>6.1695801572651305</v>
      </c>
      <c r="I46">
        <f t="shared" si="56"/>
        <v>5.8718851572651092</v>
      </c>
      <c r="J46">
        <f t="shared" si="56"/>
        <v>5.4823951572651044</v>
      </c>
      <c r="K46">
        <f t="shared" si="56"/>
        <v>5.0011101572650789</v>
      </c>
      <c r="L46">
        <f t="shared" si="56"/>
        <v>4.42803015726507</v>
      </c>
      <c r="M46">
        <f t="shared" si="56"/>
        <v>3.7631551572650408</v>
      </c>
      <c r="N46">
        <f t="shared" si="56"/>
        <v>3.0064851572650282</v>
      </c>
      <c r="O46">
        <f t="shared" si="56"/>
        <v>2.1580201572649953</v>
      </c>
      <c r="P46">
        <f t="shared" si="56"/>
        <v>1.2177601572649785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V1" workbookViewId="0">
      <selection activeCell="AI4" sqref="AI4:AI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23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1.6972000000000001E-2</v>
      </c>
      <c r="B2">
        <v>3.5154999999999999E-2</v>
      </c>
      <c r="C2">
        <f>A2/B2</f>
        <v>0.48277627648983079</v>
      </c>
      <c r="E2">
        <v>-9.2797000000000001</v>
      </c>
      <c r="F2">
        <v>18739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0.48277628*C4</f>
        <v>5.6158492568756824</v>
      </c>
      <c r="E4">
        <f t="shared" ref="E4:Q4" si="1">D4+(-9.2797*(momento)+18739)/100</f>
        <v>5.834300256875669</v>
      </c>
      <c r="F4">
        <f t="shared" si="1"/>
        <v>5.9599542568756636</v>
      </c>
      <c r="G4">
        <f t="shared" si="1"/>
        <v>5.9928112568756671</v>
      </c>
      <c r="H4">
        <f t="shared" si="1"/>
        <v>5.9328712568756794</v>
      </c>
      <c r="I4">
        <f t="shared" si="1"/>
        <v>5.7801342568756642</v>
      </c>
      <c r="J4">
        <f t="shared" si="1"/>
        <v>5.5346002568756569</v>
      </c>
      <c r="K4">
        <f t="shared" si="1"/>
        <v>5.1962692568756585</v>
      </c>
      <c r="L4">
        <f t="shared" si="1"/>
        <v>4.765141256875669</v>
      </c>
      <c r="M4">
        <f t="shared" si="1"/>
        <v>4.2412162568756511</v>
      </c>
      <c r="N4">
        <f t="shared" si="1"/>
        <v>3.624494256875642</v>
      </c>
      <c r="O4">
        <f t="shared" si="1"/>
        <v>2.9149752568756417</v>
      </c>
      <c r="P4">
        <f t="shared" si="1"/>
        <v>2.1126592568756504</v>
      </c>
      <c r="Q4">
        <f t="shared" si="1"/>
        <v>1.217546256875631</v>
      </c>
    </row>
    <row r="5" spans="1:38" x14ac:dyDescent="0.3">
      <c r="B5">
        <f>1+B4</f>
        <v>2</v>
      </c>
      <c r="C5">
        <v>13.000923336050001</v>
      </c>
      <c r="D5">
        <f t="shared" ref="D5:D46" si="2">0.48277628*C5</f>
        <v>6.2765374047434088</v>
      </c>
      <c r="E5">
        <f t="shared" ref="E5:Q5" si="3">D5+(-9.2797*(momento)+18739)/100</f>
        <v>6.4949884047433954</v>
      </c>
      <c r="F5">
        <f t="shared" si="3"/>
        <v>6.6206424047433901</v>
      </c>
      <c r="G5">
        <f t="shared" si="3"/>
        <v>6.6534994047433935</v>
      </c>
      <c r="H5">
        <f t="shared" si="3"/>
        <v>6.5935594047434058</v>
      </c>
      <c r="I5">
        <f t="shared" si="3"/>
        <v>6.4408224047433906</v>
      </c>
      <c r="J5">
        <f t="shared" si="3"/>
        <v>6.1952884047433834</v>
      </c>
      <c r="K5">
        <f t="shared" si="3"/>
        <v>5.856957404743385</v>
      </c>
      <c r="L5">
        <f t="shared" si="3"/>
        <v>5.4258294047433955</v>
      </c>
      <c r="M5">
        <f t="shared" si="3"/>
        <v>4.9019044047433784</v>
      </c>
      <c r="N5">
        <f t="shared" si="3"/>
        <v>4.2851824047433693</v>
      </c>
      <c r="O5">
        <f t="shared" si="3"/>
        <v>3.5756634047433691</v>
      </c>
      <c r="P5">
        <f t="shared" si="3"/>
        <v>2.7733474047433777</v>
      </c>
      <c r="Q5">
        <f t="shared" si="3"/>
        <v>1.8782344047433583</v>
      </c>
      <c r="R5">
        <f t="shared" ref="R5:R44" si="4">Q5+(-9.2797*(momento)+18739)/100</f>
        <v>0.89032440474334762</v>
      </c>
    </row>
    <row r="6" spans="1:38" x14ac:dyDescent="0.3">
      <c r="B6">
        <f t="shared" ref="B6:B46" si="5">1+B5</f>
        <v>3</v>
      </c>
      <c r="C6">
        <v>16.422218950800005</v>
      </c>
      <c r="D6">
        <f t="shared" si="2"/>
        <v>7.9282577744127298</v>
      </c>
      <c r="E6">
        <f t="shared" ref="E6:Q6" si="6">D6+(-9.2797*(momento)+18739)/100</f>
        <v>8.1467087744127156</v>
      </c>
      <c r="F6">
        <f t="shared" si="6"/>
        <v>8.2723627744127111</v>
      </c>
      <c r="G6">
        <f t="shared" si="6"/>
        <v>8.3052197744127145</v>
      </c>
      <c r="H6">
        <f t="shared" si="6"/>
        <v>8.245279774412726</v>
      </c>
      <c r="I6">
        <f t="shared" si="6"/>
        <v>8.0925427744127099</v>
      </c>
      <c r="J6">
        <f t="shared" si="6"/>
        <v>7.8470087744127026</v>
      </c>
      <c r="K6">
        <f t="shared" si="6"/>
        <v>7.5086777744127042</v>
      </c>
      <c r="L6">
        <f t="shared" si="6"/>
        <v>7.0775497744127147</v>
      </c>
      <c r="M6">
        <f t="shared" si="6"/>
        <v>6.5536247744126968</v>
      </c>
      <c r="N6">
        <f t="shared" si="6"/>
        <v>5.9369027744126877</v>
      </c>
      <c r="O6">
        <f t="shared" si="6"/>
        <v>5.2273837744126874</v>
      </c>
      <c r="P6">
        <f t="shared" si="6"/>
        <v>4.4250677744126961</v>
      </c>
      <c r="Q6">
        <f t="shared" si="6"/>
        <v>3.5299547744126767</v>
      </c>
      <c r="R6">
        <f t="shared" si="4"/>
        <v>2.5420447744126662</v>
      </c>
      <c r="S6">
        <f t="shared" ref="S6:S42" si="7">R6+(-9.2797*(momento)+18739)/100</f>
        <v>1.4613377744126641</v>
      </c>
    </row>
    <row r="7" spans="1:38" x14ac:dyDescent="0.3">
      <c r="B7">
        <f t="shared" si="5"/>
        <v>4</v>
      </c>
      <c r="C7">
        <v>25.317587549150005</v>
      </c>
      <c r="D7">
        <f t="shared" si="2"/>
        <v>12.222730735552958</v>
      </c>
      <c r="E7">
        <f t="shared" ref="E7:Q7" si="8">D7+(-9.2797*(momento)+18739)/100</f>
        <v>12.441181735552943</v>
      </c>
      <c r="F7">
        <f t="shared" si="8"/>
        <v>12.566835735552939</v>
      </c>
      <c r="G7">
        <f t="shared" si="8"/>
        <v>12.599692735552942</v>
      </c>
      <c r="H7">
        <f t="shared" si="8"/>
        <v>12.539752735552954</v>
      </c>
      <c r="I7">
        <f t="shared" si="8"/>
        <v>12.387015735552938</v>
      </c>
      <c r="J7">
        <f t="shared" si="8"/>
        <v>12.141481735552931</v>
      </c>
      <c r="K7">
        <f t="shared" si="8"/>
        <v>11.803150735552933</v>
      </c>
      <c r="L7">
        <f t="shared" si="8"/>
        <v>11.372022735552942</v>
      </c>
      <c r="M7">
        <f t="shared" si="8"/>
        <v>10.848097735552924</v>
      </c>
      <c r="N7">
        <f t="shared" si="8"/>
        <v>10.231375735552916</v>
      </c>
      <c r="O7">
        <f t="shared" si="8"/>
        <v>9.521856735552916</v>
      </c>
      <c r="P7">
        <f t="shared" si="8"/>
        <v>8.7195407355529237</v>
      </c>
      <c r="Q7">
        <f t="shared" si="8"/>
        <v>7.8244277355529039</v>
      </c>
      <c r="R7">
        <f t="shared" si="4"/>
        <v>6.836517735552893</v>
      </c>
      <c r="S7">
        <f t="shared" si="7"/>
        <v>5.7558107355528909</v>
      </c>
      <c r="T7">
        <f t="shared" ref="T7:W22" si="9">S7+(-9.2797*(momento)+18739)/100</f>
        <v>4.5823067355528977</v>
      </c>
      <c r="U7">
        <f t="shared" si="9"/>
        <v>3.3160057355529124</v>
      </c>
      <c r="V7">
        <f t="shared" si="9"/>
        <v>1.9569077355528997</v>
      </c>
      <c r="W7">
        <f t="shared" si="9"/>
        <v>0.5050127355528955</v>
      </c>
    </row>
    <row r="8" spans="1:38" x14ac:dyDescent="0.3">
      <c r="B8">
        <f t="shared" si="5"/>
        <v>5</v>
      </c>
      <c r="C8">
        <v>26.686105795050004</v>
      </c>
      <c r="D8">
        <f t="shared" si="2"/>
        <v>12.883418883420683</v>
      </c>
      <c r="E8">
        <f t="shared" ref="E8:Q8" si="10">D8+(-9.2797*(momento)+18739)/100</f>
        <v>13.101869883420669</v>
      </c>
      <c r="F8">
        <f t="shared" si="10"/>
        <v>13.227523883420664</v>
      </c>
      <c r="G8">
        <f t="shared" si="10"/>
        <v>13.260380883420668</v>
      </c>
      <c r="H8">
        <f t="shared" si="10"/>
        <v>13.200440883420679</v>
      </c>
      <c r="I8">
        <f t="shared" si="10"/>
        <v>13.047703883420663</v>
      </c>
      <c r="J8">
        <f t="shared" si="10"/>
        <v>12.802169883420657</v>
      </c>
      <c r="K8">
        <f t="shared" si="10"/>
        <v>12.463838883420658</v>
      </c>
      <c r="L8">
        <f t="shared" si="10"/>
        <v>12.032710883420668</v>
      </c>
      <c r="M8">
        <f t="shared" si="10"/>
        <v>11.50878588342065</v>
      </c>
      <c r="N8">
        <f t="shared" si="10"/>
        <v>10.892063883420642</v>
      </c>
      <c r="O8">
        <f t="shared" si="10"/>
        <v>10.182544883420642</v>
      </c>
      <c r="P8">
        <f t="shared" si="10"/>
        <v>9.3802288834206493</v>
      </c>
      <c r="Q8">
        <f t="shared" si="10"/>
        <v>8.4851158834206295</v>
      </c>
      <c r="R8">
        <f t="shared" si="4"/>
        <v>7.4972058834206186</v>
      </c>
      <c r="S8">
        <f t="shared" si="7"/>
        <v>6.4164988834206165</v>
      </c>
      <c r="T8">
        <f t="shared" si="9"/>
        <v>5.2429948834206233</v>
      </c>
      <c r="U8">
        <f t="shared" si="9"/>
        <v>3.976693883420638</v>
      </c>
      <c r="V8">
        <f t="shared" si="9"/>
        <v>2.6175958834206252</v>
      </c>
      <c r="W8">
        <f t="shared" si="9"/>
        <v>1.1657008834206211</v>
      </c>
    </row>
    <row r="9" spans="1:38" x14ac:dyDescent="0.3">
      <c r="B9">
        <f t="shared" si="5"/>
        <v>6</v>
      </c>
      <c r="C9">
        <v>33.528697024550006</v>
      </c>
      <c r="D9">
        <f t="shared" si="2"/>
        <v>16.186859622759322</v>
      </c>
      <c r="E9">
        <f t="shared" ref="E9:Q9" si="11">D9+(-9.2797*(momento)+18739)/100</f>
        <v>16.405310622759309</v>
      </c>
      <c r="F9">
        <f t="shared" si="11"/>
        <v>16.530964622759303</v>
      </c>
      <c r="G9">
        <f t="shared" si="11"/>
        <v>16.563821622759306</v>
      </c>
      <c r="H9">
        <f t="shared" si="11"/>
        <v>16.503881622759319</v>
      </c>
      <c r="I9">
        <f t="shared" si="11"/>
        <v>16.351144622759303</v>
      </c>
      <c r="J9">
        <f t="shared" si="11"/>
        <v>16.105610622759297</v>
      </c>
      <c r="K9">
        <f t="shared" si="11"/>
        <v>15.767279622759299</v>
      </c>
      <c r="L9">
        <f t="shared" si="11"/>
        <v>15.336151622759308</v>
      </c>
      <c r="M9">
        <f t="shared" si="11"/>
        <v>14.81222662275929</v>
      </c>
      <c r="N9">
        <f t="shared" si="11"/>
        <v>14.195504622759282</v>
      </c>
      <c r="O9">
        <f t="shared" si="11"/>
        <v>13.485985622759282</v>
      </c>
      <c r="P9">
        <f t="shared" si="11"/>
        <v>12.68366962275929</v>
      </c>
      <c r="Q9">
        <f t="shared" si="11"/>
        <v>11.78855662275927</v>
      </c>
      <c r="R9">
        <f t="shared" si="4"/>
        <v>10.80064662275926</v>
      </c>
      <c r="S9">
        <f t="shared" si="7"/>
        <v>9.7199396227592576</v>
      </c>
      <c r="T9">
        <f t="shared" si="9"/>
        <v>8.5464356227592635</v>
      </c>
      <c r="U9">
        <f t="shared" si="9"/>
        <v>7.2801346227592783</v>
      </c>
      <c r="V9">
        <f t="shared" si="9"/>
        <v>5.9210366227592655</v>
      </c>
      <c r="W9">
        <f t="shared" si="9"/>
        <v>4.4691416227592615</v>
      </c>
      <c r="X9">
        <f t="shared" ref="X9:Y22" si="12">W9+(-9.2797*(momento)+18739)/100</f>
        <v>2.924449622759266</v>
      </c>
      <c r="Y9">
        <f t="shared" si="12"/>
        <v>1.2869606227592791</v>
      </c>
    </row>
    <row r="10" spans="1:38" x14ac:dyDescent="0.3">
      <c r="B10">
        <f t="shared" si="5"/>
        <v>7</v>
      </c>
      <c r="C10">
        <v>43.792583868800001</v>
      </c>
      <c r="D10">
        <f t="shared" si="2"/>
        <v>21.142020731767271</v>
      </c>
      <c r="E10">
        <f t="shared" ref="E10:Q10" si="13">D10+(-9.2797*(momento)+18739)/100</f>
        <v>21.360471731767259</v>
      </c>
      <c r="F10">
        <f t="shared" si="13"/>
        <v>21.486125731767252</v>
      </c>
      <c r="G10">
        <f t="shared" si="13"/>
        <v>21.518982731767256</v>
      </c>
      <c r="H10">
        <f t="shared" si="13"/>
        <v>21.459042731767269</v>
      </c>
      <c r="I10">
        <f t="shared" si="13"/>
        <v>21.306305731767253</v>
      </c>
      <c r="J10">
        <f t="shared" si="13"/>
        <v>21.060771731767247</v>
      </c>
      <c r="K10">
        <f t="shared" si="13"/>
        <v>20.72244073176725</v>
      </c>
      <c r="L10">
        <f t="shared" si="13"/>
        <v>20.29131273176726</v>
      </c>
      <c r="M10">
        <f t="shared" si="13"/>
        <v>19.767387731767244</v>
      </c>
      <c r="N10">
        <f t="shared" si="13"/>
        <v>19.150665731767234</v>
      </c>
      <c r="O10">
        <f t="shared" si="13"/>
        <v>18.441146731767233</v>
      </c>
      <c r="P10">
        <f t="shared" si="13"/>
        <v>17.638830731767243</v>
      </c>
      <c r="Q10">
        <f t="shared" si="13"/>
        <v>16.743717731767223</v>
      </c>
      <c r="R10">
        <f t="shared" si="4"/>
        <v>15.755807731767213</v>
      </c>
      <c r="S10">
        <f t="shared" si="7"/>
        <v>14.675100731767211</v>
      </c>
      <c r="T10">
        <f t="shared" si="9"/>
        <v>13.501596731767217</v>
      </c>
      <c r="U10">
        <f t="shared" si="9"/>
        <v>12.235295731767232</v>
      </c>
      <c r="V10">
        <f t="shared" si="9"/>
        <v>10.87619773176722</v>
      </c>
      <c r="W10">
        <f t="shared" si="9"/>
        <v>9.4243027317672166</v>
      </c>
      <c r="X10">
        <f t="shared" si="12"/>
        <v>7.8796107317672206</v>
      </c>
      <c r="Y10">
        <f t="shared" si="12"/>
        <v>6.2421217317672335</v>
      </c>
      <c r="Z10">
        <f t="shared" ref="Z10:AB18" si="14">Y10+(-9.2797*(momento)+18739)/100</f>
        <v>4.5118357317672189</v>
      </c>
      <c r="AA10">
        <f t="shared" si="14"/>
        <v>2.6887527317672131</v>
      </c>
      <c r="AB10">
        <f t="shared" si="14"/>
        <v>0.77287273176721571</v>
      </c>
    </row>
    <row r="11" spans="1:38" x14ac:dyDescent="0.3">
      <c r="B11">
        <f t="shared" si="5"/>
        <v>8</v>
      </c>
      <c r="C11">
        <v>56.109248081900006</v>
      </c>
      <c r="D11">
        <f t="shared" si="2"/>
        <v>27.088214062576821</v>
      </c>
      <c r="E11">
        <f t="shared" ref="E11:Q11" si="15">D11+(-9.2797*(momento)+18739)/100</f>
        <v>27.306665062576808</v>
      </c>
      <c r="F11">
        <f t="shared" si="15"/>
        <v>27.432319062576802</v>
      </c>
      <c r="G11">
        <f t="shared" si="15"/>
        <v>27.465176062576806</v>
      </c>
      <c r="H11">
        <f t="shared" si="15"/>
        <v>27.405236062576819</v>
      </c>
      <c r="I11">
        <f t="shared" si="15"/>
        <v>27.252499062576803</v>
      </c>
      <c r="J11">
        <f t="shared" si="15"/>
        <v>27.006965062576796</v>
      </c>
      <c r="K11">
        <f t="shared" si="15"/>
        <v>26.6686340625768</v>
      </c>
      <c r="L11">
        <f t="shared" si="15"/>
        <v>26.237506062576809</v>
      </c>
      <c r="M11">
        <f t="shared" si="15"/>
        <v>25.713581062576793</v>
      </c>
      <c r="N11">
        <f t="shared" si="15"/>
        <v>25.096859062576783</v>
      </c>
      <c r="O11">
        <f t="shared" si="15"/>
        <v>24.387340062576783</v>
      </c>
      <c r="P11">
        <f t="shared" si="15"/>
        <v>23.585024062576792</v>
      </c>
      <c r="Q11">
        <f t="shared" si="15"/>
        <v>22.689911062576773</v>
      </c>
      <c r="R11">
        <f t="shared" si="4"/>
        <v>21.702001062576763</v>
      </c>
      <c r="S11">
        <f t="shared" si="7"/>
        <v>20.621294062576759</v>
      </c>
      <c r="T11">
        <f t="shared" si="9"/>
        <v>19.447790062576765</v>
      </c>
      <c r="U11">
        <f t="shared" si="9"/>
        <v>18.18148906257678</v>
      </c>
      <c r="V11">
        <f t="shared" si="9"/>
        <v>16.822391062576767</v>
      </c>
      <c r="W11">
        <f t="shared" si="9"/>
        <v>15.370496062576763</v>
      </c>
      <c r="X11">
        <f t="shared" si="12"/>
        <v>13.825804062576767</v>
      </c>
      <c r="Y11">
        <f t="shared" si="12"/>
        <v>12.18831506257678</v>
      </c>
      <c r="Z11">
        <f t="shared" si="14"/>
        <v>10.458029062576767</v>
      </c>
      <c r="AA11">
        <f t="shared" si="14"/>
        <v>8.6349460625767609</v>
      </c>
      <c r="AB11">
        <f t="shared" si="14"/>
        <v>6.7190660625767631</v>
      </c>
      <c r="AC11">
        <f t="shared" ref="AC11:AE17" si="16">AB11+(-9.2797*(momento)+18739)/100</f>
        <v>4.7103890625767741</v>
      </c>
      <c r="AD11">
        <f t="shared" si="16"/>
        <v>2.6089150625767576</v>
      </c>
      <c r="AE11">
        <f t="shared" si="16"/>
        <v>0.41464406257674957</v>
      </c>
    </row>
    <row r="12" spans="1:38" x14ac:dyDescent="0.3">
      <c r="B12">
        <f t="shared" si="5"/>
        <v>9</v>
      </c>
      <c r="C12">
        <v>73.215726155650003</v>
      </c>
      <c r="D12">
        <f t="shared" si="2"/>
        <v>35.346815910923411</v>
      </c>
      <c r="E12">
        <f t="shared" ref="E12:Q12" si="17">D12+(-9.2797*(momento)+18739)/100</f>
        <v>35.565266910923398</v>
      </c>
      <c r="F12">
        <f t="shared" si="17"/>
        <v>35.690920910923396</v>
      </c>
      <c r="G12">
        <f t="shared" si="17"/>
        <v>35.723777910923403</v>
      </c>
      <c r="H12">
        <f t="shared" si="17"/>
        <v>35.663837910923412</v>
      </c>
      <c r="I12">
        <f t="shared" si="17"/>
        <v>35.511100910923396</v>
      </c>
      <c r="J12">
        <f t="shared" si="17"/>
        <v>35.26556691092339</v>
      </c>
      <c r="K12">
        <f t="shared" si="17"/>
        <v>34.927235910923393</v>
      </c>
      <c r="L12">
        <f t="shared" si="17"/>
        <v>34.496107910923406</v>
      </c>
      <c r="M12">
        <f t="shared" si="17"/>
        <v>33.972182910923387</v>
      </c>
      <c r="N12">
        <f t="shared" si="17"/>
        <v>33.355460910923377</v>
      </c>
      <c r="O12">
        <f t="shared" si="17"/>
        <v>32.645941910923376</v>
      </c>
      <c r="P12">
        <f t="shared" si="17"/>
        <v>31.843625910923386</v>
      </c>
      <c r="Q12">
        <f t="shared" si="17"/>
        <v>30.948512910923366</v>
      </c>
      <c r="R12">
        <f t="shared" si="4"/>
        <v>29.960602910923356</v>
      </c>
      <c r="S12">
        <f t="shared" si="7"/>
        <v>28.879895910923352</v>
      </c>
      <c r="T12">
        <f t="shared" si="9"/>
        <v>27.706391910923358</v>
      </c>
      <c r="U12">
        <f t="shared" si="9"/>
        <v>26.440090910923374</v>
      </c>
      <c r="V12">
        <f t="shared" si="9"/>
        <v>25.08099291092336</v>
      </c>
      <c r="W12">
        <f t="shared" si="9"/>
        <v>23.629097910923356</v>
      </c>
      <c r="X12">
        <f t="shared" si="12"/>
        <v>22.084405910923362</v>
      </c>
      <c r="Y12">
        <f t="shared" si="12"/>
        <v>20.446916910923374</v>
      </c>
      <c r="Z12">
        <f t="shared" si="14"/>
        <v>18.71663091092336</v>
      </c>
      <c r="AA12">
        <f t="shared" si="14"/>
        <v>16.893547910923353</v>
      </c>
      <c r="AB12">
        <f t="shared" si="14"/>
        <v>14.977667910923355</v>
      </c>
      <c r="AC12">
        <f t="shared" si="16"/>
        <v>12.968990910923367</v>
      </c>
      <c r="AD12">
        <f t="shared" si="16"/>
        <v>10.867516910923349</v>
      </c>
      <c r="AE12">
        <f t="shared" si="16"/>
        <v>8.6732459109233417</v>
      </c>
      <c r="AF12">
        <f t="shared" ref="AF12:AH16" si="18">AE12+(-9.2797*(momento)+18739)/100</f>
        <v>6.3861779109233421</v>
      </c>
      <c r="AG12">
        <f t="shared" si="18"/>
        <v>4.0063129109233513</v>
      </c>
      <c r="AH12">
        <f t="shared" si="18"/>
        <v>1.5336509109233329</v>
      </c>
    </row>
    <row r="13" spans="1:38" x14ac:dyDescent="0.3">
      <c r="B13">
        <f t="shared" si="5"/>
        <v>10</v>
      </c>
      <c r="C13">
        <v>81.426835631049997</v>
      </c>
      <c r="D13">
        <f t="shared" si="2"/>
        <v>39.310944798129768</v>
      </c>
      <c r="E13">
        <f t="shared" ref="E13:Q13" si="19">D13+(-9.2797*(momento)+18739)/100</f>
        <v>39.529395798129755</v>
      </c>
      <c r="F13">
        <f t="shared" si="19"/>
        <v>39.655049798129753</v>
      </c>
      <c r="G13">
        <f t="shared" si="19"/>
        <v>39.68790679812976</v>
      </c>
      <c r="H13">
        <f t="shared" si="19"/>
        <v>39.627966798129769</v>
      </c>
      <c r="I13">
        <f t="shared" si="19"/>
        <v>39.475229798129753</v>
      </c>
      <c r="J13">
        <f t="shared" si="19"/>
        <v>39.229695798129747</v>
      </c>
      <c r="K13">
        <f t="shared" si="19"/>
        <v>38.89136479812975</v>
      </c>
      <c r="L13">
        <f t="shared" si="19"/>
        <v>38.460236798129763</v>
      </c>
      <c r="M13">
        <f t="shared" si="19"/>
        <v>37.936311798129744</v>
      </c>
      <c r="N13">
        <f t="shared" si="19"/>
        <v>37.319589798129734</v>
      </c>
      <c r="O13">
        <f t="shared" si="19"/>
        <v>36.610070798129733</v>
      </c>
      <c r="P13">
        <f t="shared" si="19"/>
        <v>35.807754798129743</v>
      </c>
      <c r="Q13">
        <f t="shared" si="19"/>
        <v>34.912641798129727</v>
      </c>
      <c r="R13">
        <f t="shared" si="4"/>
        <v>33.924731798129713</v>
      </c>
      <c r="S13">
        <f t="shared" si="7"/>
        <v>32.844024798129709</v>
      </c>
      <c r="T13">
        <f t="shared" si="9"/>
        <v>31.670520798129715</v>
      </c>
      <c r="U13">
        <f t="shared" si="9"/>
        <v>30.404219798129731</v>
      </c>
      <c r="V13">
        <f t="shared" si="9"/>
        <v>29.045121798129717</v>
      </c>
      <c r="W13">
        <f t="shared" si="9"/>
        <v>27.593226798129713</v>
      </c>
      <c r="X13">
        <f t="shared" si="12"/>
        <v>26.048534798129719</v>
      </c>
      <c r="Y13">
        <f t="shared" si="12"/>
        <v>24.411045798129731</v>
      </c>
      <c r="Z13">
        <f t="shared" si="14"/>
        <v>22.680759798129717</v>
      </c>
      <c r="AA13">
        <f t="shared" si="14"/>
        <v>20.85767679812971</v>
      </c>
      <c r="AB13">
        <f t="shared" si="14"/>
        <v>18.941796798129712</v>
      </c>
      <c r="AC13">
        <f t="shared" si="16"/>
        <v>16.933119798129724</v>
      </c>
      <c r="AD13">
        <f t="shared" si="16"/>
        <v>14.831645798129706</v>
      </c>
      <c r="AE13">
        <f t="shared" si="16"/>
        <v>12.637374798129699</v>
      </c>
      <c r="AF13">
        <f t="shared" si="18"/>
        <v>10.350306798129699</v>
      </c>
      <c r="AG13">
        <f t="shared" si="18"/>
        <v>7.9704417981297082</v>
      </c>
      <c r="AH13">
        <f t="shared" si="18"/>
        <v>5.4977797981296899</v>
      </c>
      <c r="AI13">
        <f>AH13+(-9.2797*(momento)+18739)/100</f>
        <v>2.9323207981296799</v>
      </c>
    </row>
    <row r="14" spans="1:38" x14ac:dyDescent="0.3">
      <c r="B14">
        <f t="shared" si="5"/>
        <v>11</v>
      </c>
      <c r="C14">
        <v>73.215726155650003</v>
      </c>
      <c r="D14">
        <f t="shared" si="2"/>
        <v>35.346815910923411</v>
      </c>
      <c r="E14">
        <f t="shared" ref="E14:Q14" si="20">D14+(-9.2797*(momento)+18739)/100</f>
        <v>35.565266910923398</v>
      </c>
      <c r="F14">
        <f t="shared" si="20"/>
        <v>35.690920910923396</v>
      </c>
      <c r="G14">
        <f t="shared" si="20"/>
        <v>35.723777910923403</v>
      </c>
      <c r="H14">
        <f t="shared" si="20"/>
        <v>35.663837910923412</v>
      </c>
      <c r="I14">
        <f t="shared" si="20"/>
        <v>35.511100910923396</v>
      </c>
      <c r="J14">
        <f t="shared" si="20"/>
        <v>35.26556691092339</v>
      </c>
      <c r="K14">
        <f t="shared" si="20"/>
        <v>34.927235910923393</v>
      </c>
      <c r="L14">
        <f t="shared" si="20"/>
        <v>34.496107910923406</v>
      </c>
      <c r="M14">
        <f t="shared" si="20"/>
        <v>33.972182910923387</v>
      </c>
      <c r="N14">
        <f t="shared" si="20"/>
        <v>33.355460910923377</v>
      </c>
      <c r="O14">
        <f t="shared" si="20"/>
        <v>32.645941910923376</v>
      </c>
      <c r="P14">
        <f t="shared" si="20"/>
        <v>31.843625910923386</v>
      </c>
      <c r="Q14">
        <f t="shared" si="20"/>
        <v>30.948512910923366</v>
      </c>
      <c r="R14">
        <f t="shared" si="4"/>
        <v>29.960602910923356</v>
      </c>
      <c r="S14">
        <f t="shared" si="7"/>
        <v>28.879895910923352</v>
      </c>
      <c r="T14">
        <f t="shared" si="9"/>
        <v>27.706391910923358</v>
      </c>
      <c r="U14">
        <f t="shared" si="9"/>
        <v>26.440090910923374</v>
      </c>
      <c r="V14">
        <f t="shared" si="9"/>
        <v>25.08099291092336</v>
      </c>
      <c r="W14">
        <f t="shared" si="9"/>
        <v>23.629097910923356</v>
      </c>
      <c r="X14">
        <f t="shared" si="12"/>
        <v>22.084405910923362</v>
      </c>
      <c r="Y14">
        <f t="shared" si="12"/>
        <v>20.446916910923374</v>
      </c>
      <c r="Z14">
        <f t="shared" si="14"/>
        <v>18.71663091092336</v>
      </c>
      <c r="AA14">
        <f t="shared" si="14"/>
        <v>16.893547910923353</v>
      </c>
      <c r="AB14">
        <f t="shared" si="14"/>
        <v>14.977667910923355</v>
      </c>
      <c r="AC14">
        <f t="shared" si="16"/>
        <v>12.968990910923367</v>
      </c>
      <c r="AD14">
        <f t="shared" si="16"/>
        <v>10.867516910923349</v>
      </c>
      <c r="AE14">
        <f t="shared" si="16"/>
        <v>8.6732459109233417</v>
      </c>
      <c r="AF14">
        <f t="shared" si="18"/>
        <v>6.3861779109233421</v>
      </c>
      <c r="AG14">
        <f t="shared" si="18"/>
        <v>4.0063129109233513</v>
      </c>
      <c r="AH14">
        <f t="shared" si="18"/>
        <v>1.5336509109233329</v>
      </c>
    </row>
    <row r="15" spans="1:38" x14ac:dyDescent="0.3">
      <c r="B15">
        <f t="shared" si="5"/>
        <v>12</v>
      </c>
      <c r="C15">
        <v>73.215726155650003</v>
      </c>
      <c r="D15">
        <f t="shared" si="2"/>
        <v>35.346815910923411</v>
      </c>
      <c r="E15">
        <f t="shared" ref="E15:Q15" si="21">D15+(-9.2797*(momento)+18739)/100</f>
        <v>35.565266910923398</v>
      </c>
      <c r="F15">
        <f t="shared" si="21"/>
        <v>35.690920910923396</v>
      </c>
      <c r="G15">
        <f t="shared" si="21"/>
        <v>35.723777910923403</v>
      </c>
      <c r="H15">
        <f t="shared" si="21"/>
        <v>35.663837910923412</v>
      </c>
      <c r="I15">
        <f t="shared" si="21"/>
        <v>35.511100910923396</v>
      </c>
      <c r="J15">
        <f t="shared" si="21"/>
        <v>35.26556691092339</v>
      </c>
      <c r="K15">
        <f t="shared" si="21"/>
        <v>34.927235910923393</v>
      </c>
      <c r="L15">
        <f t="shared" si="21"/>
        <v>34.496107910923406</v>
      </c>
      <c r="M15">
        <f t="shared" si="21"/>
        <v>33.972182910923387</v>
      </c>
      <c r="N15">
        <f t="shared" si="21"/>
        <v>33.355460910923377</v>
      </c>
      <c r="O15">
        <f t="shared" si="21"/>
        <v>32.645941910923376</v>
      </c>
      <c r="P15">
        <f t="shared" si="21"/>
        <v>31.843625910923386</v>
      </c>
      <c r="Q15">
        <f t="shared" si="21"/>
        <v>30.948512910923366</v>
      </c>
      <c r="R15">
        <f t="shared" si="4"/>
        <v>29.960602910923356</v>
      </c>
      <c r="S15">
        <f t="shared" si="7"/>
        <v>28.879895910923352</v>
      </c>
      <c r="T15">
        <f t="shared" si="9"/>
        <v>27.706391910923358</v>
      </c>
      <c r="U15">
        <f t="shared" si="9"/>
        <v>26.440090910923374</v>
      </c>
      <c r="V15">
        <f t="shared" si="9"/>
        <v>25.08099291092336</v>
      </c>
      <c r="W15">
        <f t="shared" si="9"/>
        <v>23.629097910923356</v>
      </c>
      <c r="X15">
        <f t="shared" si="12"/>
        <v>22.084405910923362</v>
      </c>
      <c r="Y15">
        <f t="shared" si="12"/>
        <v>20.446916910923374</v>
      </c>
      <c r="Z15">
        <f t="shared" si="14"/>
        <v>18.71663091092336</v>
      </c>
      <c r="AA15">
        <f t="shared" si="14"/>
        <v>16.893547910923353</v>
      </c>
      <c r="AB15">
        <f t="shared" si="14"/>
        <v>14.977667910923355</v>
      </c>
      <c r="AC15">
        <f t="shared" si="16"/>
        <v>12.968990910923367</v>
      </c>
      <c r="AD15">
        <f t="shared" si="16"/>
        <v>10.867516910923349</v>
      </c>
      <c r="AE15">
        <f t="shared" si="16"/>
        <v>8.6732459109233417</v>
      </c>
      <c r="AF15">
        <f t="shared" si="18"/>
        <v>6.3861779109233421</v>
      </c>
      <c r="AG15">
        <f t="shared" si="18"/>
        <v>4.0063129109233513</v>
      </c>
      <c r="AH15">
        <f t="shared" si="18"/>
        <v>1.5336509109233329</v>
      </c>
    </row>
    <row r="16" spans="1:38" x14ac:dyDescent="0.3">
      <c r="B16">
        <f t="shared" si="5"/>
        <v>13</v>
      </c>
      <c r="C16">
        <v>73.215726155650003</v>
      </c>
      <c r="D16">
        <f t="shared" si="2"/>
        <v>35.346815910923411</v>
      </c>
      <c r="E16">
        <f t="shared" ref="E16:Q16" si="22">D16+(-9.2797*(momento)+18739)/100</f>
        <v>35.565266910923398</v>
      </c>
      <c r="F16">
        <f t="shared" si="22"/>
        <v>35.690920910923396</v>
      </c>
      <c r="G16">
        <f t="shared" si="22"/>
        <v>35.723777910923403</v>
      </c>
      <c r="H16">
        <f t="shared" si="22"/>
        <v>35.663837910923412</v>
      </c>
      <c r="I16">
        <f t="shared" si="22"/>
        <v>35.511100910923396</v>
      </c>
      <c r="J16">
        <f t="shared" si="22"/>
        <v>35.26556691092339</v>
      </c>
      <c r="K16">
        <f t="shared" si="22"/>
        <v>34.927235910923393</v>
      </c>
      <c r="L16">
        <f t="shared" si="22"/>
        <v>34.496107910923406</v>
      </c>
      <c r="M16">
        <f t="shared" si="22"/>
        <v>33.972182910923387</v>
      </c>
      <c r="N16">
        <f t="shared" si="22"/>
        <v>33.355460910923377</v>
      </c>
      <c r="O16">
        <f t="shared" si="22"/>
        <v>32.645941910923376</v>
      </c>
      <c r="P16">
        <f t="shared" si="22"/>
        <v>31.843625910923386</v>
      </c>
      <c r="Q16">
        <f t="shared" si="22"/>
        <v>30.948512910923366</v>
      </c>
      <c r="R16">
        <f t="shared" si="4"/>
        <v>29.960602910923356</v>
      </c>
      <c r="S16">
        <f t="shared" si="7"/>
        <v>28.879895910923352</v>
      </c>
      <c r="T16">
        <f t="shared" si="9"/>
        <v>27.706391910923358</v>
      </c>
      <c r="U16">
        <f t="shared" si="9"/>
        <v>26.440090910923374</v>
      </c>
      <c r="V16">
        <f t="shared" si="9"/>
        <v>25.08099291092336</v>
      </c>
      <c r="W16">
        <f t="shared" si="9"/>
        <v>23.629097910923356</v>
      </c>
      <c r="X16">
        <f t="shared" si="12"/>
        <v>22.084405910923362</v>
      </c>
      <c r="Y16">
        <f t="shared" si="12"/>
        <v>20.446916910923374</v>
      </c>
      <c r="Z16">
        <f t="shared" si="14"/>
        <v>18.71663091092336</v>
      </c>
      <c r="AA16">
        <f t="shared" si="14"/>
        <v>16.893547910923353</v>
      </c>
      <c r="AB16">
        <f t="shared" si="14"/>
        <v>14.977667910923355</v>
      </c>
      <c r="AC16">
        <f t="shared" si="16"/>
        <v>12.968990910923367</v>
      </c>
      <c r="AD16">
        <f t="shared" si="16"/>
        <v>10.867516910923349</v>
      </c>
      <c r="AE16">
        <f t="shared" si="16"/>
        <v>8.6732459109233417</v>
      </c>
      <c r="AF16">
        <f t="shared" si="18"/>
        <v>6.3861779109233421</v>
      </c>
      <c r="AG16">
        <f t="shared" si="18"/>
        <v>4.0063129109233513</v>
      </c>
      <c r="AH16">
        <f t="shared" si="18"/>
        <v>1.5336509109233329</v>
      </c>
    </row>
    <row r="17" spans="2:32" x14ac:dyDescent="0.3">
      <c r="B17">
        <f t="shared" si="5"/>
        <v>14</v>
      </c>
      <c r="C17">
        <v>62.951839311400015</v>
      </c>
      <c r="D17">
        <f t="shared" si="2"/>
        <v>30.391654801915461</v>
      </c>
      <c r="E17">
        <f t="shared" ref="E17:Q17" si="23">D17+(-9.2797*(momento)+18739)/100</f>
        <v>30.610105801915449</v>
      </c>
      <c r="F17">
        <f t="shared" si="23"/>
        <v>30.735759801915442</v>
      </c>
      <c r="G17">
        <f t="shared" si="23"/>
        <v>30.768616801915446</v>
      </c>
      <c r="H17">
        <f t="shared" si="23"/>
        <v>30.708676801915459</v>
      </c>
      <c r="I17">
        <f t="shared" si="23"/>
        <v>30.555939801915443</v>
      </c>
      <c r="J17">
        <f t="shared" si="23"/>
        <v>30.310405801915437</v>
      </c>
      <c r="K17">
        <f t="shared" si="23"/>
        <v>29.97207480191544</v>
      </c>
      <c r="L17">
        <f t="shared" si="23"/>
        <v>29.54094680191545</v>
      </c>
      <c r="M17">
        <f t="shared" si="23"/>
        <v>29.017021801915433</v>
      </c>
      <c r="N17">
        <f t="shared" si="23"/>
        <v>28.400299801915423</v>
      </c>
      <c r="O17">
        <f t="shared" si="23"/>
        <v>27.690780801915423</v>
      </c>
      <c r="P17">
        <f t="shared" si="23"/>
        <v>26.888464801915433</v>
      </c>
      <c r="Q17">
        <f t="shared" si="23"/>
        <v>25.993351801915413</v>
      </c>
      <c r="R17">
        <f t="shared" si="4"/>
        <v>25.005441801915403</v>
      </c>
      <c r="S17">
        <f t="shared" si="7"/>
        <v>23.924734801915399</v>
      </c>
      <c r="T17">
        <f t="shared" si="9"/>
        <v>22.751230801915405</v>
      </c>
      <c r="U17">
        <f t="shared" si="9"/>
        <v>21.48492980191542</v>
      </c>
      <c r="V17">
        <f t="shared" si="9"/>
        <v>20.125831801915407</v>
      </c>
      <c r="W17">
        <f t="shared" si="9"/>
        <v>18.673936801915403</v>
      </c>
      <c r="X17">
        <f t="shared" si="12"/>
        <v>17.129244801915409</v>
      </c>
      <c r="Y17">
        <f t="shared" si="12"/>
        <v>15.491755801915422</v>
      </c>
      <c r="Z17">
        <f t="shared" si="14"/>
        <v>13.761469801915407</v>
      </c>
      <c r="AA17">
        <f t="shared" si="14"/>
        <v>11.938386801915401</v>
      </c>
      <c r="AB17">
        <f t="shared" si="14"/>
        <v>10.022506801915403</v>
      </c>
      <c r="AC17">
        <f t="shared" si="16"/>
        <v>8.0138298019154135</v>
      </c>
      <c r="AD17">
        <f t="shared" si="16"/>
        <v>5.912355801915397</v>
      </c>
      <c r="AE17">
        <f t="shared" si="16"/>
        <v>3.7180848019153889</v>
      </c>
      <c r="AF17">
        <f>AE17+(-9.2797*(momento)+18739)/100</f>
        <v>1.4310168019153897</v>
      </c>
    </row>
    <row r="18" spans="2:32" x14ac:dyDescent="0.3">
      <c r="B18">
        <f t="shared" si="5"/>
        <v>15</v>
      </c>
      <c r="C18">
        <v>49.266656852400004</v>
      </c>
      <c r="D18">
        <f t="shared" si="2"/>
        <v>23.784773323238184</v>
      </c>
      <c r="E18">
        <f t="shared" ref="E18:Q18" si="24">D18+(-9.2797*(momento)+18739)/100</f>
        <v>24.003224323238172</v>
      </c>
      <c r="F18">
        <f t="shared" si="24"/>
        <v>24.128878323238165</v>
      </c>
      <c r="G18">
        <f t="shared" si="24"/>
        <v>24.161735323238169</v>
      </c>
      <c r="H18">
        <f t="shared" si="24"/>
        <v>24.101795323238182</v>
      </c>
      <c r="I18">
        <f t="shared" si="24"/>
        <v>23.949058323238166</v>
      </c>
      <c r="J18">
        <f t="shared" si="24"/>
        <v>23.70352432323816</v>
      </c>
      <c r="K18">
        <f t="shared" si="24"/>
        <v>23.365193323238163</v>
      </c>
      <c r="L18">
        <f t="shared" si="24"/>
        <v>22.934065323238173</v>
      </c>
      <c r="M18">
        <f t="shared" si="24"/>
        <v>22.410140323238156</v>
      </c>
      <c r="N18">
        <f t="shared" si="24"/>
        <v>21.793418323238146</v>
      </c>
      <c r="O18">
        <f t="shared" si="24"/>
        <v>21.083899323238146</v>
      </c>
      <c r="P18">
        <f t="shared" si="24"/>
        <v>20.281583323238156</v>
      </c>
      <c r="Q18">
        <f t="shared" si="24"/>
        <v>19.386470323238136</v>
      </c>
      <c r="R18">
        <f t="shared" si="4"/>
        <v>18.398560323238126</v>
      </c>
      <c r="S18">
        <f t="shared" si="7"/>
        <v>17.317853323238126</v>
      </c>
      <c r="T18">
        <f t="shared" si="9"/>
        <v>16.144349323238131</v>
      </c>
      <c r="U18">
        <f t="shared" si="9"/>
        <v>14.878048323238147</v>
      </c>
      <c r="V18">
        <f t="shared" si="9"/>
        <v>13.518950323238133</v>
      </c>
      <c r="W18">
        <f t="shared" si="9"/>
        <v>12.067055323238129</v>
      </c>
      <c r="X18">
        <f t="shared" si="12"/>
        <v>10.522363323238134</v>
      </c>
      <c r="Y18">
        <f t="shared" si="12"/>
        <v>8.8848743232381473</v>
      </c>
      <c r="Z18">
        <f t="shared" si="14"/>
        <v>7.1545883232381327</v>
      </c>
      <c r="AA18">
        <f t="shared" si="14"/>
        <v>5.3315053232381269</v>
      </c>
      <c r="AB18">
        <f t="shared" si="14"/>
        <v>3.4156253232381295</v>
      </c>
      <c r="AC18">
        <f>AB18+(-9.2797*(momento)+18739)/100</f>
        <v>1.4069483232381406</v>
      </c>
    </row>
    <row r="19" spans="2:32" x14ac:dyDescent="0.3">
      <c r="B19">
        <f t="shared" si="5"/>
        <v>16</v>
      </c>
      <c r="C19">
        <v>42.424065622900009</v>
      </c>
      <c r="D19">
        <f t="shared" si="2"/>
        <v>20.481332583899551</v>
      </c>
      <c r="E19">
        <f t="shared" ref="E19:Q19" si="25">D19+(-9.2797*(momento)+18739)/100</f>
        <v>20.699783583899539</v>
      </c>
      <c r="F19">
        <f t="shared" si="25"/>
        <v>20.825437583899532</v>
      </c>
      <c r="G19">
        <f t="shared" si="25"/>
        <v>20.858294583899536</v>
      </c>
      <c r="H19">
        <f t="shared" si="25"/>
        <v>20.798354583899549</v>
      </c>
      <c r="I19">
        <f t="shared" si="25"/>
        <v>20.645617583899533</v>
      </c>
      <c r="J19">
        <f t="shared" si="25"/>
        <v>20.400083583899526</v>
      </c>
      <c r="K19">
        <f t="shared" si="25"/>
        <v>20.06175258389953</v>
      </c>
      <c r="L19">
        <f t="shared" si="25"/>
        <v>19.630624583899539</v>
      </c>
      <c r="M19">
        <f t="shared" si="25"/>
        <v>19.106699583899523</v>
      </c>
      <c r="N19">
        <f t="shared" si="25"/>
        <v>18.489977583899513</v>
      </c>
      <c r="O19">
        <f t="shared" si="25"/>
        <v>17.780458583899513</v>
      </c>
      <c r="P19">
        <f t="shared" si="25"/>
        <v>16.978142583899523</v>
      </c>
      <c r="Q19">
        <f t="shared" si="25"/>
        <v>16.083029583899503</v>
      </c>
      <c r="R19">
        <f t="shared" si="4"/>
        <v>15.095119583899493</v>
      </c>
      <c r="S19">
        <f t="shared" si="7"/>
        <v>14.014412583899491</v>
      </c>
      <c r="T19">
        <f t="shared" si="9"/>
        <v>12.840908583899497</v>
      </c>
      <c r="U19">
        <f t="shared" si="9"/>
        <v>11.574607583899512</v>
      </c>
      <c r="V19">
        <f t="shared" si="9"/>
        <v>10.2155095838995</v>
      </c>
      <c r="W19">
        <f t="shared" si="9"/>
        <v>8.7636145838994963</v>
      </c>
      <c r="X19">
        <f t="shared" si="12"/>
        <v>7.2189225838995004</v>
      </c>
      <c r="Y19">
        <f t="shared" si="12"/>
        <v>5.5814335838995133</v>
      </c>
      <c r="Z19">
        <f t="shared" ref="Z19:AA21" si="26">Y19+(-9.2797*(momento)+18739)/100</f>
        <v>3.8511475838994986</v>
      </c>
      <c r="AA19">
        <f t="shared" si="26"/>
        <v>2.0280645838994928</v>
      </c>
    </row>
    <row r="20" spans="2:32" x14ac:dyDescent="0.3">
      <c r="B20">
        <f t="shared" si="5"/>
        <v>17</v>
      </c>
      <c r="C20">
        <v>47.213879483550009</v>
      </c>
      <c r="D20">
        <f t="shared" si="2"/>
        <v>22.793741101436595</v>
      </c>
      <c r="E20">
        <f t="shared" ref="E20:Q20" si="27">D20+(-9.2797*(momento)+18739)/100</f>
        <v>23.012192101436582</v>
      </c>
      <c r="F20">
        <f t="shared" si="27"/>
        <v>23.137846101436576</v>
      </c>
      <c r="G20">
        <f t="shared" si="27"/>
        <v>23.17070310143658</v>
      </c>
      <c r="H20">
        <f t="shared" si="27"/>
        <v>23.110763101436593</v>
      </c>
      <c r="I20">
        <f t="shared" si="27"/>
        <v>22.958026101436577</v>
      </c>
      <c r="J20">
        <f t="shared" si="27"/>
        <v>22.71249210143657</v>
      </c>
      <c r="K20">
        <f t="shared" si="27"/>
        <v>22.374161101436574</v>
      </c>
      <c r="L20">
        <f t="shared" si="27"/>
        <v>21.943033101436583</v>
      </c>
      <c r="M20">
        <f t="shared" si="27"/>
        <v>21.419108101436567</v>
      </c>
      <c r="N20">
        <f t="shared" si="27"/>
        <v>20.802386101436557</v>
      </c>
      <c r="O20">
        <f t="shared" si="27"/>
        <v>20.092867101436557</v>
      </c>
      <c r="P20">
        <f t="shared" si="27"/>
        <v>19.290551101436566</v>
      </c>
      <c r="Q20">
        <f t="shared" si="27"/>
        <v>18.395438101436547</v>
      </c>
      <c r="R20">
        <f t="shared" si="4"/>
        <v>17.407528101436537</v>
      </c>
      <c r="S20">
        <f t="shared" si="7"/>
        <v>16.326821101436536</v>
      </c>
      <c r="T20">
        <f t="shared" si="9"/>
        <v>15.153317101436542</v>
      </c>
      <c r="U20">
        <f t="shared" si="9"/>
        <v>13.887016101436558</v>
      </c>
      <c r="V20">
        <f t="shared" si="9"/>
        <v>12.527918101436544</v>
      </c>
      <c r="W20">
        <f t="shared" si="9"/>
        <v>11.07602310143654</v>
      </c>
      <c r="X20">
        <f t="shared" si="12"/>
        <v>9.5313311014365443</v>
      </c>
      <c r="Y20">
        <f t="shared" si="12"/>
        <v>7.8938421014365572</v>
      </c>
      <c r="Z20">
        <f t="shared" si="26"/>
        <v>6.1635561014365425</v>
      </c>
      <c r="AA20">
        <f t="shared" si="26"/>
        <v>4.3404731014365368</v>
      </c>
    </row>
    <row r="21" spans="2:32" x14ac:dyDescent="0.3">
      <c r="B21">
        <f t="shared" si="5"/>
        <v>18</v>
      </c>
      <c r="C21">
        <v>50.63517509830001</v>
      </c>
      <c r="D21">
        <f t="shared" si="2"/>
        <v>24.445461471105915</v>
      </c>
      <c r="E21">
        <f t="shared" ref="E21:Q21" si="28">D21+(-9.2797*(momento)+18739)/100</f>
        <v>24.663912471105903</v>
      </c>
      <c r="F21">
        <f t="shared" si="28"/>
        <v>24.789566471105896</v>
      </c>
      <c r="G21">
        <f t="shared" si="28"/>
        <v>24.8224234711059</v>
      </c>
      <c r="H21">
        <f t="shared" si="28"/>
        <v>24.762483471105913</v>
      </c>
      <c r="I21">
        <f t="shared" si="28"/>
        <v>24.609746471105897</v>
      </c>
      <c r="J21">
        <f t="shared" si="28"/>
        <v>24.364212471105891</v>
      </c>
      <c r="K21">
        <f t="shared" si="28"/>
        <v>24.025881471105894</v>
      </c>
      <c r="L21">
        <f t="shared" si="28"/>
        <v>23.594753471105903</v>
      </c>
      <c r="M21">
        <f t="shared" si="28"/>
        <v>23.070828471105887</v>
      </c>
      <c r="N21">
        <f t="shared" si="28"/>
        <v>22.454106471105877</v>
      </c>
      <c r="O21">
        <f t="shared" si="28"/>
        <v>21.744587471105877</v>
      </c>
      <c r="P21">
        <f t="shared" si="28"/>
        <v>20.942271471105887</v>
      </c>
      <c r="Q21">
        <f t="shared" si="28"/>
        <v>20.047158471105867</v>
      </c>
      <c r="R21">
        <f t="shared" si="4"/>
        <v>19.059248471105857</v>
      </c>
      <c r="S21">
        <f t="shared" si="7"/>
        <v>17.978541471105856</v>
      </c>
      <c r="T21">
        <f t="shared" si="9"/>
        <v>16.805037471105862</v>
      </c>
      <c r="U21">
        <f t="shared" si="9"/>
        <v>15.538736471105878</v>
      </c>
      <c r="V21">
        <f t="shared" si="9"/>
        <v>14.179638471105864</v>
      </c>
      <c r="W21">
        <f t="shared" si="9"/>
        <v>12.72774347110586</v>
      </c>
      <c r="X21">
        <f t="shared" si="12"/>
        <v>11.183051471105864</v>
      </c>
      <c r="Y21">
        <f t="shared" si="12"/>
        <v>9.5455624711058782</v>
      </c>
      <c r="Z21">
        <f t="shared" si="26"/>
        <v>7.8152764711058635</v>
      </c>
      <c r="AA21">
        <f t="shared" si="26"/>
        <v>5.9921934711058578</v>
      </c>
    </row>
    <row r="22" spans="2:32" x14ac:dyDescent="0.3">
      <c r="B22">
        <f t="shared" si="5"/>
        <v>19</v>
      </c>
      <c r="C22">
        <v>36.265733516350004</v>
      </c>
      <c r="D22">
        <f t="shared" si="2"/>
        <v>17.508235918494773</v>
      </c>
      <c r="E22">
        <f t="shared" ref="E22:Q22" si="29">D22+(-9.2797*(momento)+18739)/100</f>
        <v>17.72668691849476</v>
      </c>
      <c r="F22">
        <f t="shared" si="29"/>
        <v>17.852340918494754</v>
      </c>
      <c r="G22">
        <f t="shared" si="29"/>
        <v>17.885197918494757</v>
      </c>
      <c r="H22">
        <f t="shared" si="29"/>
        <v>17.825257918494771</v>
      </c>
      <c r="I22">
        <f t="shared" si="29"/>
        <v>17.672520918494754</v>
      </c>
      <c r="J22">
        <f t="shared" si="29"/>
        <v>17.426986918494748</v>
      </c>
      <c r="K22">
        <f t="shared" si="29"/>
        <v>17.088655918494752</v>
      </c>
      <c r="L22">
        <f t="shared" si="29"/>
        <v>16.657527918494761</v>
      </c>
      <c r="M22">
        <f t="shared" si="29"/>
        <v>16.133602918494745</v>
      </c>
      <c r="N22">
        <f t="shared" si="29"/>
        <v>15.516880918494737</v>
      </c>
      <c r="O22">
        <f t="shared" si="29"/>
        <v>14.807361918494736</v>
      </c>
      <c r="P22">
        <f t="shared" si="29"/>
        <v>14.005045918494744</v>
      </c>
      <c r="Q22">
        <f t="shared" si="29"/>
        <v>13.109932918494724</v>
      </c>
      <c r="R22">
        <f t="shared" si="4"/>
        <v>12.122022918494714</v>
      </c>
      <c r="S22">
        <f t="shared" si="7"/>
        <v>11.041315918494712</v>
      </c>
      <c r="T22">
        <f t="shared" si="9"/>
        <v>9.8678119184947182</v>
      </c>
      <c r="U22">
        <f t="shared" si="9"/>
        <v>8.6015109184947338</v>
      </c>
      <c r="V22">
        <f t="shared" si="9"/>
        <v>7.242412918494721</v>
      </c>
      <c r="W22">
        <f t="shared" si="9"/>
        <v>5.7905179184947171</v>
      </c>
      <c r="X22">
        <f t="shared" si="12"/>
        <v>4.245825918494722</v>
      </c>
      <c r="Y22">
        <f t="shared" si="12"/>
        <v>2.6083369184947349</v>
      </c>
      <c r="Z22">
        <f>Y22+(-9.2797*(momento)+18739)/100</f>
        <v>0.87805091849472028</v>
      </c>
    </row>
    <row r="23" spans="2:32" x14ac:dyDescent="0.3">
      <c r="B23">
        <f t="shared" si="5"/>
        <v>20</v>
      </c>
      <c r="C23">
        <v>23.264810180300003</v>
      </c>
      <c r="D23">
        <f t="shared" si="2"/>
        <v>11.231698513751365</v>
      </c>
      <c r="E23">
        <f t="shared" ref="E23:Q23" si="30">D23+(-9.2797*(momento)+18739)/100</f>
        <v>11.45014951375135</v>
      </c>
      <c r="F23">
        <f t="shared" si="30"/>
        <v>11.575803513751346</v>
      </c>
      <c r="G23">
        <f t="shared" si="30"/>
        <v>11.608660513751349</v>
      </c>
      <c r="H23">
        <f t="shared" si="30"/>
        <v>11.548720513751361</v>
      </c>
      <c r="I23">
        <f t="shared" si="30"/>
        <v>11.395983513751345</v>
      </c>
      <c r="J23">
        <f t="shared" si="30"/>
        <v>11.150449513751338</v>
      </c>
      <c r="K23">
        <f t="shared" si="30"/>
        <v>10.81211851375134</v>
      </c>
      <c r="L23">
        <f t="shared" si="30"/>
        <v>10.38099051375135</v>
      </c>
      <c r="M23">
        <f t="shared" si="30"/>
        <v>9.8570655137513317</v>
      </c>
      <c r="N23">
        <f t="shared" si="30"/>
        <v>9.2403435137513235</v>
      </c>
      <c r="O23">
        <f t="shared" si="30"/>
        <v>8.5308245137513232</v>
      </c>
      <c r="P23">
        <f t="shared" si="30"/>
        <v>7.7285085137513319</v>
      </c>
      <c r="Q23">
        <f t="shared" si="30"/>
        <v>6.8333955137513129</v>
      </c>
      <c r="R23">
        <f t="shared" si="4"/>
        <v>5.845485513751302</v>
      </c>
      <c r="S23">
        <f t="shared" si="7"/>
        <v>4.7647785137512999</v>
      </c>
      <c r="T23">
        <f t="shared" ref="T23:V36" si="31">S23+(-9.2797*(momento)+18739)/100</f>
        <v>3.5912745137513067</v>
      </c>
      <c r="U23">
        <f t="shared" si="31"/>
        <v>2.3249735137513214</v>
      </c>
      <c r="V23">
        <f t="shared" si="31"/>
        <v>0.96587551375130865</v>
      </c>
    </row>
    <row r="24" spans="2:32" x14ac:dyDescent="0.3">
      <c r="B24">
        <f t="shared" si="5"/>
        <v>21</v>
      </c>
      <c r="C24">
        <v>21.896291934400001</v>
      </c>
      <c r="D24">
        <f t="shared" si="2"/>
        <v>10.571010365883636</v>
      </c>
      <c r="E24">
        <f t="shared" ref="E24:Q24" si="32">D24+(-9.2797*(momento)+18739)/100</f>
        <v>10.789461365883621</v>
      </c>
      <c r="F24">
        <f t="shared" si="32"/>
        <v>10.915115365883617</v>
      </c>
      <c r="G24">
        <f t="shared" si="32"/>
        <v>10.94797236588362</v>
      </c>
      <c r="H24">
        <f t="shared" si="32"/>
        <v>10.888032365883632</v>
      </c>
      <c r="I24">
        <f t="shared" si="32"/>
        <v>10.735295365883616</v>
      </c>
      <c r="J24">
        <f t="shared" si="32"/>
        <v>10.489761365883609</v>
      </c>
      <c r="K24">
        <f t="shared" si="32"/>
        <v>10.151430365883611</v>
      </c>
      <c r="L24">
        <f t="shared" si="32"/>
        <v>9.7203023658836205</v>
      </c>
      <c r="M24">
        <f t="shared" si="32"/>
        <v>9.1963773658836026</v>
      </c>
      <c r="N24">
        <f t="shared" si="32"/>
        <v>8.5796553658835943</v>
      </c>
      <c r="O24">
        <f t="shared" si="32"/>
        <v>7.8701363658835941</v>
      </c>
      <c r="P24">
        <f t="shared" si="32"/>
        <v>7.0678203658836027</v>
      </c>
      <c r="Q24">
        <f t="shared" si="32"/>
        <v>6.1727073658835838</v>
      </c>
      <c r="R24">
        <f t="shared" si="4"/>
        <v>5.1847973658835729</v>
      </c>
      <c r="S24">
        <f t="shared" si="7"/>
        <v>4.1040903658835708</v>
      </c>
      <c r="T24">
        <f t="shared" si="31"/>
        <v>2.9305863658835776</v>
      </c>
      <c r="U24">
        <f t="shared" si="31"/>
        <v>1.6642853658835925</v>
      </c>
      <c r="V24">
        <f t="shared" si="31"/>
        <v>0.30518736588357975</v>
      </c>
    </row>
    <row r="25" spans="2:32" x14ac:dyDescent="0.3">
      <c r="B25">
        <f t="shared" si="5"/>
        <v>22</v>
      </c>
      <c r="C25">
        <v>26.686105795050004</v>
      </c>
      <c r="D25">
        <f t="shared" si="2"/>
        <v>12.883418883420683</v>
      </c>
      <c r="E25">
        <f t="shared" ref="E25:Q25" si="33">D25+(-9.2797*(momento)+18739)/100</f>
        <v>13.101869883420669</v>
      </c>
      <c r="F25">
        <f t="shared" si="33"/>
        <v>13.227523883420664</v>
      </c>
      <c r="G25">
        <f t="shared" si="33"/>
        <v>13.260380883420668</v>
      </c>
      <c r="H25">
        <f t="shared" si="33"/>
        <v>13.200440883420679</v>
      </c>
      <c r="I25">
        <f t="shared" si="33"/>
        <v>13.047703883420663</v>
      </c>
      <c r="J25">
        <f t="shared" si="33"/>
        <v>12.802169883420657</v>
      </c>
      <c r="K25">
        <f t="shared" si="33"/>
        <v>12.463838883420658</v>
      </c>
      <c r="L25">
        <f t="shared" si="33"/>
        <v>12.032710883420668</v>
      </c>
      <c r="M25">
        <f t="shared" si="33"/>
        <v>11.50878588342065</v>
      </c>
      <c r="N25">
        <f t="shared" si="33"/>
        <v>10.892063883420642</v>
      </c>
      <c r="O25">
        <f t="shared" si="33"/>
        <v>10.182544883420642</v>
      </c>
      <c r="P25">
        <f t="shared" si="33"/>
        <v>9.3802288834206493</v>
      </c>
      <c r="Q25">
        <f t="shared" si="33"/>
        <v>8.4851158834206295</v>
      </c>
      <c r="R25">
        <f t="shared" si="4"/>
        <v>7.4972058834206186</v>
      </c>
      <c r="S25">
        <f t="shared" si="7"/>
        <v>6.4164988834206165</v>
      </c>
      <c r="T25">
        <f t="shared" si="31"/>
        <v>5.2429948834206233</v>
      </c>
      <c r="U25">
        <f t="shared" si="31"/>
        <v>3.976693883420638</v>
      </c>
      <c r="V25">
        <f t="shared" si="31"/>
        <v>2.6175958834206252</v>
      </c>
      <c r="W25">
        <f t="shared" ref="W25:W36" si="34">V25+(-9.2797*(momento)+18739)/100</f>
        <v>1.1657008834206211</v>
      </c>
    </row>
    <row r="26" spans="2:32" x14ac:dyDescent="0.3">
      <c r="B26">
        <f t="shared" si="5"/>
        <v>23</v>
      </c>
      <c r="C26">
        <v>29.423142286850005</v>
      </c>
      <c r="D26">
        <f t="shared" si="2"/>
        <v>14.204795179156138</v>
      </c>
      <c r="E26">
        <f t="shared" ref="E26:Q26" si="35">D26+(-9.2797*(momento)+18739)/100</f>
        <v>14.423246179156124</v>
      </c>
      <c r="F26">
        <f t="shared" si="35"/>
        <v>14.548900179156119</v>
      </c>
      <c r="G26">
        <f t="shared" si="35"/>
        <v>14.581757179156122</v>
      </c>
      <c r="H26">
        <f t="shared" si="35"/>
        <v>14.521817179156134</v>
      </c>
      <c r="I26">
        <f t="shared" si="35"/>
        <v>14.369080179156118</v>
      </c>
      <c r="J26">
        <f t="shared" si="35"/>
        <v>14.123546179156111</v>
      </c>
      <c r="K26">
        <f t="shared" si="35"/>
        <v>13.785215179156113</v>
      </c>
      <c r="L26">
        <f t="shared" si="35"/>
        <v>13.354087179156123</v>
      </c>
      <c r="M26">
        <f t="shared" si="35"/>
        <v>12.830162179156105</v>
      </c>
      <c r="N26">
        <f t="shared" si="35"/>
        <v>12.213440179156096</v>
      </c>
      <c r="O26">
        <f t="shared" si="35"/>
        <v>11.503921179156096</v>
      </c>
      <c r="P26">
        <f t="shared" si="35"/>
        <v>10.701605179156104</v>
      </c>
      <c r="Q26">
        <f t="shared" si="35"/>
        <v>9.8064921791560842</v>
      </c>
      <c r="R26">
        <f t="shared" si="4"/>
        <v>8.8185821791560741</v>
      </c>
      <c r="S26">
        <f t="shared" si="7"/>
        <v>7.737875179156072</v>
      </c>
      <c r="T26">
        <f t="shared" si="31"/>
        <v>6.5643711791560788</v>
      </c>
      <c r="U26">
        <f t="shared" si="31"/>
        <v>5.2980701791560936</v>
      </c>
      <c r="V26">
        <f t="shared" si="31"/>
        <v>3.9389721791560808</v>
      </c>
      <c r="W26">
        <f t="shared" si="34"/>
        <v>2.4870771791560768</v>
      </c>
      <c r="X26">
        <f>W26+(-9.2797*(momento)+18739)/100</f>
        <v>0.94238517915608133</v>
      </c>
    </row>
    <row r="27" spans="2:32" x14ac:dyDescent="0.3">
      <c r="B27">
        <f t="shared" si="5"/>
        <v>24</v>
      </c>
      <c r="C27">
        <v>30.107401409800005</v>
      </c>
      <c r="D27">
        <f t="shared" si="2"/>
        <v>14.535139253090001</v>
      </c>
      <c r="E27">
        <f t="shared" ref="E27:Q27" si="36">D27+(-9.2797*(momento)+18739)/100</f>
        <v>14.753590253089987</v>
      </c>
      <c r="F27">
        <f t="shared" si="36"/>
        <v>14.879244253089983</v>
      </c>
      <c r="G27">
        <f t="shared" si="36"/>
        <v>14.912101253089986</v>
      </c>
      <c r="H27">
        <f t="shared" si="36"/>
        <v>14.852161253089998</v>
      </c>
      <c r="I27">
        <f t="shared" si="36"/>
        <v>14.699424253089981</v>
      </c>
      <c r="J27">
        <f t="shared" si="36"/>
        <v>14.453890253089975</v>
      </c>
      <c r="K27">
        <f t="shared" si="36"/>
        <v>14.115559253089977</v>
      </c>
      <c r="L27">
        <f t="shared" si="36"/>
        <v>13.684431253089986</v>
      </c>
      <c r="M27">
        <f t="shared" si="36"/>
        <v>13.160506253089968</v>
      </c>
      <c r="N27">
        <f t="shared" si="36"/>
        <v>12.54378425308996</v>
      </c>
      <c r="O27">
        <f t="shared" si="36"/>
        <v>11.83426525308996</v>
      </c>
      <c r="P27">
        <f t="shared" si="36"/>
        <v>11.031949253089968</v>
      </c>
      <c r="Q27">
        <f t="shared" si="36"/>
        <v>10.136836253089948</v>
      </c>
      <c r="R27">
        <f t="shared" si="4"/>
        <v>9.1489262530899378</v>
      </c>
      <c r="S27">
        <f t="shared" si="7"/>
        <v>8.0682192530899357</v>
      </c>
      <c r="T27">
        <f t="shared" si="31"/>
        <v>6.8947152530899425</v>
      </c>
      <c r="U27">
        <f t="shared" si="31"/>
        <v>5.6284142530899572</v>
      </c>
      <c r="V27">
        <f t="shared" si="31"/>
        <v>4.2693162530899444</v>
      </c>
      <c r="W27">
        <f t="shared" si="34"/>
        <v>2.8174212530899405</v>
      </c>
      <c r="X27">
        <f>W27+(-9.2797*(momento)+18739)/100</f>
        <v>1.272729253089945</v>
      </c>
    </row>
    <row r="28" spans="2:32" x14ac:dyDescent="0.3">
      <c r="B28">
        <f t="shared" si="5"/>
        <v>25</v>
      </c>
      <c r="C28">
        <v>29.423142286850005</v>
      </c>
      <c r="D28">
        <f t="shared" si="2"/>
        <v>14.204795179156138</v>
      </c>
      <c r="E28">
        <f t="shared" ref="E28:Q28" si="37">D28+(-9.2797*(momento)+18739)/100</f>
        <v>14.423246179156124</v>
      </c>
      <c r="F28">
        <f t="shared" si="37"/>
        <v>14.548900179156119</v>
      </c>
      <c r="G28">
        <f t="shared" si="37"/>
        <v>14.581757179156122</v>
      </c>
      <c r="H28">
        <f t="shared" si="37"/>
        <v>14.521817179156134</v>
      </c>
      <c r="I28">
        <f t="shared" si="37"/>
        <v>14.369080179156118</v>
      </c>
      <c r="J28">
        <f t="shared" si="37"/>
        <v>14.123546179156111</v>
      </c>
      <c r="K28">
        <f t="shared" si="37"/>
        <v>13.785215179156113</v>
      </c>
      <c r="L28">
        <f t="shared" si="37"/>
        <v>13.354087179156123</v>
      </c>
      <c r="M28">
        <f t="shared" si="37"/>
        <v>12.830162179156105</v>
      </c>
      <c r="N28">
        <f t="shared" si="37"/>
        <v>12.213440179156096</v>
      </c>
      <c r="O28">
        <f t="shared" si="37"/>
        <v>11.503921179156096</v>
      </c>
      <c r="P28">
        <f t="shared" si="37"/>
        <v>10.701605179156104</v>
      </c>
      <c r="Q28">
        <f t="shared" si="37"/>
        <v>9.8064921791560842</v>
      </c>
      <c r="R28">
        <f t="shared" si="4"/>
        <v>8.8185821791560741</v>
      </c>
      <c r="S28">
        <f t="shared" si="7"/>
        <v>7.737875179156072</v>
      </c>
      <c r="T28">
        <f t="shared" si="31"/>
        <v>6.5643711791560788</v>
      </c>
      <c r="U28">
        <f t="shared" si="31"/>
        <v>5.2980701791560936</v>
      </c>
      <c r="V28">
        <f t="shared" si="31"/>
        <v>3.9389721791560808</v>
      </c>
      <c r="W28">
        <f t="shared" si="34"/>
        <v>2.4870771791560768</v>
      </c>
      <c r="X28">
        <f>W28+(-9.2797*(momento)+18739)/100</f>
        <v>0.94238517915608133</v>
      </c>
    </row>
    <row r="29" spans="2:32" x14ac:dyDescent="0.3">
      <c r="B29">
        <f t="shared" si="5"/>
        <v>26</v>
      </c>
      <c r="C29">
        <v>28.738883163900002</v>
      </c>
      <c r="D29">
        <f t="shared" si="2"/>
        <v>13.874451105222274</v>
      </c>
      <c r="E29">
        <f t="shared" ref="E29:Q29" si="38">D29+(-9.2797*(momento)+18739)/100</f>
        <v>14.09290210522226</v>
      </c>
      <c r="F29">
        <f t="shared" si="38"/>
        <v>14.218556105222255</v>
      </c>
      <c r="G29">
        <f t="shared" si="38"/>
        <v>14.251413105222259</v>
      </c>
      <c r="H29">
        <f t="shared" si="38"/>
        <v>14.19147310522227</v>
      </c>
      <c r="I29">
        <f t="shared" si="38"/>
        <v>14.038736105222254</v>
      </c>
      <c r="J29">
        <f t="shared" si="38"/>
        <v>13.793202105222248</v>
      </c>
      <c r="K29">
        <f t="shared" si="38"/>
        <v>13.454871105222249</v>
      </c>
      <c r="L29">
        <f t="shared" si="38"/>
        <v>13.023743105222259</v>
      </c>
      <c r="M29">
        <f t="shared" si="38"/>
        <v>12.499818105222241</v>
      </c>
      <c r="N29">
        <f t="shared" si="38"/>
        <v>11.883096105222233</v>
      </c>
      <c r="O29">
        <f t="shared" si="38"/>
        <v>11.173577105222233</v>
      </c>
      <c r="P29">
        <f t="shared" si="38"/>
        <v>10.37126110522224</v>
      </c>
      <c r="Q29">
        <f t="shared" si="38"/>
        <v>9.4761481052222205</v>
      </c>
      <c r="R29">
        <f t="shared" si="4"/>
        <v>8.4882381052222105</v>
      </c>
      <c r="S29">
        <f t="shared" si="7"/>
        <v>7.4075311052222084</v>
      </c>
      <c r="T29">
        <f t="shared" si="31"/>
        <v>6.2340271052222151</v>
      </c>
      <c r="U29">
        <f t="shared" si="31"/>
        <v>4.9677261052222299</v>
      </c>
      <c r="V29">
        <f t="shared" si="31"/>
        <v>3.6086281052222171</v>
      </c>
      <c r="W29">
        <f t="shared" si="34"/>
        <v>2.1567331052222132</v>
      </c>
      <c r="X29">
        <f>W29+(-9.2797*(momento)+18739)/100</f>
        <v>0.61204110522221766</v>
      </c>
    </row>
    <row r="30" spans="2:32" x14ac:dyDescent="0.3">
      <c r="B30">
        <f t="shared" si="5"/>
        <v>27</v>
      </c>
      <c r="C30">
        <v>28.054624040950003</v>
      </c>
      <c r="D30">
        <f t="shared" si="2"/>
        <v>13.54410703128841</v>
      </c>
      <c r="E30">
        <f t="shared" ref="E30:Q30" si="39">D30+(-9.2797*(momento)+18739)/100</f>
        <v>13.762558031288396</v>
      </c>
      <c r="F30">
        <f t="shared" si="39"/>
        <v>13.888212031288392</v>
      </c>
      <c r="G30">
        <f t="shared" si="39"/>
        <v>13.921069031288395</v>
      </c>
      <c r="H30">
        <f t="shared" si="39"/>
        <v>13.861129031288407</v>
      </c>
      <c r="I30">
        <f t="shared" si="39"/>
        <v>13.70839203128839</v>
      </c>
      <c r="J30">
        <f t="shared" si="39"/>
        <v>13.462858031288384</v>
      </c>
      <c r="K30">
        <f t="shared" si="39"/>
        <v>13.124527031288386</v>
      </c>
      <c r="L30">
        <f t="shared" si="39"/>
        <v>12.693399031288395</v>
      </c>
      <c r="M30">
        <f t="shared" si="39"/>
        <v>12.169474031288377</v>
      </c>
      <c r="N30">
        <f t="shared" si="39"/>
        <v>11.552752031288369</v>
      </c>
      <c r="O30">
        <f t="shared" si="39"/>
        <v>10.843233031288369</v>
      </c>
      <c r="P30">
        <f t="shared" si="39"/>
        <v>10.040917031288377</v>
      </c>
      <c r="Q30">
        <f t="shared" si="39"/>
        <v>9.1458040312883568</v>
      </c>
      <c r="R30">
        <f t="shared" si="4"/>
        <v>8.1578940312883468</v>
      </c>
      <c r="S30">
        <f t="shared" si="7"/>
        <v>7.0771870312883447</v>
      </c>
      <c r="T30">
        <f t="shared" si="31"/>
        <v>5.9036830312883515</v>
      </c>
      <c r="U30">
        <f t="shared" si="31"/>
        <v>4.6373820312883662</v>
      </c>
      <c r="V30">
        <f t="shared" si="31"/>
        <v>3.2782840312883534</v>
      </c>
      <c r="W30">
        <f t="shared" si="34"/>
        <v>1.8263890312883493</v>
      </c>
    </row>
    <row r="31" spans="2:32" x14ac:dyDescent="0.3">
      <c r="B31">
        <f t="shared" si="5"/>
        <v>28</v>
      </c>
      <c r="C31">
        <v>30.107401409800005</v>
      </c>
      <c r="D31">
        <f t="shared" si="2"/>
        <v>14.535139253090001</v>
      </c>
      <c r="E31">
        <f t="shared" ref="E31:Q31" si="40">D31+(-9.2797*(momento)+18739)/100</f>
        <v>14.753590253089987</v>
      </c>
      <c r="F31">
        <f t="shared" si="40"/>
        <v>14.879244253089983</v>
      </c>
      <c r="G31">
        <f t="shared" si="40"/>
        <v>14.912101253089986</v>
      </c>
      <c r="H31">
        <f t="shared" si="40"/>
        <v>14.852161253089998</v>
      </c>
      <c r="I31">
        <f t="shared" si="40"/>
        <v>14.699424253089981</v>
      </c>
      <c r="J31">
        <f t="shared" si="40"/>
        <v>14.453890253089975</v>
      </c>
      <c r="K31">
        <f t="shared" si="40"/>
        <v>14.115559253089977</v>
      </c>
      <c r="L31">
        <f t="shared" si="40"/>
        <v>13.684431253089986</v>
      </c>
      <c r="M31">
        <f t="shared" si="40"/>
        <v>13.160506253089968</v>
      </c>
      <c r="N31">
        <f t="shared" si="40"/>
        <v>12.54378425308996</v>
      </c>
      <c r="O31">
        <f t="shared" si="40"/>
        <v>11.83426525308996</v>
      </c>
      <c r="P31">
        <f t="shared" si="40"/>
        <v>11.031949253089968</v>
      </c>
      <c r="Q31">
        <f t="shared" si="40"/>
        <v>10.136836253089948</v>
      </c>
      <c r="R31">
        <f t="shared" si="4"/>
        <v>9.1489262530899378</v>
      </c>
      <c r="S31">
        <f t="shared" si="7"/>
        <v>8.0682192530899357</v>
      </c>
      <c r="T31">
        <f t="shared" si="31"/>
        <v>6.8947152530899425</v>
      </c>
      <c r="U31">
        <f t="shared" si="31"/>
        <v>5.6284142530899572</v>
      </c>
      <c r="V31">
        <f t="shared" si="31"/>
        <v>4.2693162530899444</v>
      </c>
      <c r="W31">
        <f t="shared" si="34"/>
        <v>2.8174212530899405</v>
      </c>
      <c r="X31">
        <f>W31+(-9.2797*(momento)+18739)/100</f>
        <v>1.272729253089945</v>
      </c>
    </row>
    <row r="32" spans="2:32" x14ac:dyDescent="0.3">
      <c r="B32">
        <f t="shared" si="5"/>
        <v>29</v>
      </c>
      <c r="C32">
        <v>32.16017877865</v>
      </c>
      <c r="D32">
        <f t="shared" si="2"/>
        <v>15.526171474891591</v>
      </c>
      <c r="E32">
        <f t="shared" ref="E32:Q32" si="41">D32+(-9.2797*(momento)+18739)/100</f>
        <v>15.744622474891576</v>
      </c>
      <c r="F32">
        <f t="shared" si="41"/>
        <v>15.870276474891572</v>
      </c>
      <c r="G32">
        <f t="shared" si="41"/>
        <v>15.903133474891575</v>
      </c>
      <c r="H32">
        <f t="shared" si="41"/>
        <v>15.843193474891587</v>
      </c>
      <c r="I32">
        <f t="shared" si="41"/>
        <v>15.690456474891571</v>
      </c>
      <c r="J32">
        <f t="shared" si="41"/>
        <v>15.444922474891564</v>
      </c>
      <c r="K32">
        <f t="shared" si="41"/>
        <v>15.106591474891566</v>
      </c>
      <c r="L32">
        <f t="shared" si="41"/>
        <v>14.675463474891576</v>
      </c>
      <c r="M32">
        <f t="shared" si="41"/>
        <v>14.151538474891558</v>
      </c>
      <c r="N32">
        <f t="shared" si="41"/>
        <v>13.534816474891549</v>
      </c>
      <c r="O32">
        <f t="shared" si="41"/>
        <v>12.825297474891549</v>
      </c>
      <c r="P32">
        <f t="shared" si="41"/>
        <v>12.022981474891557</v>
      </c>
      <c r="Q32">
        <f t="shared" si="41"/>
        <v>11.127868474891537</v>
      </c>
      <c r="R32">
        <f t="shared" si="4"/>
        <v>10.139958474891527</v>
      </c>
      <c r="S32">
        <f t="shared" si="7"/>
        <v>9.0592514748915249</v>
      </c>
      <c r="T32">
        <f t="shared" si="31"/>
        <v>7.8857474748915317</v>
      </c>
      <c r="U32">
        <f t="shared" si="31"/>
        <v>6.6194464748915465</v>
      </c>
      <c r="V32">
        <f t="shared" si="31"/>
        <v>5.2603484748915337</v>
      </c>
      <c r="W32">
        <f t="shared" si="34"/>
        <v>3.8084534748915297</v>
      </c>
      <c r="X32">
        <f>W32+(-9.2797*(momento)+18739)/100</f>
        <v>2.2637614748915342</v>
      </c>
      <c r="Y32">
        <f>X32+(-9.2797*(momento)+18739)/100</f>
        <v>0.62627247489154736</v>
      </c>
    </row>
    <row r="33" spans="2:24" x14ac:dyDescent="0.3">
      <c r="B33">
        <f t="shared" si="5"/>
        <v>30</v>
      </c>
      <c r="C33">
        <v>30.791660532750004</v>
      </c>
      <c r="D33">
        <f t="shared" si="2"/>
        <v>14.865483327023865</v>
      </c>
      <c r="E33">
        <f t="shared" ref="E33:Q33" si="42">D33+(-9.2797*(momento)+18739)/100</f>
        <v>15.083934327023851</v>
      </c>
      <c r="F33">
        <f t="shared" si="42"/>
        <v>15.209588327023846</v>
      </c>
      <c r="G33">
        <f t="shared" si="42"/>
        <v>15.24244532702385</v>
      </c>
      <c r="H33">
        <f t="shared" si="42"/>
        <v>15.182505327023861</v>
      </c>
      <c r="I33">
        <f t="shared" si="42"/>
        <v>15.029768327023845</v>
      </c>
      <c r="J33">
        <f t="shared" si="42"/>
        <v>14.784234327023839</v>
      </c>
      <c r="K33">
        <f t="shared" si="42"/>
        <v>14.44590332702384</v>
      </c>
      <c r="L33">
        <f t="shared" si="42"/>
        <v>14.01477532702385</v>
      </c>
      <c r="M33">
        <f t="shared" si="42"/>
        <v>13.490850327023832</v>
      </c>
      <c r="N33">
        <f t="shared" si="42"/>
        <v>12.874128327023824</v>
      </c>
      <c r="O33">
        <f t="shared" si="42"/>
        <v>12.164609327023824</v>
      </c>
      <c r="P33">
        <f t="shared" si="42"/>
        <v>11.362293327023831</v>
      </c>
      <c r="Q33">
        <f t="shared" si="42"/>
        <v>10.467180327023812</v>
      </c>
      <c r="R33">
        <f t="shared" si="4"/>
        <v>9.4792703270238015</v>
      </c>
      <c r="S33">
        <f t="shared" si="7"/>
        <v>8.3985633270237994</v>
      </c>
      <c r="T33">
        <f t="shared" si="31"/>
        <v>7.2250593270238062</v>
      </c>
      <c r="U33">
        <f t="shared" si="31"/>
        <v>5.9587583270238209</v>
      </c>
      <c r="V33">
        <f t="shared" si="31"/>
        <v>4.5996603270238081</v>
      </c>
      <c r="W33">
        <f t="shared" si="34"/>
        <v>3.1477653270238042</v>
      </c>
      <c r="X33">
        <f>W33+(-9.2797*(momento)+18739)/100</f>
        <v>1.6030733270238087</v>
      </c>
    </row>
    <row r="34" spans="2:24" x14ac:dyDescent="0.3">
      <c r="B34">
        <f t="shared" si="5"/>
        <v>31</v>
      </c>
      <c r="C34">
        <v>26.001846672100001</v>
      </c>
      <c r="D34">
        <f t="shared" si="2"/>
        <v>12.553074809486818</v>
      </c>
      <c r="E34">
        <f t="shared" ref="E34:Q34" si="43">D34+(-9.2797*(momento)+18739)/100</f>
        <v>12.771525809486803</v>
      </c>
      <c r="F34">
        <f t="shared" si="43"/>
        <v>12.897179809486799</v>
      </c>
      <c r="G34">
        <f t="shared" si="43"/>
        <v>12.930036809486802</v>
      </c>
      <c r="H34">
        <f t="shared" si="43"/>
        <v>12.870096809486814</v>
      </c>
      <c r="I34">
        <f t="shared" si="43"/>
        <v>12.717359809486798</v>
      </c>
      <c r="J34">
        <f t="shared" si="43"/>
        <v>12.471825809486791</v>
      </c>
      <c r="K34">
        <f t="shared" si="43"/>
        <v>12.133494809486793</v>
      </c>
      <c r="L34">
        <f t="shared" si="43"/>
        <v>11.702366809486803</v>
      </c>
      <c r="M34">
        <f t="shared" si="43"/>
        <v>11.178441809486785</v>
      </c>
      <c r="N34">
        <f t="shared" si="43"/>
        <v>10.561719809486776</v>
      </c>
      <c r="O34">
        <f t="shared" si="43"/>
        <v>9.8522008094867761</v>
      </c>
      <c r="P34">
        <f t="shared" si="43"/>
        <v>9.0498848094867839</v>
      </c>
      <c r="Q34">
        <f t="shared" si="43"/>
        <v>8.1547718094867641</v>
      </c>
      <c r="R34">
        <f t="shared" si="4"/>
        <v>7.1668618094867531</v>
      </c>
      <c r="S34">
        <f t="shared" si="7"/>
        <v>6.086154809486751</v>
      </c>
      <c r="T34">
        <f t="shared" si="31"/>
        <v>4.9126508094867578</v>
      </c>
      <c r="U34">
        <f t="shared" si="31"/>
        <v>3.6463498094867726</v>
      </c>
      <c r="V34">
        <f t="shared" si="31"/>
        <v>2.2872518094867598</v>
      </c>
      <c r="W34">
        <f t="shared" si="34"/>
        <v>0.83535680948675561</v>
      </c>
    </row>
    <row r="35" spans="2:24" x14ac:dyDescent="0.3">
      <c r="B35">
        <f t="shared" si="5"/>
        <v>32</v>
      </c>
      <c r="C35">
        <v>26.686105795050004</v>
      </c>
      <c r="D35">
        <f t="shared" si="2"/>
        <v>12.883418883420683</v>
      </c>
      <c r="E35">
        <f t="shared" ref="E35:Q35" si="44">D35+(-9.2797*(momento)+18739)/100</f>
        <v>13.101869883420669</v>
      </c>
      <c r="F35">
        <f t="shared" si="44"/>
        <v>13.227523883420664</v>
      </c>
      <c r="G35">
        <f t="shared" si="44"/>
        <v>13.260380883420668</v>
      </c>
      <c r="H35">
        <f t="shared" si="44"/>
        <v>13.200440883420679</v>
      </c>
      <c r="I35">
        <f t="shared" si="44"/>
        <v>13.047703883420663</v>
      </c>
      <c r="J35">
        <f t="shared" si="44"/>
        <v>12.802169883420657</v>
      </c>
      <c r="K35">
        <f t="shared" si="44"/>
        <v>12.463838883420658</v>
      </c>
      <c r="L35">
        <f t="shared" si="44"/>
        <v>12.032710883420668</v>
      </c>
      <c r="M35">
        <f t="shared" si="44"/>
        <v>11.50878588342065</v>
      </c>
      <c r="N35">
        <f t="shared" si="44"/>
        <v>10.892063883420642</v>
      </c>
      <c r="O35">
        <f t="shared" si="44"/>
        <v>10.182544883420642</v>
      </c>
      <c r="P35">
        <f t="shared" si="44"/>
        <v>9.3802288834206493</v>
      </c>
      <c r="Q35">
        <f t="shared" si="44"/>
        <v>8.4851158834206295</v>
      </c>
      <c r="R35">
        <f t="shared" si="4"/>
        <v>7.4972058834206186</v>
      </c>
      <c r="S35">
        <f t="shared" si="7"/>
        <v>6.4164988834206165</v>
      </c>
      <c r="T35">
        <f t="shared" si="31"/>
        <v>5.2429948834206233</v>
      </c>
      <c r="U35">
        <f t="shared" si="31"/>
        <v>3.976693883420638</v>
      </c>
      <c r="V35">
        <f t="shared" si="31"/>
        <v>2.6175958834206252</v>
      </c>
      <c r="W35">
        <f t="shared" si="34"/>
        <v>1.1657008834206211</v>
      </c>
    </row>
    <row r="36" spans="2:24" x14ac:dyDescent="0.3">
      <c r="B36">
        <f t="shared" si="5"/>
        <v>33</v>
      </c>
      <c r="C36">
        <v>26.001846672100001</v>
      </c>
      <c r="D36">
        <f t="shared" si="2"/>
        <v>12.553074809486818</v>
      </c>
      <c r="E36">
        <f t="shared" ref="E36:Q36" si="45">D36+(-9.2797*(momento)+18739)/100</f>
        <v>12.771525809486803</v>
      </c>
      <c r="F36">
        <f t="shared" si="45"/>
        <v>12.897179809486799</v>
      </c>
      <c r="G36">
        <f t="shared" si="45"/>
        <v>12.930036809486802</v>
      </c>
      <c r="H36">
        <f t="shared" si="45"/>
        <v>12.870096809486814</v>
      </c>
      <c r="I36">
        <f t="shared" si="45"/>
        <v>12.717359809486798</v>
      </c>
      <c r="J36">
        <f t="shared" si="45"/>
        <v>12.471825809486791</v>
      </c>
      <c r="K36">
        <f t="shared" si="45"/>
        <v>12.133494809486793</v>
      </c>
      <c r="L36">
        <f t="shared" si="45"/>
        <v>11.702366809486803</v>
      </c>
      <c r="M36">
        <f t="shared" si="45"/>
        <v>11.178441809486785</v>
      </c>
      <c r="N36">
        <f t="shared" si="45"/>
        <v>10.561719809486776</v>
      </c>
      <c r="O36">
        <f t="shared" si="45"/>
        <v>9.8522008094867761</v>
      </c>
      <c r="P36">
        <f t="shared" si="45"/>
        <v>9.0498848094867839</v>
      </c>
      <c r="Q36">
        <f t="shared" si="45"/>
        <v>8.1547718094867641</v>
      </c>
      <c r="R36">
        <f t="shared" si="4"/>
        <v>7.1668618094867531</v>
      </c>
      <c r="S36">
        <f t="shared" si="7"/>
        <v>6.086154809486751</v>
      </c>
      <c r="T36">
        <f t="shared" si="31"/>
        <v>4.9126508094867578</v>
      </c>
      <c r="U36">
        <f t="shared" si="31"/>
        <v>3.6463498094867726</v>
      </c>
      <c r="V36">
        <f t="shared" si="31"/>
        <v>2.2872518094867598</v>
      </c>
      <c r="W36">
        <f t="shared" si="34"/>
        <v>0.83535680948675561</v>
      </c>
    </row>
    <row r="37" spans="2:24" x14ac:dyDescent="0.3">
      <c r="B37">
        <f t="shared" si="5"/>
        <v>34</v>
      </c>
      <c r="C37">
        <v>20.527773688500002</v>
      </c>
      <c r="D37">
        <f t="shared" si="2"/>
        <v>9.9103222180159101</v>
      </c>
      <c r="E37">
        <f t="shared" ref="E37:Q37" si="46">D37+(-9.2797*(momento)+18739)/100</f>
        <v>10.128773218015896</v>
      </c>
      <c r="F37">
        <f t="shared" si="46"/>
        <v>10.254427218015891</v>
      </c>
      <c r="G37">
        <f t="shared" si="46"/>
        <v>10.287284218015895</v>
      </c>
      <c r="H37">
        <f t="shared" si="46"/>
        <v>10.227344218015906</v>
      </c>
      <c r="I37">
        <f t="shared" si="46"/>
        <v>10.07460721801589</v>
      </c>
      <c r="J37">
        <f t="shared" si="46"/>
        <v>9.8290732180158837</v>
      </c>
      <c r="K37">
        <f t="shared" si="46"/>
        <v>9.4907422180158854</v>
      </c>
      <c r="L37">
        <f t="shared" si="46"/>
        <v>9.0596142180158949</v>
      </c>
      <c r="M37">
        <f t="shared" si="46"/>
        <v>8.535689218015877</v>
      </c>
      <c r="N37">
        <f t="shared" si="46"/>
        <v>7.9189672180158679</v>
      </c>
      <c r="O37">
        <f t="shared" si="46"/>
        <v>7.2094482180158677</v>
      </c>
      <c r="P37">
        <f t="shared" si="46"/>
        <v>6.4071322180158763</v>
      </c>
      <c r="Q37">
        <f t="shared" si="46"/>
        <v>5.5120192180158565</v>
      </c>
      <c r="R37">
        <f t="shared" si="4"/>
        <v>4.5241092180158455</v>
      </c>
      <c r="S37">
        <f t="shared" si="7"/>
        <v>3.4434022180158435</v>
      </c>
      <c r="T37">
        <f>S37+(-9.2797*(momento)+18739)/100</f>
        <v>2.2698982180158502</v>
      </c>
      <c r="U37">
        <f>T37+(-9.2797*(momento)+18739)/100</f>
        <v>1.0035972180158652</v>
      </c>
    </row>
    <row r="38" spans="2:24" x14ac:dyDescent="0.3">
      <c r="B38">
        <f t="shared" si="5"/>
        <v>35</v>
      </c>
      <c r="C38">
        <v>21.212032811450005</v>
      </c>
      <c r="D38">
        <f t="shared" si="2"/>
        <v>10.240666291949776</v>
      </c>
      <c r="E38">
        <f t="shared" ref="E38:Q38" si="47">D38+(-9.2797*(momento)+18739)/100</f>
        <v>10.459117291949761</v>
      </c>
      <c r="F38">
        <f t="shared" si="47"/>
        <v>10.584771291949757</v>
      </c>
      <c r="G38">
        <f t="shared" si="47"/>
        <v>10.61762829194976</v>
      </c>
      <c r="H38">
        <f t="shared" si="47"/>
        <v>10.557688291949772</v>
      </c>
      <c r="I38">
        <f t="shared" si="47"/>
        <v>10.404951291949756</v>
      </c>
      <c r="J38">
        <f t="shared" si="47"/>
        <v>10.159417291949749</v>
      </c>
      <c r="K38">
        <f t="shared" si="47"/>
        <v>9.8210862919497508</v>
      </c>
      <c r="L38">
        <f t="shared" si="47"/>
        <v>9.3899582919497604</v>
      </c>
      <c r="M38">
        <f t="shared" si="47"/>
        <v>8.8660332919497424</v>
      </c>
      <c r="N38">
        <f t="shared" si="47"/>
        <v>8.2493112919497342</v>
      </c>
      <c r="O38">
        <f t="shared" si="47"/>
        <v>7.539792291949734</v>
      </c>
      <c r="P38">
        <f t="shared" si="47"/>
        <v>6.7374762919497426</v>
      </c>
      <c r="Q38">
        <f t="shared" si="47"/>
        <v>5.8423632919497237</v>
      </c>
      <c r="R38">
        <f t="shared" si="4"/>
        <v>4.8544532919497128</v>
      </c>
      <c r="S38">
        <f t="shared" si="7"/>
        <v>3.7737462919497107</v>
      </c>
      <c r="T38">
        <f>S38+(-9.2797*(momento)+18739)/100</f>
        <v>2.6002422919497175</v>
      </c>
      <c r="U38">
        <f>T38+(-9.2797*(momento)+18739)/100</f>
        <v>1.3339412919497324</v>
      </c>
    </row>
    <row r="39" spans="2:24" x14ac:dyDescent="0.3">
      <c r="B39">
        <f t="shared" si="5"/>
        <v>36</v>
      </c>
      <c r="C39">
        <v>18.474996319650003</v>
      </c>
      <c r="D39">
        <f t="shared" si="2"/>
        <v>8.9192899962143191</v>
      </c>
      <c r="E39">
        <f t="shared" ref="E39:Q39" si="48">D39+(-9.2797*(momento)+18739)/100</f>
        <v>9.1377409962143048</v>
      </c>
      <c r="F39">
        <f t="shared" si="48"/>
        <v>9.2633949962143003</v>
      </c>
      <c r="G39">
        <f t="shared" si="48"/>
        <v>9.2962519962143038</v>
      </c>
      <c r="H39">
        <f t="shared" si="48"/>
        <v>9.2363119962143152</v>
      </c>
      <c r="I39">
        <f t="shared" si="48"/>
        <v>9.0835749962142991</v>
      </c>
      <c r="J39">
        <f t="shared" si="48"/>
        <v>8.8380409962142927</v>
      </c>
      <c r="K39">
        <f t="shared" si="48"/>
        <v>8.4997099962142943</v>
      </c>
      <c r="L39">
        <f t="shared" si="48"/>
        <v>8.0685819962143039</v>
      </c>
      <c r="M39">
        <f t="shared" si="48"/>
        <v>7.544656996214286</v>
      </c>
      <c r="N39">
        <f t="shared" si="48"/>
        <v>6.9279349962142769</v>
      </c>
      <c r="O39">
        <f t="shared" si="48"/>
        <v>6.2184159962142767</v>
      </c>
      <c r="P39">
        <f t="shared" si="48"/>
        <v>5.4160999962142853</v>
      </c>
      <c r="Q39">
        <f t="shared" si="48"/>
        <v>4.5209869962142655</v>
      </c>
      <c r="R39">
        <f t="shared" si="4"/>
        <v>3.5330769962142545</v>
      </c>
      <c r="S39">
        <f t="shared" si="7"/>
        <v>2.4523699962142524</v>
      </c>
      <c r="T39">
        <f>S39+(-9.2797*(momento)+18739)/100</f>
        <v>1.278865996214259</v>
      </c>
    </row>
    <row r="40" spans="2:24" x14ac:dyDescent="0.3">
      <c r="B40">
        <f t="shared" si="5"/>
        <v>37</v>
      </c>
      <c r="C40">
        <v>18.474996319650003</v>
      </c>
      <c r="D40">
        <f t="shared" si="2"/>
        <v>8.9192899962143191</v>
      </c>
      <c r="E40">
        <f t="shared" ref="E40:Q40" si="49">D40+(-9.2797*(momento)+18739)/100</f>
        <v>9.1377409962143048</v>
      </c>
      <c r="F40">
        <f t="shared" si="49"/>
        <v>9.2633949962143003</v>
      </c>
      <c r="G40">
        <f t="shared" si="49"/>
        <v>9.2962519962143038</v>
      </c>
      <c r="H40">
        <f t="shared" si="49"/>
        <v>9.2363119962143152</v>
      </c>
      <c r="I40">
        <f t="shared" si="49"/>
        <v>9.0835749962142991</v>
      </c>
      <c r="J40">
        <f t="shared" si="49"/>
        <v>8.8380409962142927</v>
      </c>
      <c r="K40">
        <f t="shared" si="49"/>
        <v>8.4997099962142943</v>
      </c>
      <c r="L40">
        <f t="shared" si="49"/>
        <v>8.0685819962143039</v>
      </c>
      <c r="M40">
        <f t="shared" si="49"/>
        <v>7.544656996214286</v>
      </c>
      <c r="N40">
        <f t="shared" si="49"/>
        <v>6.9279349962142769</v>
      </c>
      <c r="O40">
        <f t="shared" si="49"/>
        <v>6.2184159962142767</v>
      </c>
      <c r="P40">
        <f t="shared" si="49"/>
        <v>5.4160999962142853</v>
      </c>
      <c r="Q40">
        <f t="shared" si="49"/>
        <v>4.5209869962142655</v>
      </c>
      <c r="R40">
        <f t="shared" si="4"/>
        <v>3.5330769962142545</v>
      </c>
      <c r="S40">
        <f t="shared" si="7"/>
        <v>2.4523699962142524</v>
      </c>
      <c r="T40">
        <f>S40+(-9.2797*(momento)+18739)/100</f>
        <v>1.278865996214259</v>
      </c>
    </row>
    <row r="41" spans="2:24" x14ac:dyDescent="0.3">
      <c r="B41">
        <f t="shared" si="5"/>
        <v>38</v>
      </c>
      <c r="C41">
        <v>15.053700704900002</v>
      </c>
      <c r="D41">
        <f t="shared" si="2"/>
        <v>7.2675696265450007</v>
      </c>
      <c r="E41">
        <f t="shared" ref="E41:Q41" si="50">D41+(-9.2797*(momento)+18739)/100</f>
        <v>7.4860206265449873</v>
      </c>
      <c r="F41">
        <f t="shared" si="50"/>
        <v>7.6116746265449819</v>
      </c>
      <c r="G41">
        <f t="shared" si="50"/>
        <v>7.6445316265449854</v>
      </c>
      <c r="H41">
        <f t="shared" si="50"/>
        <v>7.5845916265449977</v>
      </c>
      <c r="I41">
        <f t="shared" si="50"/>
        <v>7.4318546265449825</v>
      </c>
      <c r="J41">
        <f t="shared" si="50"/>
        <v>7.1863206265449753</v>
      </c>
      <c r="K41">
        <f t="shared" si="50"/>
        <v>6.8479896265449769</v>
      </c>
      <c r="L41">
        <f t="shared" si="50"/>
        <v>6.4168616265449874</v>
      </c>
      <c r="M41">
        <f t="shared" si="50"/>
        <v>5.8929366265449694</v>
      </c>
      <c r="N41">
        <f t="shared" si="50"/>
        <v>5.2762146265449603</v>
      </c>
      <c r="O41">
        <f t="shared" si="50"/>
        <v>4.5666956265449601</v>
      </c>
      <c r="P41">
        <f t="shared" si="50"/>
        <v>3.7643796265449687</v>
      </c>
      <c r="Q41">
        <f t="shared" si="50"/>
        <v>2.8692666265449494</v>
      </c>
      <c r="R41">
        <f t="shared" si="4"/>
        <v>1.8813566265449386</v>
      </c>
      <c r="S41">
        <f t="shared" si="7"/>
        <v>0.80064962654493654</v>
      </c>
    </row>
    <row r="42" spans="2:24" x14ac:dyDescent="0.3">
      <c r="B42">
        <f t="shared" si="5"/>
        <v>39</v>
      </c>
      <c r="C42">
        <v>15.053700704900002</v>
      </c>
      <c r="D42">
        <f t="shared" si="2"/>
        <v>7.2675696265450007</v>
      </c>
      <c r="E42">
        <f t="shared" ref="E42:Q42" si="51">D42+(-9.2797*(momento)+18739)/100</f>
        <v>7.4860206265449873</v>
      </c>
      <c r="F42">
        <f t="shared" si="51"/>
        <v>7.6116746265449819</v>
      </c>
      <c r="G42">
        <f t="shared" si="51"/>
        <v>7.6445316265449854</v>
      </c>
      <c r="H42">
        <f t="shared" si="51"/>
        <v>7.5845916265449977</v>
      </c>
      <c r="I42">
        <f t="shared" si="51"/>
        <v>7.4318546265449825</v>
      </c>
      <c r="J42">
        <f t="shared" si="51"/>
        <v>7.1863206265449753</v>
      </c>
      <c r="K42">
        <f t="shared" si="51"/>
        <v>6.8479896265449769</v>
      </c>
      <c r="L42">
        <f t="shared" si="51"/>
        <v>6.4168616265449874</v>
      </c>
      <c r="M42">
        <f t="shared" si="51"/>
        <v>5.8929366265449694</v>
      </c>
      <c r="N42">
        <f t="shared" si="51"/>
        <v>5.2762146265449603</v>
      </c>
      <c r="O42">
        <f t="shared" si="51"/>
        <v>4.5666956265449601</v>
      </c>
      <c r="P42">
        <f t="shared" si="51"/>
        <v>3.7643796265449687</v>
      </c>
      <c r="Q42">
        <f t="shared" si="51"/>
        <v>2.8692666265449494</v>
      </c>
      <c r="R42">
        <f t="shared" si="4"/>
        <v>1.8813566265449386</v>
      </c>
      <c r="S42">
        <f t="shared" si="7"/>
        <v>0.80064962654493654</v>
      </c>
    </row>
    <row r="43" spans="2:24" x14ac:dyDescent="0.3">
      <c r="B43">
        <f t="shared" si="5"/>
        <v>40</v>
      </c>
      <c r="C43">
        <v>13.685182459000002</v>
      </c>
      <c r="D43">
        <f t="shared" si="2"/>
        <v>6.6068814786772734</v>
      </c>
      <c r="E43">
        <f t="shared" ref="E43:Q43" si="52">D43+(-9.2797*(momento)+18739)/100</f>
        <v>6.82533247867726</v>
      </c>
      <c r="F43">
        <f t="shared" si="52"/>
        <v>6.9509864786772546</v>
      </c>
      <c r="G43">
        <f t="shared" si="52"/>
        <v>6.9838434786772581</v>
      </c>
      <c r="H43">
        <f t="shared" si="52"/>
        <v>6.9239034786772704</v>
      </c>
      <c r="I43">
        <f t="shared" si="52"/>
        <v>6.7711664786772552</v>
      </c>
      <c r="J43">
        <f t="shared" si="52"/>
        <v>6.5256324786772479</v>
      </c>
      <c r="K43">
        <f t="shared" si="52"/>
        <v>6.1873014786772496</v>
      </c>
      <c r="L43">
        <f t="shared" si="52"/>
        <v>5.75617347867726</v>
      </c>
      <c r="M43">
        <f t="shared" si="52"/>
        <v>5.2322484786772421</v>
      </c>
      <c r="N43">
        <f t="shared" si="52"/>
        <v>4.615526478677233</v>
      </c>
      <c r="O43">
        <f t="shared" si="52"/>
        <v>3.9060074786772327</v>
      </c>
      <c r="P43">
        <f t="shared" si="52"/>
        <v>3.1036914786772414</v>
      </c>
      <c r="Q43">
        <f t="shared" si="52"/>
        <v>2.208578478677222</v>
      </c>
      <c r="R43">
        <f t="shared" si="4"/>
        <v>1.2206684786772113</v>
      </c>
    </row>
    <row r="44" spans="2:24" x14ac:dyDescent="0.3">
      <c r="B44">
        <f t="shared" si="5"/>
        <v>41</v>
      </c>
      <c r="C44">
        <v>13.685182459000002</v>
      </c>
      <c r="D44">
        <f t="shared" si="2"/>
        <v>6.6068814786772734</v>
      </c>
      <c r="E44">
        <f t="shared" ref="E44:Q44" si="53">D44+(-9.2797*(momento)+18739)/100</f>
        <v>6.82533247867726</v>
      </c>
      <c r="F44">
        <f t="shared" si="53"/>
        <v>6.9509864786772546</v>
      </c>
      <c r="G44">
        <f t="shared" si="53"/>
        <v>6.9838434786772581</v>
      </c>
      <c r="H44">
        <f t="shared" si="53"/>
        <v>6.9239034786772704</v>
      </c>
      <c r="I44">
        <f t="shared" si="53"/>
        <v>6.7711664786772552</v>
      </c>
      <c r="J44">
        <f t="shared" si="53"/>
        <v>6.5256324786772479</v>
      </c>
      <c r="K44">
        <f t="shared" si="53"/>
        <v>6.1873014786772496</v>
      </c>
      <c r="L44">
        <f t="shared" si="53"/>
        <v>5.75617347867726</v>
      </c>
      <c r="M44">
        <f t="shared" si="53"/>
        <v>5.2322484786772421</v>
      </c>
      <c r="N44">
        <f t="shared" si="53"/>
        <v>4.615526478677233</v>
      </c>
      <c r="O44">
        <f t="shared" si="53"/>
        <v>3.9060074786772327</v>
      </c>
      <c r="P44">
        <f t="shared" si="53"/>
        <v>3.1036914786772414</v>
      </c>
      <c r="Q44">
        <f t="shared" si="53"/>
        <v>2.208578478677222</v>
      </c>
      <c r="R44">
        <f t="shared" si="4"/>
        <v>1.2206684786772113</v>
      </c>
    </row>
    <row r="45" spans="2:24" x14ac:dyDescent="0.3">
      <c r="B45">
        <f t="shared" si="5"/>
        <v>42</v>
      </c>
      <c r="C45">
        <v>11.632405090150002</v>
      </c>
      <c r="D45">
        <f t="shared" si="2"/>
        <v>5.6158492568756824</v>
      </c>
      <c r="E45">
        <f t="shared" ref="E45:Q45" si="54">D45+(-9.2797*(momento)+18739)/100</f>
        <v>5.834300256875669</v>
      </c>
      <c r="F45">
        <f t="shared" si="54"/>
        <v>5.9599542568756636</v>
      </c>
      <c r="G45">
        <f t="shared" si="54"/>
        <v>5.9928112568756671</v>
      </c>
      <c r="H45">
        <f t="shared" si="54"/>
        <v>5.9328712568756794</v>
      </c>
      <c r="I45">
        <f t="shared" si="54"/>
        <v>5.7801342568756642</v>
      </c>
      <c r="J45">
        <f t="shared" si="54"/>
        <v>5.5346002568756569</v>
      </c>
      <c r="K45">
        <f t="shared" si="54"/>
        <v>5.1962692568756585</v>
      </c>
      <c r="L45">
        <f t="shared" si="54"/>
        <v>4.765141256875669</v>
      </c>
      <c r="M45">
        <f t="shared" si="54"/>
        <v>4.2412162568756511</v>
      </c>
      <c r="N45">
        <f t="shared" si="54"/>
        <v>3.624494256875642</v>
      </c>
      <c r="O45">
        <f t="shared" si="54"/>
        <v>2.9149752568756417</v>
      </c>
      <c r="P45">
        <f t="shared" si="54"/>
        <v>2.1126592568756504</v>
      </c>
      <c r="Q45">
        <f t="shared" si="54"/>
        <v>1.217546256875631</v>
      </c>
    </row>
    <row r="46" spans="2:24" x14ac:dyDescent="0.3">
      <c r="B46">
        <f t="shared" si="5"/>
        <v>43</v>
      </c>
      <c r="C46">
        <v>11.632405090150002</v>
      </c>
      <c r="D46">
        <f t="shared" si="2"/>
        <v>5.6158492568756824</v>
      </c>
      <c r="E46">
        <f t="shared" ref="E46:Q46" si="55">D46+(-9.2797*(momento)+18739)/100</f>
        <v>5.834300256875669</v>
      </c>
      <c r="F46">
        <f t="shared" si="55"/>
        <v>5.9599542568756636</v>
      </c>
      <c r="G46">
        <f t="shared" si="55"/>
        <v>5.9928112568756671</v>
      </c>
      <c r="H46">
        <f t="shared" si="55"/>
        <v>5.9328712568756794</v>
      </c>
      <c r="I46">
        <f t="shared" si="55"/>
        <v>5.7801342568756642</v>
      </c>
      <c r="J46">
        <f t="shared" si="55"/>
        <v>5.5346002568756569</v>
      </c>
      <c r="K46">
        <f t="shared" si="55"/>
        <v>5.1962692568756585</v>
      </c>
      <c r="L46">
        <f t="shared" si="55"/>
        <v>4.765141256875669</v>
      </c>
      <c r="M46">
        <f t="shared" si="55"/>
        <v>4.2412162568756511</v>
      </c>
      <c r="N46">
        <f t="shared" si="55"/>
        <v>3.624494256875642</v>
      </c>
      <c r="O46">
        <f t="shared" si="55"/>
        <v>2.9149752568756417</v>
      </c>
      <c r="P46">
        <f t="shared" si="55"/>
        <v>2.1126592568756504</v>
      </c>
      <c r="Q46">
        <f t="shared" si="55"/>
        <v>1.217546256875631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I4" sqref="AI4:AI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24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1.4428E-2</v>
      </c>
      <c r="B2">
        <v>3.5154999999999999E-2</v>
      </c>
      <c r="C2">
        <f>A2/B2</f>
        <v>0.41041103683686531</v>
      </c>
      <c r="E2">
        <v>-9.3800000000000008</v>
      </c>
      <c r="F2">
        <v>18955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0.41041104*C4</f>
        <v>4.7740674707497561</v>
      </c>
      <c r="E4">
        <f t="shared" ref="E4:R4" si="1">D4+(-9.38*(momento)+18955)/100</f>
        <v>5.1294674707497281</v>
      </c>
      <c r="F4">
        <f t="shared" si="1"/>
        <v>5.3910674707497268</v>
      </c>
      <c r="G4">
        <f t="shared" si="1"/>
        <v>5.558867470749715</v>
      </c>
      <c r="H4">
        <f t="shared" si="1"/>
        <v>5.6328674707496935</v>
      </c>
      <c r="I4">
        <f t="shared" si="1"/>
        <v>5.6130674707496615</v>
      </c>
      <c r="J4">
        <f t="shared" si="1"/>
        <v>5.4994674707496554</v>
      </c>
      <c r="K4">
        <f t="shared" si="1"/>
        <v>5.2920674707496396</v>
      </c>
      <c r="L4">
        <f t="shared" si="1"/>
        <v>4.9908674707496132</v>
      </c>
      <c r="M4">
        <f t="shared" si="1"/>
        <v>4.5958674707496137</v>
      </c>
      <c r="N4">
        <f t="shared" si="1"/>
        <v>4.1070674707496035</v>
      </c>
      <c r="O4">
        <f t="shared" si="1"/>
        <v>3.5244674707495833</v>
      </c>
      <c r="P4">
        <f t="shared" si="1"/>
        <v>2.8480674707495526</v>
      </c>
      <c r="Q4">
        <f t="shared" si="1"/>
        <v>2.0778674707495481</v>
      </c>
      <c r="R4">
        <f t="shared" si="1"/>
        <v>1.2138674707495336</v>
      </c>
    </row>
    <row r="5" spans="1:38" x14ac:dyDescent="0.3">
      <c r="B5">
        <f>1+B4</f>
        <v>2</v>
      </c>
      <c r="C5">
        <v>13.000923336050001</v>
      </c>
      <c r="D5">
        <f t="shared" ref="D5:D46" si="2">0.41041104*C5</f>
        <v>5.3357224673085506</v>
      </c>
      <c r="E5">
        <f t="shared" ref="E5:R5" si="3">D5+(-9.38*(momento)+18955)/100</f>
        <v>5.6911224673085226</v>
      </c>
      <c r="F5">
        <f t="shared" si="3"/>
        <v>5.9527224673085213</v>
      </c>
      <c r="G5">
        <f t="shared" si="3"/>
        <v>6.1205224673085095</v>
      </c>
      <c r="H5">
        <f t="shared" si="3"/>
        <v>6.194522467308488</v>
      </c>
      <c r="I5">
        <f t="shared" si="3"/>
        <v>6.174722467308456</v>
      </c>
      <c r="J5">
        <f t="shared" si="3"/>
        <v>6.0611224673084498</v>
      </c>
      <c r="K5">
        <f t="shared" si="3"/>
        <v>5.853722467308434</v>
      </c>
      <c r="L5">
        <f t="shared" si="3"/>
        <v>5.5525224673084077</v>
      </c>
      <c r="M5">
        <f t="shared" si="3"/>
        <v>5.1575224673084072</v>
      </c>
      <c r="N5">
        <f t="shared" si="3"/>
        <v>4.6687224673083971</v>
      </c>
      <c r="O5">
        <f t="shared" si="3"/>
        <v>4.0861224673083765</v>
      </c>
      <c r="P5">
        <f t="shared" si="3"/>
        <v>3.4097224673083462</v>
      </c>
      <c r="Q5">
        <f t="shared" si="3"/>
        <v>2.6395224673083417</v>
      </c>
      <c r="R5">
        <f t="shared" si="3"/>
        <v>1.7755224673083272</v>
      </c>
      <c r="S5">
        <f t="shared" ref="S5:S44" si="4">R5+(-9.38*(momento)+18955)/100</f>
        <v>0.81772246730830245</v>
      </c>
    </row>
    <row r="6" spans="1:38" x14ac:dyDescent="0.3">
      <c r="B6">
        <f t="shared" ref="B6:B46" si="5">1+B5</f>
        <v>3</v>
      </c>
      <c r="C6">
        <v>16.422218950800005</v>
      </c>
      <c r="D6">
        <f t="shared" si="2"/>
        <v>6.739859958705539</v>
      </c>
      <c r="E6">
        <f t="shared" ref="E6:R6" si="6">D6+(-9.38*(momento)+18955)/100</f>
        <v>7.095259958705511</v>
      </c>
      <c r="F6">
        <f t="shared" si="6"/>
        <v>7.3568599587055097</v>
      </c>
      <c r="G6">
        <f t="shared" si="6"/>
        <v>7.5246599587054979</v>
      </c>
      <c r="H6">
        <f t="shared" si="6"/>
        <v>7.5986599587054764</v>
      </c>
      <c r="I6">
        <f t="shared" si="6"/>
        <v>7.5788599587054444</v>
      </c>
      <c r="J6">
        <f t="shared" si="6"/>
        <v>7.4652599587054382</v>
      </c>
      <c r="K6">
        <f t="shared" si="6"/>
        <v>7.2578599587054224</v>
      </c>
      <c r="L6">
        <f t="shared" si="6"/>
        <v>6.9566599587053961</v>
      </c>
      <c r="M6">
        <f t="shared" si="6"/>
        <v>6.5616599587053965</v>
      </c>
      <c r="N6">
        <f t="shared" si="6"/>
        <v>6.0728599587053864</v>
      </c>
      <c r="O6">
        <f t="shared" si="6"/>
        <v>5.4902599587053658</v>
      </c>
      <c r="P6">
        <f t="shared" si="6"/>
        <v>4.8138599587053355</v>
      </c>
      <c r="Q6">
        <f t="shared" si="6"/>
        <v>4.043659958705331</v>
      </c>
      <c r="R6">
        <f t="shared" si="6"/>
        <v>3.1796599587053165</v>
      </c>
      <c r="S6">
        <f t="shared" si="4"/>
        <v>2.2218599587052918</v>
      </c>
      <c r="T6">
        <f t="shared" ref="T6:T42" si="7">S6+(-9.38*(momento)+18955)/100</f>
        <v>1.1702599587052933</v>
      </c>
    </row>
    <row r="7" spans="1:38" x14ac:dyDescent="0.3">
      <c r="B7">
        <f t="shared" si="5"/>
        <v>4</v>
      </c>
      <c r="C7">
        <v>25.317587549150005</v>
      </c>
      <c r="D7">
        <f t="shared" si="2"/>
        <v>10.390617436337704</v>
      </c>
      <c r="E7">
        <f t="shared" ref="E7:R7" si="8">D7+(-9.38*(momento)+18955)/100</f>
        <v>10.746017436337677</v>
      </c>
      <c r="F7">
        <f t="shared" si="8"/>
        <v>11.007617436337675</v>
      </c>
      <c r="G7">
        <f t="shared" si="8"/>
        <v>11.175417436337664</v>
      </c>
      <c r="H7">
        <f t="shared" si="8"/>
        <v>11.249417436337643</v>
      </c>
      <c r="I7">
        <f t="shared" si="8"/>
        <v>11.229617436337611</v>
      </c>
      <c r="J7">
        <f t="shared" si="8"/>
        <v>11.116017436337605</v>
      </c>
      <c r="K7">
        <f t="shared" si="8"/>
        <v>10.90861743633759</v>
      </c>
      <c r="L7">
        <f t="shared" si="8"/>
        <v>10.607417436337563</v>
      </c>
      <c r="M7">
        <f t="shared" si="8"/>
        <v>10.212417436337564</v>
      </c>
      <c r="N7">
        <f t="shared" si="8"/>
        <v>9.7236174363375536</v>
      </c>
      <c r="O7">
        <f t="shared" si="8"/>
        <v>9.1410174363375329</v>
      </c>
      <c r="P7">
        <f t="shared" si="8"/>
        <v>8.4646174363375017</v>
      </c>
      <c r="Q7">
        <f t="shared" si="8"/>
        <v>7.6944174363374973</v>
      </c>
      <c r="R7">
        <f t="shared" si="8"/>
        <v>6.8304174363374823</v>
      </c>
      <c r="S7">
        <f t="shared" si="4"/>
        <v>5.8726174363374577</v>
      </c>
      <c r="T7">
        <f t="shared" si="7"/>
        <v>4.8210174363374589</v>
      </c>
      <c r="U7">
        <f t="shared" ref="U7:W22" si="9">T7+(-9.38*(momento)+18955)/100</f>
        <v>3.6756174363374505</v>
      </c>
      <c r="V7">
        <f t="shared" si="9"/>
        <v>2.4364174363374316</v>
      </c>
      <c r="W7">
        <f t="shared" si="9"/>
        <v>1.1034174363374025</v>
      </c>
    </row>
    <row r="8" spans="1:38" x14ac:dyDescent="0.3">
      <c r="B8">
        <f t="shared" si="5"/>
        <v>5</v>
      </c>
      <c r="C8">
        <v>26.686105795050004</v>
      </c>
      <c r="D8">
        <f t="shared" si="2"/>
        <v>10.9522724328965</v>
      </c>
      <c r="E8">
        <f t="shared" ref="E8:R8" si="10">D8+(-9.38*(momento)+18955)/100</f>
        <v>11.307672432896473</v>
      </c>
      <c r="F8">
        <f t="shared" si="10"/>
        <v>11.56927243289647</v>
      </c>
      <c r="G8">
        <f t="shared" si="10"/>
        <v>11.73707243289646</v>
      </c>
      <c r="H8">
        <f t="shared" si="10"/>
        <v>11.811072432896438</v>
      </c>
      <c r="I8">
        <f t="shared" si="10"/>
        <v>11.791272432896406</v>
      </c>
      <c r="J8">
        <f t="shared" si="10"/>
        <v>11.677672432896401</v>
      </c>
      <c r="K8">
        <f t="shared" si="10"/>
        <v>11.470272432896385</v>
      </c>
      <c r="L8">
        <f t="shared" si="10"/>
        <v>11.169072432896359</v>
      </c>
      <c r="M8">
        <f t="shared" si="10"/>
        <v>10.774072432896359</v>
      </c>
      <c r="N8">
        <f t="shared" si="10"/>
        <v>10.285272432896349</v>
      </c>
      <c r="O8">
        <f t="shared" si="10"/>
        <v>9.7026724328963283</v>
      </c>
      <c r="P8">
        <f t="shared" si="10"/>
        <v>9.0262724328962971</v>
      </c>
      <c r="Q8">
        <f t="shared" si="10"/>
        <v>8.2560724328962927</v>
      </c>
      <c r="R8">
        <f t="shared" si="10"/>
        <v>7.3920724328962777</v>
      </c>
      <c r="S8">
        <f t="shared" si="4"/>
        <v>6.4342724328962531</v>
      </c>
      <c r="T8">
        <f t="shared" si="7"/>
        <v>5.3826724328962543</v>
      </c>
      <c r="U8">
        <f t="shared" si="9"/>
        <v>4.2372724328962459</v>
      </c>
      <c r="V8">
        <f t="shared" si="9"/>
        <v>2.9980724328962269</v>
      </c>
      <c r="W8">
        <f t="shared" si="9"/>
        <v>1.6650724328961979</v>
      </c>
    </row>
    <row r="9" spans="1:38" x14ac:dyDescent="0.3">
      <c r="B9">
        <f t="shared" si="5"/>
        <v>6</v>
      </c>
      <c r="C9">
        <v>33.528697024550006</v>
      </c>
      <c r="D9">
        <f t="shared" si="2"/>
        <v>13.760547415690473</v>
      </c>
      <c r="E9">
        <f t="shared" ref="E9:R9" si="11">D9+(-9.38*(momento)+18955)/100</f>
        <v>14.115947415690446</v>
      </c>
      <c r="F9">
        <f t="shared" si="11"/>
        <v>14.377547415690444</v>
      </c>
      <c r="G9">
        <f t="shared" si="11"/>
        <v>14.545347415690433</v>
      </c>
      <c r="H9">
        <f t="shared" si="11"/>
        <v>14.619347415690411</v>
      </c>
      <c r="I9">
        <f t="shared" si="11"/>
        <v>14.599547415690379</v>
      </c>
      <c r="J9">
        <f t="shared" si="11"/>
        <v>14.485947415690374</v>
      </c>
      <c r="K9">
        <f t="shared" si="11"/>
        <v>14.278547415690358</v>
      </c>
      <c r="L9">
        <f t="shared" si="11"/>
        <v>13.977347415690332</v>
      </c>
      <c r="M9">
        <f t="shared" si="11"/>
        <v>13.582347415690332</v>
      </c>
      <c r="N9">
        <f t="shared" si="11"/>
        <v>13.093547415690322</v>
      </c>
      <c r="O9">
        <f t="shared" si="11"/>
        <v>12.510947415690302</v>
      </c>
      <c r="P9">
        <f t="shared" si="11"/>
        <v>11.83454741569027</v>
      </c>
      <c r="Q9">
        <f t="shared" si="11"/>
        <v>11.064347415690266</v>
      </c>
      <c r="R9">
        <f t="shared" si="11"/>
        <v>10.200347415690251</v>
      </c>
      <c r="S9">
        <f t="shared" si="4"/>
        <v>9.2425474156902254</v>
      </c>
      <c r="T9">
        <f t="shared" si="7"/>
        <v>8.1909474156902267</v>
      </c>
      <c r="U9">
        <f t="shared" si="9"/>
        <v>7.0455474156902183</v>
      </c>
      <c r="V9">
        <f t="shared" si="9"/>
        <v>5.8063474156901993</v>
      </c>
      <c r="W9">
        <f t="shared" si="9"/>
        <v>4.4733474156901707</v>
      </c>
      <c r="X9">
        <f t="shared" ref="X9:Y22" si="12">W9+(-9.38*(momento)+18955)/100</f>
        <v>3.046547415690168</v>
      </c>
      <c r="Y9">
        <f t="shared" si="12"/>
        <v>1.5259474156901549</v>
      </c>
    </row>
    <row r="10" spans="1:38" x14ac:dyDescent="0.3">
      <c r="B10">
        <f t="shared" si="5"/>
        <v>7</v>
      </c>
      <c r="C10">
        <v>43.792583868800001</v>
      </c>
      <c r="D10">
        <f t="shared" si="2"/>
        <v>17.972959889881434</v>
      </c>
      <c r="E10">
        <f t="shared" ref="E10:R10" si="13">D10+(-9.38*(momento)+18955)/100</f>
        <v>18.328359889881405</v>
      </c>
      <c r="F10">
        <f t="shared" si="13"/>
        <v>18.589959889881403</v>
      </c>
      <c r="G10">
        <f t="shared" si="13"/>
        <v>18.757759889881392</v>
      </c>
      <c r="H10">
        <f t="shared" si="13"/>
        <v>18.831759889881369</v>
      </c>
      <c r="I10">
        <f t="shared" si="13"/>
        <v>18.811959889881336</v>
      </c>
      <c r="J10">
        <f t="shared" si="13"/>
        <v>18.698359889881331</v>
      </c>
      <c r="K10">
        <f t="shared" si="13"/>
        <v>18.490959889881314</v>
      </c>
      <c r="L10">
        <f t="shared" si="13"/>
        <v>18.189759889881287</v>
      </c>
      <c r="M10">
        <f t="shared" si="13"/>
        <v>17.794759889881288</v>
      </c>
      <c r="N10">
        <f t="shared" si="13"/>
        <v>17.305959889881276</v>
      </c>
      <c r="O10">
        <f t="shared" si="13"/>
        <v>16.723359889881255</v>
      </c>
      <c r="P10">
        <f t="shared" si="13"/>
        <v>16.046959889881226</v>
      </c>
      <c r="Q10">
        <f t="shared" si="13"/>
        <v>15.276759889881221</v>
      </c>
      <c r="R10">
        <f t="shared" si="13"/>
        <v>14.412759889881206</v>
      </c>
      <c r="S10">
        <f t="shared" si="4"/>
        <v>13.454959889881181</v>
      </c>
      <c r="T10">
        <f t="shared" si="7"/>
        <v>12.403359889881182</v>
      </c>
      <c r="U10">
        <f t="shared" si="9"/>
        <v>11.257959889881173</v>
      </c>
      <c r="V10">
        <f t="shared" si="9"/>
        <v>10.018759889881153</v>
      </c>
      <c r="W10">
        <f t="shared" si="9"/>
        <v>8.6857598898811244</v>
      </c>
      <c r="X10">
        <f t="shared" si="12"/>
        <v>7.2589598898811216</v>
      </c>
      <c r="Y10">
        <f t="shared" si="12"/>
        <v>5.7383598898811083</v>
      </c>
      <c r="Z10">
        <f t="shared" ref="Z10:AB18" si="14">Y10+(-9.38*(momento)+18955)/100</f>
        <v>4.1239598898810854</v>
      </c>
      <c r="AA10">
        <f t="shared" si="14"/>
        <v>2.4157598898810519</v>
      </c>
      <c r="AB10">
        <f t="shared" si="14"/>
        <v>0.61375988988104457</v>
      </c>
    </row>
    <row r="11" spans="1:38" x14ac:dyDescent="0.3">
      <c r="B11">
        <f t="shared" si="5"/>
        <v>8</v>
      </c>
      <c r="C11">
        <v>56.109248081900006</v>
      </c>
      <c r="D11">
        <f t="shared" si="2"/>
        <v>23.027854858910587</v>
      </c>
      <c r="E11">
        <f t="shared" ref="E11:R11" si="15">D11+(-9.38*(momento)+18955)/100</f>
        <v>23.383254858910558</v>
      </c>
      <c r="F11">
        <f t="shared" si="15"/>
        <v>23.644854858910556</v>
      </c>
      <c r="G11">
        <f t="shared" si="15"/>
        <v>23.812654858910545</v>
      </c>
      <c r="H11">
        <f t="shared" si="15"/>
        <v>23.886654858910521</v>
      </c>
      <c r="I11">
        <f t="shared" si="15"/>
        <v>23.866854858910489</v>
      </c>
      <c r="J11">
        <f t="shared" si="15"/>
        <v>23.753254858910484</v>
      </c>
      <c r="K11">
        <f t="shared" si="15"/>
        <v>23.545854858910467</v>
      </c>
      <c r="L11">
        <f t="shared" si="15"/>
        <v>23.24465485891044</v>
      </c>
      <c r="M11">
        <f t="shared" si="15"/>
        <v>22.849654858910441</v>
      </c>
      <c r="N11">
        <f t="shared" si="15"/>
        <v>22.360854858910429</v>
      </c>
      <c r="O11">
        <f t="shared" si="15"/>
        <v>21.778254858910408</v>
      </c>
      <c r="P11">
        <f t="shared" si="15"/>
        <v>21.101854858910379</v>
      </c>
      <c r="Q11">
        <f t="shared" si="15"/>
        <v>20.331654858910376</v>
      </c>
      <c r="R11">
        <f t="shared" si="15"/>
        <v>19.467654858910361</v>
      </c>
      <c r="S11">
        <f t="shared" si="4"/>
        <v>18.509854858910337</v>
      </c>
      <c r="T11">
        <f t="shared" si="7"/>
        <v>17.45825485891034</v>
      </c>
      <c r="U11">
        <f t="shared" si="9"/>
        <v>16.312854858910331</v>
      </c>
      <c r="V11">
        <f t="shared" si="9"/>
        <v>15.073654858910313</v>
      </c>
      <c r="W11">
        <f t="shared" si="9"/>
        <v>13.740654858910284</v>
      </c>
      <c r="X11">
        <f t="shared" si="12"/>
        <v>12.313854858910281</v>
      </c>
      <c r="Y11">
        <f t="shared" si="12"/>
        <v>10.793254858910268</v>
      </c>
      <c r="Z11">
        <f t="shared" si="14"/>
        <v>9.1788548589102454</v>
      </c>
      <c r="AA11">
        <f t="shared" si="14"/>
        <v>7.470654858910212</v>
      </c>
      <c r="AB11">
        <f t="shared" si="14"/>
        <v>5.6686548589102044</v>
      </c>
      <c r="AC11">
        <f t="shared" ref="AC11:AD17" si="16">AB11+(-9.38*(momento)+18955)/100</f>
        <v>3.7728548589101871</v>
      </c>
      <c r="AD11">
        <f t="shared" si="16"/>
        <v>1.7832548589101596</v>
      </c>
    </row>
    <row r="12" spans="1:38" x14ac:dyDescent="0.3">
      <c r="B12">
        <f t="shared" si="5"/>
        <v>9</v>
      </c>
      <c r="C12">
        <v>73.215726155650003</v>
      </c>
      <c r="D12">
        <f t="shared" si="2"/>
        <v>30.048542315895521</v>
      </c>
      <c r="E12">
        <f t="shared" ref="E12:R12" si="17">D12+(-9.38*(momento)+18955)/100</f>
        <v>30.403942315895492</v>
      </c>
      <c r="F12">
        <f t="shared" si="17"/>
        <v>30.66554231589549</v>
      </c>
      <c r="G12">
        <f t="shared" si="17"/>
        <v>30.833342315895479</v>
      </c>
      <c r="H12">
        <f t="shared" si="17"/>
        <v>30.907342315895455</v>
      </c>
      <c r="I12">
        <f t="shared" si="17"/>
        <v>30.887542315895423</v>
      </c>
      <c r="J12">
        <f t="shared" si="17"/>
        <v>30.773942315895418</v>
      </c>
      <c r="K12">
        <f t="shared" si="17"/>
        <v>30.566542315895401</v>
      </c>
      <c r="L12">
        <f t="shared" si="17"/>
        <v>30.265342315895374</v>
      </c>
      <c r="M12">
        <f t="shared" si="17"/>
        <v>29.870342315895375</v>
      </c>
      <c r="N12">
        <f t="shared" si="17"/>
        <v>29.381542315895363</v>
      </c>
      <c r="O12">
        <f t="shared" si="17"/>
        <v>28.798942315895342</v>
      </c>
      <c r="P12">
        <f t="shared" si="17"/>
        <v>28.122542315895313</v>
      </c>
      <c r="Q12">
        <f t="shared" si="17"/>
        <v>27.35234231589531</v>
      </c>
      <c r="R12">
        <f t="shared" si="17"/>
        <v>26.488342315895295</v>
      </c>
      <c r="S12">
        <f t="shared" si="4"/>
        <v>25.530542315895271</v>
      </c>
      <c r="T12">
        <f t="shared" si="7"/>
        <v>24.478942315895274</v>
      </c>
      <c r="U12">
        <f t="shared" si="9"/>
        <v>23.333542315895265</v>
      </c>
      <c r="V12">
        <f t="shared" si="9"/>
        <v>22.094342315895247</v>
      </c>
      <c r="W12">
        <f t="shared" si="9"/>
        <v>20.761342315895217</v>
      </c>
      <c r="X12">
        <f t="shared" si="12"/>
        <v>19.334542315895213</v>
      </c>
      <c r="Y12">
        <f t="shared" si="12"/>
        <v>17.813942315895201</v>
      </c>
      <c r="Z12">
        <f t="shared" si="14"/>
        <v>16.199542315895176</v>
      </c>
      <c r="AA12">
        <f t="shared" si="14"/>
        <v>14.491342315895142</v>
      </c>
      <c r="AB12">
        <f t="shared" si="14"/>
        <v>12.689342315895136</v>
      </c>
      <c r="AC12">
        <f t="shared" si="16"/>
        <v>10.793542315895118</v>
      </c>
      <c r="AD12">
        <f t="shared" si="16"/>
        <v>8.8039423158950907</v>
      </c>
      <c r="AE12">
        <f t="shared" ref="AE12:AG16" si="18">AD12+(-9.38*(momento)+18955)/100</f>
        <v>6.7205423158950897</v>
      </c>
      <c r="AF12">
        <f t="shared" si="18"/>
        <v>4.5433423158950781</v>
      </c>
      <c r="AG12">
        <f t="shared" si="18"/>
        <v>2.2723423158950564</v>
      </c>
    </row>
    <row r="13" spans="1:38" x14ac:dyDescent="0.3">
      <c r="B13">
        <f t="shared" si="5"/>
        <v>10</v>
      </c>
      <c r="C13">
        <v>81.426835631049997</v>
      </c>
      <c r="D13">
        <f t="shared" si="2"/>
        <v>33.418472295248286</v>
      </c>
      <c r="E13">
        <f t="shared" ref="E13:R13" si="19">D13+(-9.38*(momento)+18955)/100</f>
        <v>33.77387229524826</v>
      </c>
      <c r="F13">
        <f t="shared" si="19"/>
        <v>34.035472295248262</v>
      </c>
      <c r="G13">
        <f t="shared" si="19"/>
        <v>34.203272295248247</v>
      </c>
      <c r="H13">
        <f t="shared" si="19"/>
        <v>34.277272295248224</v>
      </c>
      <c r="I13">
        <f t="shared" si="19"/>
        <v>34.257472295248192</v>
      </c>
      <c r="J13">
        <f t="shared" si="19"/>
        <v>34.143872295248187</v>
      </c>
      <c r="K13">
        <f t="shared" si="19"/>
        <v>33.936472295248173</v>
      </c>
      <c r="L13">
        <f t="shared" si="19"/>
        <v>33.63527229524815</v>
      </c>
      <c r="M13">
        <f t="shared" si="19"/>
        <v>33.240272295248147</v>
      </c>
      <c r="N13">
        <f t="shared" si="19"/>
        <v>32.751472295248135</v>
      </c>
      <c r="O13">
        <f t="shared" si="19"/>
        <v>32.168872295248114</v>
      </c>
      <c r="P13">
        <f t="shared" si="19"/>
        <v>31.492472295248085</v>
      </c>
      <c r="Q13">
        <f t="shared" si="19"/>
        <v>30.722272295248082</v>
      </c>
      <c r="R13">
        <f t="shared" si="19"/>
        <v>29.858272295248067</v>
      </c>
      <c r="S13">
        <f t="shared" si="4"/>
        <v>28.900472295248044</v>
      </c>
      <c r="T13">
        <f t="shared" si="7"/>
        <v>27.848872295248047</v>
      </c>
      <c r="U13">
        <f t="shared" si="9"/>
        <v>26.703472295248037</v>
      </c>
      <c r="V13">
        <f t="shared" si="9"/>
        <v>25.464272295248019</v>
      </c>
      <c r="W13">
        <f t="shared" si="9"/>
        <v>24.131272295247989</v>
      </c>
      <c r="X13">
        <f t="shared" si="12"/>
        <v>22.704472295247985</v>
      </c>
      <c r="Y13">
        <f t="shared" si="12"/>
        <v>21.183872295247973</v>
      </c>
      <c r="Z13">
        <f t="shared" si="14"/>
        <v>19.569472295247948</v>
      </c>
      <c r="AA13">
        <f t="shared" si="14"/>
        <v>17.861272295247915</v>
      </c>
      <c r="AB13">
        <f t="shared" si="14"/>
        <v>16.059272295247908</v>
      </c>
      <c r="AC13">
        <f t="shared" si="16"/>
        <v>14.163472295247891</v>
      </c>
      <c r="AD13">
        <f t="shared" si="16"/>
        <v>12.173872295247863</v>
      </c>
      <c r="AE13">
        <f t="shared" si="18"/>
        <v>10.090472295247862</v>
      </c>
      <c r="AF13">
        <f t="shared" si="18"/>
        <v>7.9132722952478503</v>
      </c>
      <c r="AG13">
        <f t="shared" si="18"/>
        <v>5.6422722952478281</v>
      </c>
      <c r="AH13">
        <f>AG13+(-9.38*(momento)+18955)/100</f>
        <v>3.2774722952477959</v>
      </c>
      <c r="AI13">
        <f>AH13+(-9.38*(momento)+18955)/100</f>
        <v>0.81887229524779004</v>
      </c>
    </row>
    <row r="14" spans="1:38" x14ac:dyDescent="0.3">
      <c r="B14">
        <f t="shared" si="5"/>
        <v>11</v>
      </c>
      <c r="C14">
        <v>73.215726155650003</v>
      </c>
      <c r="D14">
        <f t="shared" si="2"/>
        <v>30.048542315895521</v>
      </c>
      <c r="E14">
        <f t="shared" ref="E14:R14" si="20">D14+(-9.38*(momento)+18955)/100</f>
        <v>30.403942315895492</v>
      </c>
      <c r="F14">
        <f t="shared" si="20"/>
        <v>30.66554231589549</v>
      </c>
      <c r="G14">
        <f t="shared" si="20"/>
        <v>30.833342315895479</v>
      </c>
      <c r="H14">
        <f t="shared" si="20"/>
        <v>30.907342315895455</v>
      </c>
      <c r="I14">
        <f t="shared" si="20"/>
        <v>30.887542315895423</v>
      </c>
      <c r="J14">
        <f t="shared" si="20"/>
        <v>30.773942315895418</v>
      </c>
      <c r="K14">
        <f t="shared" si="20"/>
        <v>30.566542315895401</v>
      </c>
      <c r="L14">
        <f t="shared" si="20"/>
        <v>30.265342315895374</v>
      </c>
      <c r="M14">
        <f t="shared" si="20"/>
        <v>29.870342315895375</v>
      </c>
      <c r="N14">
        <f t="shared" si="20"/>
        <v>29.381542315895363</v>
      </c>
      <c r="O14">
        <f t="shared" si="20"/>
        <v>28.798942315895342</v>
      </c>
      <c r="P14">
        <f t="shared" si="20"/>
        <v>28.122542315895313</v>
      </c>
      <c r="Q14">
        <f t="shared" si="20"/>
        <v>27.35234231589531</v>
      </c>
      <c r="R14">
        <f t="shared" si="20"/>
        <v>26.488342315895295</v>
      </c>
      <c r="S14">
        <f t="shared" si="4"/>
        <v>25.530542315895271</v>
      </c>
      <c r="T14">
        <f t="shared" si="7"/>
        <v>24.478942315895274</v>
      </c>
      <c r="U14">
        <f t="shared" si="9"/>
        <v>23.333542315895265</v>
      </c>
      <c r="V14">
        <f t="shared" si="9"/>
        <v>22.094342315895247</v>
      </c>
      <c r="W14">
        <f t="shared" si="9"/>
        <v>20.761342315895217</v>
      </c>
      <c r="X14">
        <f t="shared" si="12"/>
        <v>19.334542315895213</v>
      </c>
      <c r="Y14">
        <f t="shared" si="12"/>
        <v>17.813942315895201</v>
      </c>
      <c r="Z14">
        <f t="shared" si="14"/>
        <v>16.199542315895176</v>
      </c>
      <c r="AA14">
        <f t="shared" si="14"/>
        <v>14.491342315895142</v>
      </c>
      <c r="AB14">
        <f t="shared" si="14"/>
        <v>12.689342315895136</v>
      </c>
      <c r="AC14">
        <f t="shared" si="16"/>
        <v>10.793542315895118</v>
      </c>
      <c r="AD14">
        <f t="shared" si="16"/>
        <v>8.8039423158950907</v>
      </c>
      <c r="AE14">
        <f t="shared" si="18"/>
        <v>6.7205423158950897</v>
      </c>
      <c r="AF14">
        <f t="shared" si="18"/>
        <v>4.5433423158950781</v>
      </c>
      <c r="AG14">
        <f t="shared" si="18"/>
        <v>2.2723423158950564</v>
      </c>
    </row>
    <row r="15" spans="1:38" x14ac:dyDescent="0.3">
      <c r="B15">
        <f t="shared" si="5"/>
        <v>12</v>
      </c>
      <c r="C15">
        <v>73.215726155650003</v>
      </c>
      <c r="D15">
        <f t="shared" si="2"/>
        <v>30.048542315895521</v>
      </c>
      <c r="E15">
        <f t="shared" ref="E15:R15" si="21">D15+(-9.38*(momento)+18955)/100</f>
        <v>30.403942315895492</v>
      </c>
      <c r="F15">
        <f t="shared" si="21"/>
        <v>30.66554231589549</v>
      </c>
      <c r="G15">
        <f t="shared" si="21"/>
        <v>30.833342315895479</v>
      </c>
      <c r="H15">
        <f t="shared" si="21"/>
        <v>30.907342315895455</v>
      </c>
      <c r="I15">
        <f t="shared" si="21"/>
        <v>30.887542315895423</v>
      </c>
      <c r="J15">
        <f t="shared" si="21"/>
        <v>30.773942315895418</v>
      </c>
      <c r="K15">
        <f t="shared" si="21"/>
        <v>30.566542315895401</v>
      </c>
      <c r="L15">
        <f t="shared" si="21"/>
        <v>30.265342315895374</v>
      </c>
      <c r="M15">
        <f t="shared" si="21"/>
        <v>29.870342315895375</v>
      </c>
      <c r="N15">
        <f t="shared" si="21"/>
        <v>29.381542315895363</v>
      </c>
      <c r="O15">
        <f t="shared" si="21"/>
        <v>28.798942315895342</v>
      </c>
      <c r="P15">
        <f t="shared" si="21"/>
        <v>28.122542315895313</v>
      </c>
      <c r="Q15">
        <f t="shared" si="21"/>
        <v>27.35234231589531</v>
      </c>
      <c r="R15">
        <f t="shared" si="21"/>
        <v>26.488342315895295</v>
      </c>
      <c r="S15">
        <f t="shared" si="4"/>
        <v>25.530542315895271</v>
      </c>
      <c r="T15">
        <f t="shared" si="7"/>
        <v>24.478942315895274</v>
      </c>
      <c r="U15">
        <f t="shared" si="9"/>
        <v>23.333542315895265</v>
      </c>
      <c r="V15">
        <f t="shared" si="9"/>
        <v>22.094342315895247</v>
      </c>
      <c r="W15">
        <f t="shared" si="9"/>
        <v>20.761342315895217</v>
      </c>
      <c r="X15">
        <f t="shared" si="12"/>
        <v>19.334542315895213</v>
      </c>
      <c r="Y15">
        <f t="shared" si="12"/>
        <v>17.813942315895201</v>
      </c>
      <c r="Z15">
        <f t="shared" si="14"/>
        <v>16.199542315895176</v>
      </c>
      <c r="AA15">
        <f t="shared" si="14"/>
        <v>14.491342315895142</v>
      </c>
      <c r="AB15">
        <f t="shared" si="14"/>
        <v>12.689342315895136</v>
      </c>
      <c r="AC15">
        <f t="shared" si="16"/>
        <v>10.793542315895118</v>
      </c>
      <c r="AD15">
        <f t="shared" si="16"/>
        <v>8.8039423158950907</v>
      </c>
      <c r="AE15">
        <f t="shared" si="18"/>
        <v>6.7205423158950897</v>
      </c>
      <c r="AF15">
        <f t="shared" si="18"/>
        <v>4.5433423158950781</v>
      </c>
      <c r="AG15">
        <f t="shared" si="18"/>
        <v>2.2723423158950564</v>
      </c>
    </row>
    <row r="16" spans="1:38" x14ac:dyDescent="0.3">
      <c r="B16">
        <f t="shared" si="5"/>
        <v>13</v>
      </c>
      <c r="C16">
        <v>73.215726155650003</v>
      </c>
      <c r="D16">
        <f t="shared" si="2"/>
        <v>30.048542315895521</v>
      </c>
      <c r="E16">
        <f t="shared" ref="E16:R16" si="22">D16+(-9.38*(momento)+18955)/100</f>
        <v>30.403942315895492</v>
      </c>
      <c r="F16">
        <f t="shared" si="22"/>
        <v>30.66554231589549</v>
      </c>
      <c r="G16">
        <f t="shared" si="22"/>
        <v>30.833342315895479</v>
      </c>
      <c r="H16">
        <f t="shared" si="22"/>
        <v>30.907342315895455</v>
      </c>
      <c r="I16">
        <f t="shared" si="22"/>
        <v>30.887542315895423</v>
      </c>
      <c r="J16">
        <f t="shared" si="22"/>
        <v>30.773942315895418</v>
      </c>
      <c r="K16">
        <f t="shared" si="22"/>
        <v>30.566542315895401</v>
      </c>
      <c r="L16">
        <f t="shared" si="22"/>
        <v>30.265342315895374</v>
      </c>
      <c r="M16">
        <f t="shared" si="22"/>
        <v>29.870342315895375</v>
      </c>
      <c r="N16">
        <f t="shared" si="22"/>
        <v>29.381542315895363</v>
      </c>
      <c r="O16">
        <f t="shared" si="22"/>
        <v>28.798942315895342</v>
      </c>
      <c r="P16">
        <f t="shared" si="22"/>
        <v>28.122542315895313</v>
      </c>
      <c r="Q16">
        <f t="shared" si="22"/>
        <v>27.35234231589531</v>
      </c>
      <c r="R16">
        <f t="shared" si="22"/>
        <v>26.488342315895295</v>
      </c>
      <c r="S16">
        <f t="shared" si="4"/>
        <v>25.530542315895271</v>
      </c>
      <c r="T16">
        <f t="shared" si="7"/>
        <v>24.478942315895274</v>
      </c>
      <c r="U16">
        <f t="shared" si="9"/>
        <v>23.333542315895265</v>
      </c>
      <c r="V16">
        <f t="shared" si="9"/>
        <v>22.094342315895247</v>
      </c>
      <c r="W16">
        <f t="shared" si="9"/>
        <v>20.761342315895217</v>
      </c>
      <c r="X16">
        <f t="shared" si="12"/>
        <v>19.334542315895213</v>
      </c>
      <c r="Y16">
        <f t="shared" si="12"/>
        <v>17.813942315895201</v>
      </c>
      <c r="Z16">
        <f t="shared" si="14"/>
        <v>16.199542315895176</v>
      </c>
      <c r="AA16">
        <f t="shared" si="14"/>
        <v>14.491342315895142</v>
      </c>
      <c r="AB16">
        <f t="shared" si="14"/>
        <v>12.689342315895136</v>
      </c>
      <c r="AC16">
        <f t="shared" si="16"/>
        <v>10.793542315895118</v>
      </c>
      <c r="AD16">
        <f t="shared" si="16"/>
        <v>8.8039423158950907</v>
      </c>
      <c r="AE16">
        <f t="shared" si="18"/>
        <v>6.7205423158950897</v>
      </c>
      <c r="AF16">
        <f t="shared" si="18"/>
        <v>4.5433423158950781</v>
      </c>
      <c r="AG16">
        <f t="shared" si="18"/>
        <v>2.2723423158950564</v>
      </c>
    </row>
    <row r="17" spans="2:31" x14ac:dyDescent="0.3">
      <c r="B17">
        <f t="shared" si="5"/>
        <v>14</v>
      </c>
      <c r="C17">
        <v>62.951839311400015</v>
      </c>
      <c r="D17">
        <f t="shared" si="2"/>
        <v>25.836129841704565</v>
      </c>
      <c r="E17">
        <f t="shared" ref="E17:R17" si="23">D17+(-9.38*(momento)+18955)/100</f>
        <v>26.191529841704536</v>
      </c>
      <c r="F17">
        <f t="shared" si="23"/>
        <v>26.453129841704534</v>
      </c>
      <c r="G17">
        <f t="shared" si="23"/>
        <v>26.620929841704523</v>
      </c>
      <c r="H17">
        <f t="shared" si="23"/>
        <v>26.6949298417045</v>
      </c>
      <c r="I17">
        <f t="shared" si="23"/>
        <v>26.675129841704468</v>
      </c>
      <c r="J17">
        <f t="shared" si="23"/>
        <v>26.561529841704463</v>
      </c>
      <c r="K17">
        <f t="shared" si="23"/>
        <v>26.354129841704445</v>
      </c>
      <c r="L17">
        <f t="shared" si="23"/>
        <v>26.052929841704419</v>
      </c>
      <c r="M17">
        <f t="shared" si="23"/>
        <v>25.657929841704419</v>
      </c>
      <c r="N17">
        <f t="shared" si="23"/>
        <v>25.169129841704407</v>
      </c>
      <c r="O17">
        <f t="shared" si="23"/>
        <v>24.586529841704387</v>
      </c>
      <c r="P17">
        <f t="shared" si="23"/>
        <v>23.910129841704357</v>
      </c>
      <c r="Q17">
        <f t="shared" si="23"/>
        <v>23.139929841704355</v>
      </c>
      <c r="R17">
        <f t="shared" si="23"/>
        <v>22.27592984170434</v>
      </c>
      <c r="S17">
        <f t="shared" si="4"/>
        <v>21.318129841704316</v>
      </c>
      <c r="T17">
        <f t="shared" si="7"/>
        <v>20.266529841704319</v>
      </c>
      <c r="U17">
        <f t="shared" si="9"/>
        <v>19.12112984170431</v>
      </c>
      <c r="V17">
        <f t="shared" si="9"/>
        <v>17.881929841704292</v>
      </c>
      <c r="W17">
        <f t="shared" si="9"/>
        <v>16.548929841704261</v>
      </c>
      <c r="X17">
        <f t="shared" si="12"/>
        <v>15.122129841704258</v>
      </c>
      <c r="Y17">
        <f t="shared" si="12"/>
        <v>13.601529841704245</v>
      </c>
      <c r="Z17">
        <f t="shared" si="14"/>
        <v>11.987129841704222</v>
      </c>
      <c r="AA17">
        <f t="shared" si="14"/>
        <v>10.278929841704189</v>
      </c>
      <c r="AB17">
        <f t="shared" si="14"/>
        <v>8.4769298417041821</v>
      </c>
      <c r="AC17">
        <f t="shared" si="16"/>
        <v>6.5811298417041648</v>
      </c>
      <c r="AD17">
        <f t="shared" si="16"/>
        <v>4.591529841704137</v>
      </c>
      <c r="AE17">
        <f>AD17+(-9.38*(momento)+18955)/100</f>
        <v>2.5081298417041356</v>
      </c>
    </row>
    <row r="18" spans="2:31" x14ac:dyDescent="0.3">
      <c r="B18">
        <f t="shared" si="5"/>
        <v>15</v>
      </c>
      <c r="C18">
        <v>49.266656852400004</v>
      </c>
      <c r="D18">
        <f t="shared" si="2"/>
        <v>20.219579876116612</v>
      </c>
      <c r="E18">
        <f t="shared" ref="E18:R18" si="24">D18+(-9.38*(momento)+18955)/100</f>
        <v>20.574979876116583</v>
      </c>
      <c r="F18">
        <f t="shared" si="24"/>
        <v>20.836579876116581</v>
      </c>
      <c r="G18">
        <f t="shared" si="24"/>
        <v>21.00437987611657</v>
      </c>
      <c r="H18">
        <f t="shared" si="24"/>
        <v>21.078379876116546</v>
      </c>
      <c r="I18">
        <f t="shared" si="24"/>
        <v>21.058579876116514</v>
      </c>
      <c r="J18">
        <f t="shared" si="24"/>
        <v>20.944979876116509</v>
      </c>
      <c r="K18">
        <f t="shared" si="24"/>
        <v>20.737579876116492</v>
      </c>
      <c r="L18">
        <f t="shared" si="24"/>
        <v>20.436379876116465</v>
      </c>
      <c r="M18">
        <f t="shared" si="24"/>
        <v>20.041379876116466</v>
      </c>
      <c r="N18">
        <f t="shared" si="24"/>
        <v>19.552579876116454</v>
      </c>
      <c r="O18">
        <f t="shared" si="24"/>
        <v>18.969979876116433</v>
      </c>
      <c r="P18">
        <f t="shared" si="24"/>
        <v>18.293579876116404</v>
      </c>
      <c r="Q18">
        <f t="shared" si="24"/>
        <v>17.523379876116401</v>
      </c>
      <c r="R18">
        <f t="shared" si="24"/>
        <v>16.659379876116386</v>
      </c>
      <c r="S18">
        <f t="shared" si="4"/>
        <v>15.701579876116361</v>
      </c>
      <c r="T18">
        <f t="shared" si="7"/>
        <v>14.649979876116362</v>
      </c>
      <c r="U18">
        <f t="shared" si="9"/>
        <v>13.504579876116352</v>
      </c>
      <c r="V18">
        <f t="shared" si="9"/>
        <v>12.265379876116334</v>
      </c>
      <c r="W18">
        <f t="shared" si="9"/>
        <v>10.932379876116306</v>
      </c>
      <c r="X18">
        <f t="shared" si="12"/>
        <v>9.5055798761163022</v>
      </c>
      <c r="Y18">
        <f t="shared" si="12"/>
        <v>7.9849798761162889</v>
      </c>
      <c r="Z18">
        <f t="shared" si="14"/>
        <v>6.3705798761162651</v>
      </c>
      <c r="AA18">
        <f t="shared" si="14"/>
        <v>4.6623798761162316</v>
      </c>
      <c r="AB18">
        <f t="shared" si="14"/>
        <v>2.860379876116224</v>
      </c>
      <c r="AC18">
        <f>AB18+(-9.38*(momento)+18955)/100</f>
        <v>0.96457987611620655</v>
      </c>
    </row>
    <row r="19" spans="2:31" x14ac:dyDescent="0.3">
      <c r="B19">
        <f t="shared" si="5"/>
        <v>16</v>
      </c>
      <c r="C19">
        <v>42.424065622900009</v>
      </c>
      <c r="D19">
        <f t="shared" si="2"/>
        <v>17.41130489332264</v>
      </c>
      <c r="E19">
        <f t="shared" ref="E19:R19" si="25">D19+(-9.38*(momento)+18955)/100</f>
        <v>17.766704893322611</v>
      </c>
      <c r="F19">
        <f t="shared" si="25"/>
        <v>18.028304893322609</v>
      </c>
      <c r="G19">
        <f t="shared" si="25"/>
        <v>18.196104893322598</v>
      </c>
      <c r="H19">
        <f t="shared" si="25"/>
        <v>18.270104893322575</v>
      </c>
      <c r="I19">
        <f t="shared" si="25"/>
        <v>18.250304893322543</v>
      </c>
      <c r="J19">
        <f t="shared" si="25"/>
        <v>18.136704893322538</v>
      </c>
      <c r="K19">
        <f t="shared" si="25"/>
        <v>17.92930489332252</v>
      </c>
      <c r="L19">
        <f t="shared" si="25"/>
        <v>17.628104893322494</v>
      </c>
      <c r="M19">
        <f t="shared" si="25"/>
        <v>17.233104893322494</v>
      </c>
      <c r="N19">
        <f t="shared" si="25"/>
        <v>16.744304893322482</v>
      </c>
      <c r="O19">
        <f t="shared" si="25"/>
        <v>16.161704893322462</v>
      </c>
      <c r="P19">
        <f t="shared" si="25"/>
        <v>15.48530489332243</v>
      </c>
      <c r="Q19">
        <f t="shared" si="25"/>
        <v>14.715104893322426</v>
      </c>
      <c r="R19">
        <f t="shared" si="25"/>
        <v>13.851104893322411</v>
      </c>
      <c r="S19">
        <f t="shared" si="4"/>
        <v>12.893304893322385</v>
      </c>
      <c r="T19">
        <f t="shared" si="7"/>
        <v>11.841704893322387</v>
      </c>
      <c r="U19">
        <f t="shared" si="9"/>
        <v>10.696304893322377</v>
      </c>
      <c r="V19">
        <f t="shared" si="9"/>
        <v>9.4571048933223594</v>
      </c>
      <c r="W19">
        <f t="shared" si="9"/>
        <v>8.1241048933223308</v>
      </c>
      <c r="X19">
        <f t="shared" si="12"/>
        <v>6.697304893322328</v>
      </c>
      <c r="Y19">
        <f t="shared" si="12"/>
        <v>5.1767048933223148</v>
      </c>
      <c r="Z19">
        <f t="shared" ref="Z19:AA21" si="26">Y19+(-9.38*(momento)+18955)/100</f>
        <v>3.5623048933222914</v>
      </c>
      <c r="AA19">
        <f t="shared" si="26"/>
        <v>1.8541048933222579</v>
      </c>
    </row>
    <row r="20" spans="2:31" x14ac:dyDescent="0.3">
      <c r="B20">
        <f t="shared" si="5"/>
        <v>17</v>
      </c>
      <c r="C20">
        <v>47.213879483550009</v>
      </c>
      <c r="D20">
        <f t="shared" si="2"/>
        <v>19.377097381278421</v>
      </c>
      <c r="E20">
        <f t="shared" ref="E20:R20" si="27">D20+(-9.38*(momento)+18955)/100</f>
        <v>19.732497381278392</v>
      </c>
      <c r="F20">
        <f t="shared" si="27"/>
        <v>19.99409738127839</v>
      </c>
      <c r="G20">
        <f t="shared" si="27"/>
        <v>20.161897381278379</v>
      </c>
      <c r="H20">
        <f t="shared" si="27"/>
        <v>20.235897381278356</v>
      </c>
      <c r="I20">
        <f t="shared" si="27"/>
        <v>20.216097381278324</v>
      </c>
      <c r="J20">
        <f t="shared" si="27"/>
        <v>20.102497381278319</v>
      </c>
      <c r="K20">
        <f t="shared" si="27"/>
        <v>19.895097381278301</v>
      </c>
      <c r="L20">
        <f t="shared" si="27"/>
        <v>19.593897381278275</v>
      </c>
      <c r="M20">
        <f t="shared" si="27"/>
        <v>19.198897381278275</v>
      </c>
      <c r="N20">
        <f t="shared" si="27"/>
        <v>18.710097381278263</v>
      </c>
      <c r="O20">
        <f t="shared" si="27"/>
        <v>18.127497381278243</v>
      </c>
      <c r="P20">
        <f t="shared" si="27"/>
        <v>17.451097381278213</v>
      </c>
      <c r="Q20">
        <f t="shared" si="27"/>
        <v>16.680897381278211</v>
      </c>
      <c r="R20">
        <f t="shared" si="27"/>
        <v>15.816897381278196</v>
      </c>
      <c r="S20">
        <f t="shared" si="4"/>
        <v>14.85909738127817</v>
      </c>
      <c r="T20">
        <f t="shared" si="7"/>
        <v>13.807497381278171</v>
      </c>
      <c r="U20">
        <f t="shared" si="9"/>
        <v>12.662097381278162</v>
      </c>
      <c r="V20">
        <f t="shared" si="9"/>
        <v>11.422897381278144</v>
      </c>
      <c r="W20">
        <f t="shared" si="9"/>
        <v>10.089897381278115</v>
      </c>
      <c r="X20">
        <f t="shared" si="12"/>
        <v>8.6630973812781118</v>
      </c>
      <c r="Y20">
        <f t="shared" si="12"/>
        <v>7.1424973812780985</v>
      </c>
      <c r="Z20">
        <f t="shared" si="26"/>
        <v>5.5280973812780747</v>
      </c>
      <c r="AA20">
        <f t="shared" si="26"/>
        <v>3.8198973812780412</v>
      </c>
      <c r="AB20">
        <f>AA20+(-9.38*(momento)+18955)/100</f>
        <v>2.0178973812780336</v>
      </c>
    </row>
    <row r="21" spans="2:31" x14ac:dyDescent="0.3">
      <c r="B21">
        <f t="shared" si="5"/>
        <v>18</v>
      </c>
      <c r="C21">
        <v>50.63517509830001</v>
      </c>
      <c r="D21">
        <f t="shared" si="2"/>
        <v>20.781234872675409</v>
      </c>
      <c r="E21">
        <f t="shared" ref="E21:R21" si="28">D21+(-9.38*(momento)+18955)/100</f>
        <v>21.13663487267538</v>
      </c>
      <c r="F21">
        <f t="shared" si="28"/>
        <v>21.398234872675378</v>
      </c>
      <c r="G21">
        <f t="shared" si="28"/>
        <v>21.566034872675367</v>
      </c>
      <c r="H21">
        <f t="shared" si="28"/>
        <v>21.640034872675344</v>
      </c>
      <c r="I21">
        <f t="shared" si="28"/>
        <v>21.620234872675312</v>
      </c>
      <c r="J21">
        <f t="shared" si="28"/>
        <v>21.506634872675306</v>
      </c>
      <c r="K21">
        <f t="shared" si="28"/>
        <v>21.299234872675289</v>
      </c>
      <c r="L21">
        <f t="shared" si="28"/>
        <v>20.998034872675262</v>
      </c>
      <c r="M21">
        <f t="shared" si="28"/>
        <v>20.603034872675263</v>
      </c>
      <c r="N21">
        <f t="shared" si="28"/>
        <v>20.114234872675251</v>
      </c>
      <c r="O21">
        <f t="shared" si="28"/>
        <v>19.53163487267523</v>
      </c>
      <c r="P21">
        <f t="shared" si="28"/>
        <v>18.855234872675201</v>
      </c>
      <c r="Q21">
        <f t="shared" si="28"/>
        <v>18.085034872675198</v>
      </c>
      <c r="R21">
        <f t="shared" si="28"/>
        <v>17.221034872675183</v>
      </c>
      <c r="S21">
        <f t="shared" si="4"/>
        <v>16.263234872675159</v>
      </c>
      <c r="T21">
        <f t="shared" si="7"/>
        <v>15.211634872675161</v>
      </c>
      <c r="U21">
        <f t="shared" si="9"/>
        <v>14.066234872675151</v>
      </c>
      <c r="V21">
        <f t="shared" si="9"/>
        <v>12.827034872675132</v>
      </c>
      <c r="W21">
        <f t="shared" si="9"/>
        <v>11.494034872675103</v>
      </c>
      <c r="X21">
        <f t="shared" si="12"/>
        <v>10.067234872675099</v>
      </c>
      <c r="Y21">
        <f t="shared" si="12"/>
        <v>8.5466348726750869</v>
      </c>
      <c r="Z21">
        <f t="shared" si="26"/>
        <v>6.932234872675064</v>
      </c>
      <c r="AA21">
        <f t="shared" si="26"/>
        <v>5.2240348726750305</v>
      </c>
      <c r="AB21">
        <f>AA21+(-9.38*(momento)+18955)/100</f>
        <v>3.4220348726750229</v>
      </c>
      <c r="AC21">
        <f>AB21+(-9.38*(momento)+18955)/100</f>
        <v>1.5262348726750055</v>
      </c>
    </row>
    <row r="22" spans="2:31" x14ac:dyDescent="0.3">
      <c r="B22">
        <f t="shared" si="5"/>
        <v>19</v>
      </c>
      <c r="C22">
        <v>36.265733516350004</v>
      </c>
      <c r="D22">
        <f t="shared" si="2"/>
        <v>14.883857408808062</v>
      </c>
      <c r="E22">
        <f t="shared" ref="E22:R22" si="29">D22+(-9.38*(momento)+18955)/100</f>
        <v>15.239257408808035</v>
      </c>
      <c r="F22">
        <f t="shared" si="29"/>
        <v>15.500857408808033</v>
      </c>
      <c r="G22">
        <f t="shared" si="29"/>
        <v>15.668657408808022</v>
      </c>
      <c r="H22">
        <f t="shared" si="29"/>
        <v>15.742657408808</v>
      </c>
      <c r="I22">
        <f t="shared" si="29"/>
        <v>15.722857408807968</v>
      </c>
      <c r="J22">
        <f t="shared" si="29"/>
        <v>15.609257408807963</v>
      </c>
      <c r="K22">
        <f t="shared" si="29"/>
        <v>15.401857408807947</v>
      </c>
      <c r="L22">
        <f t="shared" si="29"/>
        <v>15.100657408807921</v>
      </c>
      <c r="M22">
        <f t="shared" si="29"/>
        <v>14.705657408807921</v>
      </c>
      <c r="N22">
        <f t="shared" si="29"/>
        <v>14.216857408807911</v>
      </c>
      <c r="O22">
        <f t="shared" si="29"/>
        <v>13.63425740880789</v>
      </c>
      <c r="P22">
        <f t="shared" si="29"/>
        <v>12.957857408807859</v>
      </c>
      <c r="Q22">
        <f t="shared" si="29"/>
        <v>12.187657408807855</v>
      </c>
      <c r="R22">
        <f t="shared" si="29"/>
        <v>11.32365740880784</v>
      </c>
      <c r="S22">
        <f t="shared" si="4"/>
        <v>10.365857408807814</v>
      </c>
      <c r="T22">
        <f t="shared" si="7"/>
        <v>9.3142574088078156</v>
      </c>
      <c r="U22">
        <f t="shared" si="9"/>
        <v>8.1688574088078063</v>
      </c>
      <c r="V22">
        <f t="shared" si="9"/>
        <v>6.9296574088077874</v>
      </c>
      <c r="W22">
        <f t="shared" si="9"/>
        <v>5.5966574088077579</v>
      </c>
      <c r="X22">
        <f t="shared" si="12"/>
        <v>4.1698574088077551</v>
      </c>
      <c r="Y22">
        <f t="shared" si="12"/>
        <v>2.6492574088077419</v>
      </c>
      <c r="Z22">
        <f>Y22+(-9.38*(momento)+18955)/100</f>
        <v>1.0348574088077185</v>
      </c>
    </row>
    <row r="23" spans="2:31" x14ac:dyDescent="0.3">
      <c r="B23">
        <f t="shared" si="5"/>
        <v>20</v>
      </c>
      <c r="C23">
        <v>23.264810180300003</v>
      </c>
      <c r="D23">
        <f t="shared" si="2"/>
        <v>9.5481349414995123</v>
      </c>
      <c r="E23">
        <f t="shared" ref="E23:R23" si="30">D23+(-9.38*(momento)+18955)/100</f>
        <v>9.9035349414994851</v>
      </c>
      <c r="F23">
        <f t="shared" si="30"/>
        <v>10.165134941499483</v>
      </c>
      <c r="G23">
        <f t="shared" si="30"/>
        <v>10.332934941499472</v>
      </c>
      <c r="H23">
        <f t="shared" si="30"/>
        <v>10.406934941499451</v>
      </c>
      <c r="I23">
        <f t="shared" si="30"/>
        <v>10.387134941499419</v>
      </c>
      <c r="J23">
        <f t="shared" si="30"/>
        <v>10.273534941499413</v>
      </c>
      <c r="K23">
        <f t="shared" si="30"/>
        <v>10.066134941499397</v>
      </c>
      <c r="L23">
        <f t="shared" si="30"/>
        <v>9.7649349414993711</v>
      </c>
      <c r="M23">
        <f t="shared" si="30"/>
        <v>9.3699349414993716</v>
      </c>
      <c r="N23">
        <f t="shared" si="30"/>
        <v>8.8811349414993614</v>
      </c>
      <c r="O23">
        <f t="shared" si="30"/>
        <v>8.2985349414993408</v>
      </c>
      <c r="P23">
        <f t="shared" si="30"/>
        <v>7.6221349414993105</v>
      </c>
      <c r="Q23">
        <f t="shared" si="30"/>
        <v>6.851934941499306</v>
      </c>
      <c r="R23">
        <f t="shared" si="30"/>
        <v>5.987934941499292</v>
      </c>
      <c r="S23">
        <f t="shared" si="4"/>
        <v>5.0301349414992673</v>
      </c>
      <c r="T23">
        <f t="shared" si="7"/>
        <v>3.9785349414992686</v>
      </c>
      <c r="U23">
        <f t="shared" ref="U23:V38" si="31">T23+(-9.38*(momento)+18955)/100</f>
        <v>2.8331349414992602</v>
      </c>
      <c r="V23">
        <f t="shared" si="31"/>
        <v>1.5939349414992412</v>
      </c>
    </row>
    <row r="24" spans="2:31" x14ac:dyDescent="0.3">
      <c r="B24">
        <f t="shared" si="5"/>
        <v>21</v>
      </c>
      <c r="C24">
        <v>21.896291934400001</v>
      </c>
      <c r="D24">
        <f t="shared" si="2"/>
        <v>8.9864799449407169</v>
      </c>
      <c r="E24">
        <f t="shared" ref="E24:R24" si="32">D24+(-9.38*(momento)+18955)/100</f>
        <v>9.3418799449406897</v>
      </c>
      <c r="F24">
        <f t="shared" si="32"/>
        <v>9.6034799449406876</v>
      </c>
      <c r="G24">
        <f t="shared" si="32"/>
        <v>9.7712799449406766</v>
      </c>
      <c r="H24">
        <f t="shared" si="32"/>
        <v>9.8452799449406552</v>
      </c>
      <c r="I24">
        <f t="shared" si="32"/>
        <v>9.8254799449406232</v>
      </c>
      <c r="J24">
        <f t="shared" si="32"/>
        <v>9.7118799449406179</v>
      </c>
      <c r="K24">
        <f t="shared" si="32"/>
        <v>9.5044799449406021</v>
      </c>
      <c r="L24">
        <f t="shared" si="32"/>
        <v>9.2032799449405758</v>
      </c>
      <c r="M24">
        <f t="shared" si="32"/>
        <v>8.8082799449405762</v>
      </c>
      <c r="N24">
        <f t="shared" si="32"/>
        <v>8.3194799449405661</v>
      </c>
      <c r="O24">
        <f t="shared" si="32"/>
        <v>7.7368799449405454</v>
      </c>
      <c r="P24">
        <f t="shared" si="32"/>
        <v>7.0604799449405151</v>
      </c>
      <c r="Q24">
        <f t="shared" si="32"/>
        <v>6.2902799449405107</v>
      </c>
      <c r="R24">
        <f t="shared" si="32"/>
        <v>5.4262799449404966</v>
      </c>
      <c r="S24">
        <f t="shared" si="4"/>
        <v>4.468479944940472</v>
      </c>
      <c r="T24">
        <f t="shared" si="7"/>
        <v>3.4168799449404732</v>
      </c>
      <c r="U24">
        <f t="shared" si="31"/>
        <v>2.2714799449404648</v>
      </c>
      <c r="V24">
        <f t="shared" si="31"/>
        <v>1.0322799449404458</v>
      </c>
    </row>
    <row r="25" spans="2:31" x14ac:dyDescent="0.3">
      <c r="B25">
        <f t="shared" si="5"/>
        <v>22</v>
      </c>
      <c r="C25">
        <v>26.686105795050004</v>
      </c>
      <c r="D25">
        <f t="shared" si="2"/>
        <v>10.9522724328965</v>
      </c>
      <c r="E25">
        <f t="shared" ref="E25:R25" si="33">D25+(-9.38*(momento)+18955)/100</f>
        <v>11.307672432896473</v>
      </c>
      <c r="F25">
        <f t="shared" si="33"/>
        <v>11.56927243289647</v>
      </c>
      <c r="G25">
        <f t="shared" si="33"/>
        <v>11.73707243289646</v>
      </c>
      <c r="H25">
        <f t="shared" si="33"/>
        <v>11.811072432896438</v>
      </c>
      <c r="I25">
        <f t="shared" si="33"/>
        <v>11.791272432896406</v>
      </c>
      <c r="J25">
        <f t="shared" si="33"/>
        <v>11.677672432896401</v>
      </c>
      <c r="K25">
        <f t="shared" si="33"/>
        <v>11.470272432896385</v>
      </c>
      <c r="L25">
        <f t="shared" si="33"/>
        <v>11.169072432896359</v>
      </c>
      <c r="M25">
        <f t="shared" si="33"/>
        <v>10.774072432896359</v>
      </c>
      <c r="N25">
        <f t="shared" si="33"/>
        <v>10.285272432896349</v>
      </c>
      <c r="O25">
        <f t="shared" si="33"/>
        <v>9.7026724328963283</v>
      </c>
      <c r="P25">
        <f t="shared" si="33"/>
        <v>9.0262724328962971</v>
      </c>
      <c r="Q25">
        <f t="shared" si="33"/>
        <v>8.2560724328962927</v>
      </c>
      <c r="R25">
        <f t="shared" si="33"/>
        <v>7.3920724328962777</v>
      </c>
      <c r="S25">
        <f t="shared" si="4"/>
        <v>6.4342724328962531</v>
      </c>
      <c r="T25">
        <f t="shared" si="7"/>
        <v>5.3826724328962543</v>
      </c>
      <c r="U25">
        <f t="shared" si="31"/>
        <v>4.2372724328962459</v>
      </c>
      <c r="V25">
        <f t="shared" si="31"/>
        <v>2.9980724328962269</v>
      </c>
      <c r="W25">
        <f t="shared" ref="W25:W36" si="34">V25+(-9.38*(momento)+18955)/100</f>
        <v>1.6650724328961979</v>
      </c>
    </row>
    <row r="26" spans="2:31" x14ac:dyDescent="0.3">
      <c r="B26">
        <f t="shared" si="5"/>
        <v>23</v>
      </c>
      <c r="C26">
        <v>29.423142286850005</v>
      </c>
      <c r="D26">
        <f t="shared" si="2"/>
        <v>12.075582426014089</v>
      </c>
      <c r="E26">
        <f t="shared" ref="E26:R26" si="35">D26+(-9.38*(momento)+18955)/100</f>
        <v>12.430982426014062</v>
      </c>
      <c r="F26">
        <f t="shared" si="35"/>
        <v>12.692582426014059</v>
      </c>
      <c r="G26">
        <f t="shared" si="35"/>
        <v>12.860382426014048</v>
      </c>
      <c r="H26">
        <f t="shared" si="35"/>
        <v>12.934382426014027</v>
      </c>
      <c r="I26">
        <f t="shared" si="35"/>
        <v>12.914582426013995</v>
      </c>
      <c r="J26">
        <f t="shared" si="35"/>
        <v>12.80098242601399</v>
      </c>
      <c r="K26">
        <f t="shared" si="35"/>
        <v>12.593582426013974</v>
      </c>
      <c r="L26">
        <f t="shared" si="35"/>
        <v>12.292382426013948</v>
      </c>
      <c r="M26">
        <f t="shared" si="35"/>
        <v>11.897382426013948</v>
      </c>
      <c r="N26">
        <f t="shared" si="35"/>
        <v>11.408582426013938</v>
      </c>
      <c r="O26">
        <f t="shared" si="35"/>
        <v>10.825982426013917</v>
      </c>
      <c r="P26">
        <f t="shared" si="35"/>
        <v>10.149582426013886</v>
      </c>
      <c r="Q26">
        <f t="shared" si="35"/>
        <v>9.3793824260138816</v>
      </c>
      <c r="R26">
        <f t="shared" si="35"/>
        <v>8.5153824260138666</v>
      </c>
      <c r="S26">
        <f t="shared" si="4"/>
        <v>7.557582426013842</v>
      </c>
      <c r="T26">
        <f t="shared" si="7"/>
        <v>6.5059824260138432</v>
      </c>
      <c r="U26">
        <f t="shared" si="31"/>
        <v>5.3605824260138348</v>
      </c>
      <c r="V26">
        <f t="shared" si="31"/>
        <v>4.1213824260138159</v>
      </c>
      <c r="W26">
        <f t="shared" si="34"/>
        <v>2.7883824260137868</v>
      </c>
      <c r="X26">
        <f t="shared" ref="X26:X33" si="36">W26+(-9.38*(momento)+18955)/100</f>
        <v>1.3615824260137839</v>
      </c>
    </row>
    <row r="27" spans="2:31" x14ac:dyDescent="0.3">
      <c r="B27">
        <f t="shared" si="5"/>
        <v>24</v>
      </c>
      <c r="C27">
        <v>30.107401409800005</v>
      </c>
      <c r="D27">
        <f t="shared" si="2"/>
        <v>12.356409924293486</v>
      </c>
      <c r="E27">
        <f t="shared" ref="E27:R27" si="37">D27+(-9.38*(momento)+18955)/100</f>
        <v>12.711809924293458</v>
      </c>
      <c r="F27">
        <f t="shared" si="37"/>
        <v>12.973409924293456</v>
      </c>
      <c r="G27">
        <f t="shared" si="37"/>
        <v>13.141209924293445</v>
      </c>
      <c r="H27">
        <f t="shared" si="37"/>
        <v>13.215209924293424</v>
      </c>
      <c r="I27">
        <f t="shared" si="37"/>
        <v>13.195409924293392</v>
      </c>
      <c r="J27">
        <f t="shared" si="37"/>
        <v>13.081809924293387</v>
      </c>
      <c r="K27">
        <f t="shared" si="37"/>
        <v>12.874409924293371</v>
      </c>
      <c r="L27">
        <f t="shared" si="37"/>
        <v>12.573209924293344</v>
      </c>
      <c r="M27">
        <f t="shared" si="37"/>
        <v>12.178209924293345</v>
      </c>
      <c r="N27">
        <f t="shared" si="37"/>
        <v>11.689409924293335</v>
      </c>
      <c r="O27">
        <f t="shared" si="37"/>
        <v>11.106809924293314</v>
      </c>
      <c r="P27">
        <f t="shared" si="37"/>
        <v>10.430409924293283</v>
      </c>
      <c r="Q27">
        <f t="shared" si="37"/>
        <v>9.6602099242932784</v>
      </c>
      <c r="R27">
        <f t="shared" si="37"/>
        <v>8.7962099242932634</v>
      </c>
      <c r="S27">
        <f t="shared" si="4"/>
        <v>7.8384099242932388</v>
      </c>
      <c r="T27">
        <f t="shared" si="7"/>
        <v>6.78680992429324</v>
      </c>
      <c r="U27">
        <f t="shared" si="31"/>
        <v>5.6414099242932316</v>
      </c>
      <c r="V27">
        <f t="shared" si="31"/>
        <v>4.4022099242932127</v>
      </c>
      <c r="W27">
        <f t="shared" si="34"/>
        <v>3.0692099242931836</v>
      </c>
      <c r="X27">
        <f t="shared" si="36"/>
        <v>1.6424099242931807</v>
      </c>
    </row>
    <row r="28" spans="2:31" x14ac:dyDescent="0.3">
      <c r="B28">
        <f t="shared" si="5"/>
        <v>25</v>
      </c>
      <c r="C28">
        <v>29.423142286850005</v>
      </c>
      <c r="D28">
        <f t="shared" si="2"/>
        <v>12.075582426014089</v>
      </c>
      <c r="E28">
        <f t="shared" ref="E28:R28" si="38">D28+(-9.38*(momento)+18955)/100</f>
        <v>12.430982426014062</v>
      </c>
      <c r="F28">
        <f t="shared" si="38"/>
        <v>12.692582426014059</v>
      </c>
      <c r="G28">
        <f t="shared" si="38"/>
        <v>12.860382426014048</v>
      </c>
      <c r="H28">
        <f t="shared" si="38"/>
        <v>12.934382426014027</v>
      </c>
      <c r="I28">
        <f t="shared" si="38"/>
        <v>12.914582426013995</v>
      </c>
      <c r="J28">
        <f t="shared" si="38"/>
        <v>12.80098242601399</v>
      </c>
      <c r="K28">
        <f t="shared" si="38"/>
        <v>12.593582426013974</v>
      </c>
      <c r="L28">
        <f t="shared" si="38"/>
        <v>12.292382426013948</v>
      </c>
      <c r="M28">
        <f t="shared" si="38"/>
        <v>11.897382426013948</v>
      </c>
      <c r="N28">
        <f t="shared" si="38"/>
        <v>11.408582426013938</v>
      </c>
      <c r="O28">
        <f t="shared" si="38"/>
        <v>10.825982426013917</v>
      </c>
      <c r="P28">
        <f t="shared" si="38"/>
        <v>10.149582426013886</v>
      </c>
      <c r="Q28">
        <f t="shared" si="38"/>
        <v>9.3793824260138816</v>
      </c>
      <c r="R28">
        <f t="shared" si="38"/>
        <v>8.5153824260138666</v>
      </c>
      <c r="S28">
        <f t="shared" si="4"/>
        <v>7.557582426013842</v>
      </c>
      <c r="T28">
        <f t="shared" si="7"/>
        <v>6.5059824260138432</v>
      </c>
      <c r="U28">
        <f t="shared" si="31"/>
        <v>5.3605824260138348</v>
      </c>
      <c r="V28">
        <f t="shared" si="31"/>
        <v>4.1213824260138159</v>
      </c>
      <c r="W28">
        <f t="shared" si="34"/>
        <v>2.7883824260137868</v>
      </c>
      <c r="X28">
        <f t="shared" si="36"/>
        <v>1.3615824260137839</v>
      </c>
    </row>
    <row r="29" spans="2:31" x14ac:dyDescent="0.3">
      <c r="B29">
        <f t="shared" si="5"/>
        <v>26</v>
      </c>
      <c r="C29">
        <v>28.738883163900002</v>
      </c>
      <c r="D29">
        <f t="shared" si="2"/>
        <v>11.79475492773469</v>
      </c>
      <c r="E29">
        <f t="shared" ref="E29:R29" si="39">D29+(-9.38*(momento)+18955)/100</f>
        <v>12.150154927734663</v>
      </c>
      <c r="F29">
        <f t="shared" si="39"/>
        <v>12.411754927734661</v>
      </c>
      <c r="G29">
        <f t="shared" si="39"/>
        <v>12.57955492773465</v>
      </c>
      <c r="H29">
        <f t="shared" si="39"/>
        <v>12.653554927734628</v>
      </c>
      <c r="I29">
        <f t="shared" si="39"/>
        <v>12.633754927734596</v>
      </c>
      <c r="J29">
        <f t="shared" si="39"/>
        <v>12.520154927734591</v>
      </c>
      <c r="K29">
        <f t="shared" si="39"/>
        <v>12.312754927734575</v>
      </c>
      <c r="L29">
        <f t="shared" si="39"/>
        <v>12.011554927734549</v>
      </c>
      <c r="M29">
        <f t="shared" si="39"/>
        <v>11.616554927734549</v>
      </c>
      <c r="N29">
        <f t="shared" si="39"/>
        <v>11.127754927734539</v>
      </c>
      <c r="O29">
        <f t="shared" si="39"/>
        <v>10.545154927734519</v>
      </c>
      <c r="P29">
        <f t="shared" si="39"/>
        <v>9.8687549277344875</v>
      </c>
      <c r="Q29">
        <f t="shared" si="39"/>
        <v>9.098554927734483</v>
      </c>
      <c r="R29">
        <f t="shared" si="39"/>
        <v>8.2345549277344681</v>
      </c>
      <c r="S29">
        <f t="shared" si="4"/>
        <v>7.2767549277344434</v>
      </c>
      <c r="T29">
        <f t="shared" si="7"/>
        <v>6.2251549277344447</v>
      </c>
      <c r="U29">
        <f t="shared" si="31"/>
        <v>5.0797549277344363</v>
      </c>
      <c r="V29">
        <f t="shared" si="31"/>
        <v>3.8405549277344173</v>
      </c>
      <c r="W29">
        <f t="shared" si="34"/>
        <v>2.5075549277343883</v>
      </c>
      <c r="X29">
        <f t="shared" si="36"/>
        <v>1.0807549277343853</v>
      </c>
    </row>
    <row r="30" spans="2:31" x14ac:dyDescent="0.3">
      <c r="B30">
        <f t="shared" si="5"/>
        <v>27</v>
      </c>
      <c r="C30">
        <v>28.054624040950003</v>
      </c>
      <c r="D30">
        <f t="shared" si="2"/>
        <v>11.513927429455293</v>
      </c>
      <c r="E30">
        <f t="shared" ref="E30:R30" si="40">D30+(-9.38*(momento)+18955)/100</f>
        <v>11.869327429455266</v>
      </c>
      <c r="F30">
        <f t="shared" si="40"/>
        <v>12.130927429455264</v>
      </c>
      <c r="G30">
        <f t="shared" si="40"/>
        <v>12.298727429455253</v>
      </c>
      <c r="H30">
        <f t="shared" si="40"/>
        <v>12.372727429455232</v>
      </c>
      <c r="I30">
        <f t="shared" si="40"/>
        <v>12.3529274294552</v>
      </c>
      <c r="J30">
        <f t="shared" si="40"/>
        <v>12.239327429455194</v>
      </c>
      <c r="K30">
        <f t="shared" si="40"/>
        <v>12.031927429455179</v>
      </c>
      <c r="L30">
        <f t="shared" si="40"/>
        <v>11.730727429455152</v>
      </c>
      <c r="M30">
        <f t="shared" si="40"/>
        <v>11.335727429455153</v>
      </c>
      <c r="N30">
        <f t="shared" si="40"/>
        <v>10.846927429455143</v>
      </c>
      <c r="O30">
        <f t="shared" si="40"/>
        <v>10.264327429455122</v>
      </c>
      <c r="P30">
        <f t="shared" si="40"/>
        <v>9.5879274294550907</v>
      </c>
      <c r="Q30">
        <f t="shared" si="40"/>
        <v>8.8177274294550863</v>
      </c>
      <c r="R30">
        <f t="shared" si="40"/>
        <v>7.9537274294550713</v>
      </c>
      <c r="S30">
        <f t="shared" si="4"/>
        <v>6.9959274294550466</v>
      </c>
      <c r="T30">
        <f t="shared" si="7"/>
        <v>5.9443274294550479</v>
      </c>
      <c r="U30">
        <f t="shared" si="31"/>
        <v>4.7989274294550395</v>
      </c>
      <c r="V30">
        <f t="shared" si="31"/>
        <v>3.5597274294550205</v>
      </c>
      <c r="W30">
        <f t="shared" si="34"/>
        <v>2.2267274294549915</v>
      </c>
      <c r="X30">
        <f t="shared" si="36"/>
        <v>0.79992742945498851</v>
      </c>
    </row>
    <row r="31" spans="2:31" x14ac:dyDescent="0.3">
      <c r="B31">
        <f t="shared" si="5"/>
        <v>28</v>
      </c>
      <c r="C31">
        <v>30.107401409800005</v>
      </c>
      <c r="D31">
        <f t="shared" si="2"/>
        <v>12.356409924293486</v>
      </c>
      <c r="E31">
        <f t="shared" ref="E31:R31" si="41">D31+(-9.38*(momento)+18955)/100</f>
        <v>12.711809924293458</v>
      </c>
      <c r="F31">
        <f t="shared" si="41"/>
        <v>12.973409924293456</v>
      </c>
      <c r="G31">
        <f t="shared" si="41"/>
        <v>13.141209924293445</v>
      </c>
      <c r="H31">
        <f t="shared" si="41"/>
        <v>13.215209924293424</v>
      </c>
      <c r="I31">
        <f t="shared" si="41"/>
        <v>13.195409924293392</v>
      </c>
      <c r="J31">
        <f t="shared" si="41"/>
        <v>13.081809924293387</v>
      </c>
      <c r="K31">
        <f t="shared" si="41"/>
        <v>12.874409924293371</v>
      </c>
      <c r="L31">
        <f t="shared" si="41"/>
        <v>12.573209924293344</v>
      </c>
      <c r="M31">
        <f t="shared" si="41"/>
        <v>12.178209924293345</v>
      </c>
      <c r="N31">
        <f t="shared" si="41"/>
        <v>11.689409924293335</v>
      </c>
      <c r="O31">
        <f t="shared" si="41"/>
        <v>11.106809924293314</v>
      </c>
      <c r="P31">
        <f t="shared" si="41"/>
        <v>10.430409924293283</v>
      </c>
      <c r="Q31">
        <f t="shared" si="41"/>
        <v>9.6602099242932784</v>
      </c>
      <c r="R31">
        <f t="shared" si="41"/>
        <v>8.7962099242932634</v>
      </c>
      <c r="S31">
        <f t="shared" si="4"/>
        <v>7.8384099242932388</v>
      </c>
      <c r="T31">
        <f t="shared" si="7"/>
        <v>6.78680992429324</v>
      </c>
      <c r="U31">
        <f t="shared" si="31"/>
        <v>5.6414099242932316</v>
      </c>
      <c r="V31">
        <f t="shared" si="31"/>
        <v>4.4022099242932127</v>
      </c>
      <c r="W31">
        <f t="shared" si="34"/>
        <v>3.0692099242931836</v>
      </c>
      <c r="X31">
        <f t="shared" si="36"/>
        <v>1.6424099242931807</v>
      </c>
    </row>
    <row r="32" spans="2:31" x14ac:dyDescent="0.3">
      <c r="B32">
        <f t="shared" si="5"/>
        <v>29</v>
      </c>
      <c r="C32">
        <v>32.16017877865</v>
      </c>
      <c r="D32">
        <f t="shared" si="2"/>
        <v>13.198892419131676</v>
      </c>
      <c r="E32">
        <f t="shared" ref="E32:R32" si="42">D32+(-9.38*(momento)+18955)/100</f>
        <v>13.554292419131649</v>
      </c>
      <c r="F32">
        <f t="shared" si="42"/>
        <v>13.815892419131647</v>
      </c>
      <c r="G32">
        <f t="shared" si="42"/>
        <v>13.983692419131636</v>
      </c>
      <c r="H32">
        <f t="shared" si="42"/>
        <v>14.057692419131614</v>
      </c>
      <c r="I32">
        <f t="shared" si="42"/>
        <v>14.037892419131582</v>
      </c>
      <c r="J32">
        <f t="shared" si="42"/>
        <v>13.924292419131577</v>
      </c>
      <c r="K32">
        <f t="shared" si="42"/>
        <v>13.716892419131561</v>
      </c>
      <c r="L32">
        <f t="shared" si="42"/>
        <v>13.415692419131535</v>
      </c>
      <c r="M32">
        <f t="shared" si="42"/>
        <v>13.020692419131535</v>
      </c>
      <c r="N32">
        <f t="shared" si="42"/>
        <v>12.531892419131525</v>
      </c>
      <c r="O32">
        <f t="shared" si="42"/>
        <v>11.949292419131504</v>
      </c>
      <c r="P32">
        <f t="shared" si="42"/>
        <v>11.272892419131473</v>
      </c>
      <c r="Q32">
        <f t="shared" si="42"/>
        <v>10.502692419131469</v>
      </c>
      <c r="R32">
        <f t="shared" si="42"/>
        <v>9.6386924191314538</v>
      </c>
      <c r="S32">
        <f t="shared" si="4"/>
        <v>8.6808924191314283</v>
      </c>
      <c r="T32">
        <f t="shared" si="7"/>
        <v>7.6292924191314295</v>
      </c>
      <c r="U32">
        <f t="shared" si="31"/>
        <v>6.4838924191314211</v>
      </c>
      <c r="V32">
        <f t="shared" si="31"/>
        <v>5.2446924191314022</v>
      </c>
      <c r="W32">
        <f t="shared" si="34"/>
        <v>3.9116924191313731</v>
      </c>
      <c r="X32">
        <f t="shared" si="36"/>
        <v>2.4848924191313699</v>
      </c>
      <c r="Y32">
        <f>X32+(-9.38*(momento)+18955)/100</f>
        <v>0.96429241913135688</v>
      </c>
    </row>
    <row r="33" spans="2:24" x14ac:dyDescent="0.3">
      <c r="B33">
        <f t="shared" si="5"/>
        <v>30</v>
      </c>
      <c r="C33">
        <v>30.791660532750004</v>
      </c>
      <c r="D33">
        <f t="shared" si="2"/>
        <v>12.637237422572884</v>
      </c>
      <c r="E33">
        <f t="shared" ref="E33:R33" si="43">D33+(-9.38*(momento)+18955)/100</f>
        <v>12.992637422572857</v>
      </c>
      <c r="F33">
        <f t="shared" si="43"/>
        <v>13.254237422572855</v>
      </c>
      <c r="G33">
        <f t="shared" si="43"/>
        <v>13.422037422572844</v>
      </c>
      <c r="H33">
        <f t="shared" si="43"/>
        <v>13.496037422572822</v>
      </c>
      <c r="I33">
        <f t="shared" si="43"/>
        <v>13.47623742257279</v>
      </c>
      <c r="J33">
        <f t="shared" si="43"/>
        <v>13.362637422572785</v>
      </c>
      <c r="K33">
        <f t="shared" si="43"/>
        <v>13.155237422572769</v>
      </c>
      <c r="L33">
        <f t="shared" si="43"/>
        <v>12.854037422572743</v>
      </c>
      <c r="M33">
        <f t="shared" si="43"/>
        <v>12.459037422572743</v>
      </c>
      <c r="N33">
        <f t="shared" si="43"/>
        <v>11.970237422572733</v>
      </c>
      <c r="O33">
        <f t="shared" si="43"/>
        <v>11.387637422572713</v>
      </c>
      <c r="P33">
        <f t="shared" si="43"/>
        <v>10.711237422572681</v>
      </c>
      <c r="Q33">
        <f t="shared" si="43"/>
        <v>9.941037422572677</v>
      </c>
      <c r="R33">
        <f t="shared" si="43"/>
        <v>9.077037422572662</v>
      </c>
      <c r="S33">
        <f t="shared" si="4"/>
        <v>8.1192374225726365</v>
      </c>
      <c r="T33">
        <f t="shared" si="7"/>
        <v>7.0676374225726377</v>
      </c>
      <c r="U33">
        <f t="shared" si="31"/>
        <v>5.9222374225726293</v>
      </c>
      <c r="V33">
        <f t="shared" si="31"/>
        <v>4.6830374225726104</v>
      </c>
      <c r="W33">
        <f t="shared" si="34"/>
        <v>3.3500374225725813</v>
      </c>
      <c r="X33">
        <f t="shared" si="36"/>
        <v>1.9232374225725783</v>
      </c>
    </row>
    <row r="34" spans="2:24" x14ac:dyDescent="0.3">
      <c r="B34">
        <f t="shared" si="5"/>
        <v>31</v>
      </c>
      <c r="C34">
        <v>26.001846672100001</v>
      </c>
      <c r="D34">
        <f t="shared" si="2"/>
        <v>10.671444934617101</v>
      </c>
      <c r="E34">
        <f t="shared" ref="E34:R34" si="44">D34+(-9.38*(momento)+18955)/100</f>
        <v>11.026844934617074</v>
      </c>
      <c r="F34">
        <f t="shared" si="44"/>
        <v>11.288444934617072</v>
      </c>
      <c r="G34">
        <f t="shared" si="44"/>
        <v>11.456244934617061</v>
      </c>
      <c r="H34">
        <f t="shared" si="44"/>
        <v>11.530244934617039</v>
      </c>
      <c r="I34">
        <f t="shared" si="44"/>
        <v>11.510444934617007</v>
      </c>
      <c r="J34">
        <f t="shared" si="44"/>
        <v>11.396844934617002</v>
      </c>
      <c r="K34">
        <f t="shared" si="44"/>
        <v>11.189444934616986</v>
      </c>
      <c r="L34">
        <f t="shared" si="44"/>
        <v>10.88824493461696</v>
      </c>
      <c r="M34">
        <f t="shared" si="44"/>
        <v>10.493244934616961</v>
      </c>
      <c r="N34">
        <f t="shared" si="44"/>
        <v>10.00444493461695</v>
      </c>
      <c r="O34">
        <f t="shared" si="44"/>
        <v>9.4218449346169297</v>
      </c>
      <c r="P34">
        <f t="shared" si="44"/>
        <v>8.7454449346168985</v>
      </c>
      <c r="Q34">
        <f t="shared" si="44"/>
        <v>7.9752449346168941</v>
      </c>
      <c r="R34">
        <f t="shared" si="44"/>
        <v>7.1112449346168791</v>
      </c>
      <c r="S34">
        <f t="shared" si="4"/>
        <v>6.1534449346168545</v>
      </c>
      <c r="T34">
        <f t="shared" si="7"/>
        <v>5.1018449346168557</v>
      </c>
      <c r="U34">
        <f t="shared" si="31"/>
        <v>3.9564449346168473</v>
      </c>
      <c r="V34">
        <f t="shared" si="31"/>
        <v>2.7172449346168284</v>
      </c>
      <c r="W34">
        <f t="shared" si="34"/>
        <v>1.3842449346167993</v>
      </c>
    </row>
    <row r="35" spans="2:24" x14ac:dyDescent="0.3">
      <c r="B35">
        <f t="shared" si="5"/>
        <v>32</v>
      </c>
      <c r="C35">
        <v>26.686105795050004</v>
      </c>
      <c r="D35">
        <f t="shared" si="2"/>
        <v>10.9522724328965</v>
      </c>
      <c r="E35">
        <f t="shared" ref="E35:R35" si="45">D35+(-9.38*(momento)+18955)/100</f>
        <v>11.307672432896473</v>
      </c>
      <c r="F35">
        <f t="shared" si="45"/>
        <v>11.56927243289647</v>
      </c>
      <c r="G35">
        <f t="shared" si="45"/>
        <v>11.73707243289646</v>
      </c>
      <c r="H35">
        <f t="shared" si="45"/>
        <v>11.811072432896438</v>
      </c>
      <c r="I35">
        <f t="shared" si="45"/>
        <v>11.791272432896406</v>
      </c>
      <c r="J35">
        <f t="shared" si="45"/>
        <v>11.677672432896401</v>
      </c>
      <c r="K35">
        <f t="shared" si="45"/>
        <v>11.470272432896385</v>
      </c>
      <c r="L35">
        <f t="shared" si="45"/>
        <v>11.169072432896359</v>
      </c>
      <c r="M35">
        <f t="shared" si="45"/>
        <v>10.774072432896359</v>
      </c>
      <c r="N35">
        <f t="shared" si="45"/>
        <v>10.285272432896349</v>
      </c>
      <c r="O35">
        <f t="shared" si="45"/>
        <v>9.7026724328963283</v>
      </c>
      <c r="P35">
        <f t="shared" si="45"/>
        <v>9.0262724328962971</v>
      </c>
      <c r="Q35">
        <f t="shared" si="45"/>
        <v>8.2560724328962927</v>
      </c>
      <c r="R35">
        <f t="shared" si="45"/>
        <v>7.3920724328962777</v>
      </c>
      <c r="S35">
        <f t="shared" si="4"/>
        <v>6.4342724328962531</v>
      </c>
      <c r="T35">
        <f t="shared" si="7"/>
        <v>5.3826724328962543</v>
      </c>
      <c r="U35">
        <f t="shared" si="31"/>
        <v>4.2372724328962459</v>
      </c>
      <c r="V35">
        <f t="shared" si="31"/>
        <v>2.9980724328962269</v>
      </c>
      <c r="W35">
        <f t="shared" si="34"/>
        <v>1.6650724328961979</v>
      </c>
    </row>
    <row r="36" spans="2:24" x14ac:dyDescent="0.3">
      <c r="B36">
        <f t="shared" si="5"/>
        <v>33</v>
      </c>
      <c r="C36">
        <v>26.001846672100001</v>
      </c>
      <c r="D36">
        <f t="shared" si="2"/>
        <v>10.671444934617101</v>
      </c>
      <c r="E36">
        <f t="shared" ref="E36:R36" si="46">D36+(-9.38*(momento)+18955)/100</f>
        <v>11.026844934617074</v>
      </c>
      <c r="F36">
        <f t="shared" si="46"/>
        <v>11.288444934617072</v>
      </c>
      <c r="G36">
        <f t="shared" si="46"/>
        <v>11.456244934617061</v>
      </c>
      <c r="H36">
        <f t="shared" si="46"/>
        <v>11.530244934617039</v>
      </c>
      <c r="I36">
        <f t="shared" si="46"/>
        <v>11.510444934617007</v>
      </c>
      <c r="J36">
        <f t="shared" si="46"/>
        <v>11.396844934617002</v>
      </c>
      <c r="K36">
        <f t="shared" si="46"/>
        <v>11.189444934616986</v>
      </c>
      <c r="L36">
        <f t="shared" si="46"/>
        <v>10.88824493461696</v>
      </c>
      <c r="M36">
        <f t="shared" si="46"/>
        <v>10.493244934616961</v>
      </c>
      <c r="N36">
        <f t="shared" si="46"/>
        <v>10.00444493461695</v>
      </c>
      <c r="O36">
        <f t="shared" si="46"/>
        <v>9.4218449346169297</v>
      </c>
      <c r="P36">
        <f t="shared" si="46"/>
        <v>8.7454449346168985</v>
      </c>
      <c r="Q36">
        <f t="shared" si="46"/>
        <v>7.9752449346168941</v>
      </c>
      <c r="R36">
        <f t="shared" si="46"/>
        <v>7.1112449346168791</v>
      </c>
      <c r="S36">
        <f t="shared" si="4"/>
        <v>6.1534449346168545</v>
      </c>
      <c r="T36">
        <f t="shared" si="7"/>
        <v>5.1018449346168557</v>
      </c>
      <c r="U36">
        <f t="shared" si="31"/>
        <v>3.9564449346168473</v>
      </c>
      <c r="V36">
        <f t="shared" si="31"/>
        <v>2.7172449346168284</v>
      </c>
      <c r="W36">
        <f t="shared" si="34"/>
        <v>1.3842449346167993</v>
      </c>
    </row>
    <row r="37" spans="2:24" x14ac:dyDescent="0.3">
      <c r="B37">
        <f t="shared" si="5"/>
        <v>34</v>
      </c>
      <c r="C37">
        <v>20.527773688500002</v>
      </c>
      <c r="D37">
        <f t="shared" si="2"/>
        <v>8.4248249483819215</v>
      </c>
      <c r="E37">
        <f t="shared" ref="E37:R37" si="47">D37+(-9.38*(momento)+18955)/100</f>
        <v>8.7802249483818944</v>
      </c>
      <c r="F37">
        <f t="shared" si="47"/>
        <v>9.0418249483818922</v>
      </c>
      <c r="G37">
        <f t="shared" si="47"/>
        <v>9.2096249483818813</v>
      </c>
      <c r="H37">
        <f t="shared" si="47"/>
        <v>9.2836249483818598</v>
      </c>
      <c r="I37">
        <f t="shared" si="47"/>
        <v>9.2638249483818278</v>
      </c>
      <c r="J37">
        <f t="shared" si="47"/>
        <v>9.1502249483818225</v>
      </c>
      <c r="K37">
        <f t="shared" si="47"/>
        <v>8.9428249483818067</v>
      </c>
      <c r="L37">
        <f t="shared" si="47"/>
        <v>8.6416249483817804</v>
      </c>
      <c r="M37">
        <f t="shared" si="47"/>
        <v>8.2466249483817808</v>
      </c>
      <c r="N37">
        <f t="shared" si="47"/>
        <v>7.7578249483817707</v>
      </c>
      <c r="O37">
        <f t="shared" si="47"/>
        <v>7.1752249483817501</v>
      </c>
      <c r="P37">
        <f t="shared" si="47"/>
        <v>6.4988249483817198</v>
      </c>
      <c r="Q37">
        <f t="shared" si="47"/>
        <v>5.7286249483817153</v>
      </c>
      <c r="R37">
        <f t="shared" si="47"/>
        <v>4.8646249483817012</v>
      </c>
      <c r="S37">
        <f t="shared" si="4"/>
        <v>3.9068249483816766</v>
      </c>
      <c r="T37">
        <f t="shared" si="7"/>
        <v>2.8552249483816778</v>
      </c>
      <c r="U37">
        <f t="shared" si="31"/>
        <v>1.7098249483816692</v>
      </c>
      <c r="V37">
        <f t="shared" si="31"/>
        <v>0.47062494838165025</v>
      </c>
    </row>
    <row r="38" spans="2:24" x14ac:dyDescent="0.3">
      <c r="B38">
        <f t="shared" si="5"/>
        <v>35</v>
      </c>
      <c r="C38">
        <v>21.212032811450005</v>
      </c>
      <c r="D38">
        <f t="shared" si="2"/>
        <v>8.7056524466613201</v>
      </c>
      <c r="E38">
        <f t="shared" ref="E38:R38" si="48">D38+(-9.38*(momento)+18955)/100</f>
        <v>9.0610524466612929</v>
      </c>
      <c r="F38">
        <f t="shared" si="48"/>
        <v>9.3226524466612908</v>
      </c>
      <c r="G38">
        <f t="shared" si="48"/>
        <v>9.4904524466612799</v>
      </c>
      <c r="H38">
        <f t="shared" si="48"/>
        <v>9.5644524466612584</v>
      </c>
      <c r="I38">
        <f t="shared" si="48"/>
        <v>9.5446524466612264</v>
      </c>
      <c r="J38">
        <f t="shared" si="48"/>
        <v>9.4310524466612211</v>
      </c>
      <c r="K38">
        <f t="shared" si="48"/>
        <v>9.2236524466612053</v>
      </c>
      <c r="L38">
        <f t="shared" si="48"/>
        <v>8.922452446661179</v>
      </c>
      <c r="M38">
        <f t="shared" si="48"/>
        <v>8.5274524466611794</v>
      </c>
      <c r="N38">
        <f t="shared" si="48"/>
        <v>8.0386524466611693</v>
      </c>
      <c r="O38">
        <f t="shared" si="48"/>
        <v>7.4560524466611486</v>
      </c>
      <c r="P38">
        <f t="shared" si="48"/>
        <v>6.7796524466611183</v>
      </c>
      <c r="Q38">
        <f t="shared" si="48"/>
        <v>6.0094524466611139</v>
      </c>
      <c r="R38">
        <f t="shared" si="48"/>
        <v>5.1454524466610998</v>
      </c>
      <c r="S38">
        <f t="shared" si="4"/>
        <v>4.1876524466610752</v>
      </c>
      <c r="T38">
        <f t="shared" si="7"/>
        <v>3.1360524466610764</v>
      </c>
      <c r="U38">
        <f t="shared" si="31"/>
        <v>1.9906524466610678</v>
      </c>
      <c r="V38">
        <f t="shared" si="31"/>
        <v>0.75145244666104882</v>
      </c>
    </row>
    <row r="39" spans="2:24" x14ac:dyDescent="0.3">
      <c r="B39">
        <f t="shared" si="5"/>
        <v>36</v>
      </c>
      <c r="C39">
        <v>18.474996319650003</v>
      </c>
      <c r="D39">
        <f t="shared" si="2"/>
        <v>7.5823424535437303</v>
      </c>
      <c r="E39">
        <f t="shared" ref="E39:R39" si="49">D39+(-9.38*(momento)+18955)/100</f>
        <v>7.9377424535437022</v>
      </c>
      <c r="F39">
        <f t="shared" si="49"/>
        <v>8.1993424535437001</v>
      </c>
      <c r="G39">
        <f t="shared" si="49"/>
        <v>8.3671424535436891</v>
      </c>
      <c r="H39">
        <f t="shared" si="49"/>
        <v>8.4411424535436677</v>
      </c>
      <c r="I39">
        <f t="shared" si="49"/>
        <v>8.4213424535436356</v>
      </c>
      <c r="J39">
        <f t="shared" si="49"/>
        <v>8.3077424535436304</v>
      </c>
      <c r="K39">
        <f t="shared" si="49"/>
        <v>8.1003424535436146</v>
      </c>
      <c r="L39">
        <f t="shared" si="49"/>
        <v>7.7991424535435883</v>
      </c>
      <c r="M39">
        <f t="shared" si="49"/>
        <v>7.4041424535435887</v>
      </c>
      <c r="N39">
        <f t="shared" si="49"/>
        <v>6.9153424535435786</v>
      </c>
      <c r="O39">
        <f t="shared" si="49"/>
        <v>6.3327424535435579</v>
      </c>
      <c r="P39">
        <f t="shared" si="49"/>
        <v>5.6563424535435276</v>
      </c>
      <c r="Q39">
        <f t="shared" si="49"/>
        <v>4.8861424535435232</v>
      </c>
      <c r="R39">
        <f t="shared" si="49"/>
        <v>4.0221424535435091</v>
      </c>
      <c r="S39">
        <f t="shared" si="4"/>
        <v>3.0643424535434844</v>
      </c>
      <c r="T39">
        <f t="shared" si="7"/>
        <v>2.0127424535434857</v>
      </c>
      <c r="U39">
        <f>T39+(-9.38*(momento)+18955)/100</f>
        <v>0.86734245354347705</v>
      </c>
    </row>
    <row r="40" spans="2:24" x14ac:dyDescent="0.3">
      <c r="B40">
        <f t="shared" si="5"/>
        <v>37</v>
      </c>
      <c r="C40">
        <v>18.474996319650003</v>
      </c>
      <c r="D40">
        <f t="shared" si="2"/>
        <v>7.5823424535437303</v>
      </c>
      <c r="E40">
        <f t="shared" ref="E40:R40" si="50">D40+(-9.38*(momento)+18955)/100</f>
        <v>7.9377424535437022</v>
      </c>
      <c r="F40">
        <f t="shared" si="50"/>
        <v>8.1993424535437001</v>
      </c>
      <c r="G40">
        <f t="shared" si="50"/>
        <v>8.3671424535436891</v>
      </c>
      <c r="H40">
        <f t="shared" si="50"/>
        <v>8.4411424535436677</v>
      </c>
      <c r="I40">
        <f t="shared" si="50"/>
        <v>8.4213424535436356</v>
      </c>
      <c r="J40">
        <f t="shared" si="50"/>
        <v>8.3077424535436304</v>
      </c>
      <c r="K40">
        <f t="shared" si="50"/>
        <v>8.1003424535436146</v>
      </c>
      <c r="L40">
        <f t="shared" si="50"/>
        <v>7.7991424535435883</v>
      </c>
      <c r="M40">
        <f t="shared" si="50"/>
        <v>7.4041424535435887</v>
      </c>
      <c r="N40">
        <f t="shared" si="50"/>
        <v>6.9153424535435786</v>
      </c>
      <c r="O40">
        <f t="shared" si="50"/>
        <v>6.3327424535435579</v>
      </c>
      <c r="P40">
        <f t="shared" si="50"/>
        <v>5.6563424535435276</v>
      </c>
      <c r="Q40">
        <f t="shared" si="50"/>
        <v>4.8861424535435232</v>
      </c>
      <c r="R40">
        <f t="shared" si="50"/>
        <v>4.0221424535435091</v>
      </c>
      <c r="S40">
        <f t="shared" si="4"/>
        <v>3.0643424535434844</v>
      </c>
      <c r="T40">
        <f t="shared" si="7"/>
        <v>2.0127424535434857</v>
      </c>
      <c r="U40">
        <f>T40+(-9.38*(momento)+18955)/100</f>
        <v>0.86734245354347705</v>
      </c>
    </row>
    <row r="41" spans="2:24" x14ac:dyDescent="0.3">
      <c r="B41">
        <f t="shared" si="5"/>
        <v>38</v>
      </c>
      <c r="C41">
        <v>15.053700704900002</v>
      </c>
      <c r="D41">
        <f t="shared" si="2"/>
        <v>6.1782049621467428</v>
      </c>
      <c r="E41">
        <f t="shared" ref="E41:R41" si="51">D41+(-9.38*(momento)+18955)/100</f>
        <v>6.5336049621467147</v>
      </c>
      <c r="F41">
        <f t="shared" si="51"/>
        <v>6.7952049621467134</v>
      </c>
      <c r="G41">
        <f t="shared" si="51"/>
        <v>6.9630049621467016</v>
      </c>
      <c r="H41">
        <f t="shared" si="51"/>
        <v>7.0370049621466801</v>
      </c>
      <c r="I41">
        <f t="shared" si="51"/>
        <v>7.0172049621466481</v>
      </c>
      <c r="J41">
        <f t="shared" si="51"/>
        <v>6.903604962146642</v>
      </c>
      <c r="K41">
        <f t="shared" si="51"/>
        <v>6.6962049621466262</v>
      </c>
      <c r="L41">
        <f t="shared" si="51"/>
        <v>6.3950049621465999</v>
      </c>
      <c r="M41">
        <f t="shared" si="51"/>
        <v>6.0000049621465994</v>
      </c>
      <c r="N41">
        <f t="shared" si="51"/>
        <v>5.5112049621465893</v>
      </c>
      <c r="O41">
        <f t="shared" si="51"/>
        <v>4.9286049621465686</v>
      </c>
      <c r="P41">
        <f t="shared" si="51"/>
        <v>4.2522049621465383</v>
      </c>
      <c r="Q41">
        <f t="shared" si="51"/>
        <v>3.4820049621465339</v>
      </c>
      <c r="R41">
        <f t="shared" si="51"/>
        <v>2.6180049621465193</v>
      </c>
      <c r="S41">
        <f t="shared" si="4"/>
        <v>1.6602049621464947</v>
      </c>
      <c r="T41">
        <f t="shared" si="7"/>
        <v>0.60860496214649618</v>
      </c>
    </row>
    <row r="42" spans="2:24" x14ac:dyDescent="0.3">
      <c r="B42">
        <f t="shared" si="5"/>
        <v>39</v>
      </c>
      <c r="C42">
        <v>15.053700704900002</v>
      </c>
      <c r="D42">
        <f t="shared" si="2"/>
        <v>6.1782049621467428</v>
      </c>
      <c r="E42">
        <f t="shared" ref="E42:R42" si="52">D42+(-9.38*(momento)+18955)/100</f>
        <v>6.5336049621467147</v>
      </c>
      <c r="F42">
        <f t="shared" si="52"/>
        <v>6.7952049621467134</v>
      </c>
      <c r="G42">
        <f t="shared" si="52"/>
        <v>6.9630049621467016</v>
      </c>
      <c r="H42">
        <f t="shared" si="52"/>
        <v>7.0370049621466801</v>
      </c>
      <c r="I42">
        <f t="shared" si="52"/>
        <v>7.0172049621466481</v>
      </c>
      <c r="J42">
        <f t="shared" si="52"/>
        <v>6.903604962146642</v>
      </c>
      <c r="K42">
        <f t="shared" si="52"/>
        <v>6.6962049621466262</v>
      </c>
      <c r="L42">
        <f t="shared" si="52"/>
        <v>6.3950049621465999</v>
      </c>
      <c r="M42">
        <f t="shared" si="52"/>
        <v>6.0000049621465994</v>
      </c>
      <c r="N42">
        <f t="shared" si="52"/>
        <v>5.5112049621465893</v>
      </c>
      <c r="O42">
        <f t="shared" si="52"/>
        <v>4.9286049621465686</v>
      </c>
      <c r="P42">
        <f t="shared" si="52"/>
        <v>4.2522049621465383</v>
      </c>
      <c r="Q42">
        <f t="shared" si="52"/>
        <v>3.4820049621465339</v>
      </c>
      <c r="R42">
        <f t="shared" si="52"/>
        <v>2.6180049621465193</v>
      </c>
      <c r="S42">
        <f t="shared" si="4"/>
        <v>1.6602049621464947</v>
      </c>
      <c r="T42">
        <f t="shared" si="7"/>
        <v>0.60860496214649618</v>
      </c>
    </row>
    <row r="43" spans="2:24" x14ac:dyDescent="0.3">
      <c r="B43">
        <f t="shared" si="5"/>
        <v>40</v>
      </c>
      <c r="C43">
        <v>13.685182459000002</v>
      </c>
      <c r="D43">
        <f t="shared" si="2"/>
        <v>5.6165499655879483</v>
      </c>
      <c r="E43">
        <f t="shared" ref="E43:R43" si="53">D43+(-9.38*(momento)+18955)/100</f>
        <v>5.9719499655879202</v>
      </c>
      <c r="F43">
        <f t="shared" si="53"/>
        <v>6.233549965587919</v>
      </c>
      <c r="G43">
        <f t="shared" si="53"/>
        <v>6.4013499655879071</v>
      </c>
      <c r="H43">
        <f t="shared" si="53"/>
        <v>6.4753499655878857</v>
      </c>
      <c r="I43">
        <f t="shared" si="53"/>
        <v>6.4555499655878537</v>
      </c>
      <c r="J43">
        <f t="shared" si="53"/>
        <v>6.3419499655878475</v>
      </c>
      <c r="K43">
        <f t="shared" si="53"/>
        <v>6.1345499655878317</v>
      </c>
      <c r="L43">
        <f t="shared" si="53"/>
        <v>5.8333499655878054</v>
      </c>
      <c r="M43">
        <f t="shared" si="53"/>
        <v>5.4383499655878058</v>
      </c>
      <c r="N43">
        <f t="shared" si="53"/>
        <v>4.9495499655877957</v>
      </c>
      <c r="O43">
        <f t="shared" si="53"/>
        <v>4.366949965587775</v>
      </c>
      <c r="P43">
        <f t="shared" si="53"/>
        <v>3.6905499655877447</v>
      </c>
      <c r="Q43">
        <f t="shared" si="53"/>
        <v>2.9203499655877403</v>
      </c>
      <c r="R43">
        <f t="shared" si="53"/>
        <v>2.0563499655877258</v>
      </c>
      <c r="S43">
        <f t="shared" si="4"/>
        <v>1.0985499655877011</v>
      </c>
    </row>
    <row r="44" spans="2:24" x14ac:dyDescent="0.3">
      <c r="B44">
        <f t="shared" si="5"/>
        <v>41</v>
      </c>
      <c r="C44">
        <v>13.685182459000002</v>
      </c>
      <c r="D44">
        <f t="shared" si="2"/>
        <v>5.6165499655879483</v>
      </c>
      <c r="E44">
        <f t="shared" ref="E44:R44" si="54">D44+(-9.38*(momento)+18955)/100</f>
        <v>5.9719499655879202</v>
      </c>
      <c r="F44">
        <f t="shared" si="54"/>
        <v>6.233549965587919</v>
      </c>
      <c r="G44">
        <f t="shared" si="54"/>
        <v>6.4013499655879071</v>
      </c>
      <c r="H44">
        <f t="shared" si="54"/>
        <v>6.4753499655878857</v>
      </c>
      <c r="I44">
        <f t="shared" si="54"/>
        <v>6.4555499655878537</v>
      </c>
      <c r="J44">
        <f t="shared" si="54"/>
        <v>6.3419499655878475</v>
      </c>
      <c r="K44">
        <f t="shared" si="54"/>
        <v>6.1345499655878317</v>
      </c>
      <c r="L44">
        <f t="shared" si="54"/>
        <v>5.8333499655878054</v>
      </c>
      <c r="M44">
        <f t="shared" si="54"/>
        <v>5.4383499655878058</v>
      </c>
      <c r="N44">
        <f t="shared" si="54"/>
        <v>4.9495499655877957</v>
      </c>
      <c r="O44">
        <f t="shared" si="54"/>
        <v>4.366949965587775</v>
      </c>
      <c r="P44">
        <f t="shared" si="54"/>
        <v>3.6905499655877447</v>
      </c>
      <c r="Q44">
        <f t="shared" si="54"/>
        <v>2.9203499655877403</v>
      </c>
      <c r="R44">
        <f t="shared" si="54"/>
        <v>2.0563499655877258</v>
      </c>
      <c r="S44">
        <f t="shared" si="4"/>
        <v>1.0985499655877011</v>
      </c>
    </row>
    <row r="45" spans="2:24" x14ac:dyDescent="0.3">
      <c r="B45">
        <f t="shared" si="5"/>
        <v>42</v>
      </c>
      <c r="C45">
        <v>11.632405090150002</v>
      </c>
      <c r="D45">
        <f t="shared" si="2"/>
        <v>4.7740674707497561</v>
      </c>
      <c r="E45">
        <f t="shared" ref="E45:R45" si="55">D45+(-9.38*(momento)+18955)/100</f>
        <v>5.1294674707497281</v>
      </c>
      <c r="F45">
        <f t="shared" si="55"/>
        <v>5.3910674707497268</v>
      </c>
      <c r="G45">
        <f t="shared" si="55"/>
        <v>5.558867470749715</v>
      </c>
      <c r="H45">
        <f t="shared" si="55"/>
        <v>5.6328674707496935</v>
      </c>
      <c r="I45">
        <f t="shared" si="55"/>
        <v>5.6130674707496615</v>
      </c>
      <c r="J45">
        <f t="shared" si="55"/>
        <v>5.4994674707496554</v>
      </c>
      <c r="K45">
        <f t="shared" si="55"/>
        <v>5.2920674707496396</v>
      </c>
      <c r="L45">
        <f t="shared" si="55"/>
        <v>4.9908674707496132</v>
      </c>
      <c r="M45">
        <f t="shared" si="55"/>
        <v>4.5958674707496137</v>
      </c>
      <c r="N45">
        <f t="shared" si="55"/>
        <v>4.1070674707496035</v>
      </c>
      <c r="O45">
        <f t="shared" si="55"/>
        <v>3.5244674707495833</v>
      </c>
      <c r="P45">
        <f t="shared" si="55"/>
        <v>2.8480674707495526</v>
      </c>
      <c r="Q45">
        <f t="shared" si="55"/>
        <v>2.0778674707495481</v>
      </c>
      <c r="R45">
        <f t="shared" si="55"/>
        <v>1.2138674707495336</v>
      </c>
    </row>
    <row r="46" spans="2:24" x14ac:dyDescent="0.3">
      <c r="B46">
        <f t="shared" si="5"/>
        <v>43</v>
      </c>
      <c r="C46">
        <v>11.632405090150002</v>
      </c>
      <c r="D46">
        <f t="shared" si="2"/>
        <v>4.7740674707497561</v>
      </c>
      <c r="E46">
        <f t="shared" ref="E46:R46" si="56">D46+(-9.38*(momento)+18955)/100</f>
        <v>5.1294674707497281</v>
      </c>
      <c r="F46">
        <f t="shared" si="56"/>
        <v>5.3910674707497268</v>
      </c>
      <c r="G46">
        <f t="shared" si="56"/>
        <v>5.558867470749715</v>
      </c>
      <c r="H46">
        <f t="shared" si="56"/>
        <v>5.6328674707496935</v>
      </c>
      <c r="I46">
        <f t="shared" si="56"/>
        <v>5.6130674707496615</v>
      </c>
      <c r="J46">
        <f t="shared" si="56"/>
        <v>5.4994674707496554</v>
      </c>
      <c r="K46">
        <f t="shared" si="56"/>
        <v>5.2920674707496396</v>
      </c>
      <c r="L46">
        <f t="shared" si="56"/>
        <v>4.9908674707496132</v>
      </c>
      <c r="M46">
        <f t="shared" si="56"/>
        <v>4.5958674707496137</v>
      </c>
      <c r="N46">
        <f t="shared" si="56"/>
        <v>4.1070674707496035</v>
      </c>
      <c r="O46">
        <f t="shared" si="56"/>
        <v>3.5244674707495833</v>
      </c>
      <c r="P46">
        <f t="shared" si="56"/>
        <v>2.8480674707495526</v>
      </c>
      <c r="Q46">
        <f t="shared" si="56"/>
        <v>2.0778674707495481</v>
      </c>
      <c r="R46">
        <f t="shared" si="56"/>
        <v>1.2138674707495336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K4" sqref="AK4:AK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25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1.5720999999999999E-2</v>
      </c>
      <c r="B2">
        <v>3.5154999999999999E-2</v>
      </c>
      <c r="C2">
        <f>A2/B2</f>
        <v>0.44719101123595506</v>
      </c>
      <c r="E2">
        <v>-9.4802</v>
      </c>
      <c r="F2">
        <v>19171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0.44719101*C4</f>
        <v>5.2019069809933205</v>
      </c>
      <c r="E4">
        <f t="shared" ref="E4:U4" si="1">D4+(-9.4802*(momento)+19171)/100</f>
        <v>5.6962729809933297</v>
      </c>
      <c r="F4">
        <f t="shared" si="1"/>
        <v>6.0958369809933206</v>
      </c>
      <c r="G4">
        <f t="shared" si="1"/>
        <v>6.4005989809933306</v>
      </c>
      <c r="H4">
        <f t="shared" si="1"/>
        <v>6.6105589809933223</v>
      </c>
      <c r="I4">
        <f t="shared" si="1"/>
        <v>6.725716980993333</v>
      </c>
      <c r="J4">
        <f t="shared" si="1"/>
        <v>6.7460729809933255</v>
      </c>
      <c r="K4">
        <f t="shared" si="1"/>
        <v>6.6716269809933362</v>
      </c>
      <c r="L4">
        <f t="shared" si="1"/>
        <v>6.5023789809933294</v>
      </c>
      <c r="M4">
        <f t="shared" si="1"/>
        <v>6.2383289809933409</v>
      </c>
      <c r="N4">
        <f t="shared" si="1"/>
        <v>5.8794769809933349</v>
      </c>
      <c r="O4">
        <f t="shared" si="1"/>
        <v>5.4258229809933471</v>
      </c>
      <c r="P4">
        <f t="shared" si="1"/>
        <v>4.877366980993342</v>
      </c>
      <c r="Q4">
        <f t="shared" si="1"/>
        <v>4.234108980993355</v>
      </c>
      <c r="R4">
        <f t="shared" si="1"/>
        <v>3.4960489809933502</v>
      </c>
      <c r="S4">
        <f t="shared" si="1"/>
        <v>2.6631869809933635</v>
      </c>
      <c r="T4">
        <f t="shared" si="1"/>
        <v>1.7355229809933592</v>
      </c>
      <c r="U4">
        <f t="shared" si="1"/>
        <v>0.71305698099337333</v>
      </c>
    </row>
    <row r="5" spans="1:38" x14ac:dyDescent="0.3">
      <c r="B5">
        <f>1+B4</f>
        <v>2</v>
      </c>
      <c r="C5">
        <v>13.000923336050001</v>
      </c>
      <c r="D5">
        <f t="shared" ref="D5:D46" si="2">0.44719101*C5</f>
        <v>5.8138960375807693</v>
      </c>
      <c r="E5">
        <f t="shared" ref="E5:U5" si="3">D5+(-9.4802*(momento)+19171)/100</f>
        <v>6.3082620375807785</v>
      </c>
      <c r="F5">
        <f t="shared" si="3"/>
        <v>6.7078260375807695</v>
      </c>
      <c r="G5">
        <f t="shared" si="3"/>
        <v>7.0125880375807794</v>
      </c>
      <c r="H5">
        <f t="shared" si="3"/>
        <v>7.2225480375807711</v>
      </c>
      <c r="I5">
        <f t="shared" si="3"/>
        <v>7.3377060375807819</v>
      </c>
      <c r="J5">
        <f t="shared" si="3"/>
        <v>7.3580620375807744</v>
      </c>
      <c r="K5">
        <f t="shared" si="3"/>
        <v>7.283616037580785</v>
      </c>
      <c r="L5">
        <f t="shared" si="3"/>
        <v>7.1143680375807783</v>
      </c>
      <c r="M5">
        <f t="shared" si="3"/>
        <v>6.8503180375807897</v>
      </c>
      <c r="N5">
        <f t="shared" si="3"/>
        <v>6.4914660375807838</v>
      </c>
      <c r="O5">
        <f t="shared" si="3"/>
        <v>6.037812037580796</v>
      </c>
      <c r="P5">
        <f t="shared" si="3"/>
        <v>5.4893560375807908</v>
      </c>
      <c r="Q5">
        <f t="shared" si="3"/>
        <v>4.8460980375808038</v>
      </c>
      <c r="R5">
        <f t="shared" si="3"/>
        <v>4.1080380375807986</v>
      </c>
      <c r="S5">
        <f t="shared" si="3"/>
        <v>3.2751760375808123</v>
      </c>
      <c r="T5">
        <f t="shared" si="3"/>
        <v>2.3475120375808078</v>
      </c>
      <c r="U5">
        <f t="shared" si="3"/>
        <v>1.325046037580822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7.3438686790493941</v>
      </c>
      <c r="E6">
        <f t="shared" ref="E6:U6" si="5">D6+(-9.4802*(momento)+19171)/100</f>
        <v>7.8382346790494033</v>
      </c>
      <c r="F6">
        <f t="shared" si="5"/>
        <v>8.2377986790493942</v>
      </c>
      <c r="G6">
        <f t="shared" si="5"/>
        <v>8.5425606790494033</v>
      </c>
      <c r="H6">
        <f t="shared" si="5"/>
        <v>8.752520679049395</v>
      </c>
      <c r="I6">
        <f t="shared" si="5"/>
        <v>8.8676786790494049</v>
      </c>
      <c r="J6">
        <f t="shared" si="5"/>
        <v>8.8880346790493974</v>
      </c>
      <c r="K6">
        <f t="shared" si="5"/>
        <v>8.813588679049408</v>
      </c>
      <c r="L6">
        <f t="shared" si="5"/>
        <v>8.6443406790494013</v>
      </c>
      <c r="M6">
        <f t="shared" si="5"/>
        <v>8.3802906790494127</v>
      </c>
      <c r="N6">
        <f t="shared" si="5"/>
        <v>8.0214386790494068</v>
      </c>
      <c r="O6">
        <f t="shared" si="5"/>
        <v>7.567784679049419</v>
      </c>
      <c r="P6">
        <f t="shared" si="5"/>
        <v>7.0193286790494138</v>
      </c>
      <c r="Q6">
        <f t="shared" si="5"/>
        <v>6.3760706790494268</v>
      </c>
      <c r="R6">
        <f t="shared" si="5"/>
        <v>5.6380106790494215</v>
      </c>
      <c r="S6">
        <f t="shared" si="5"/>
        <v>4.8051486790494353</v>
      </c>
      <c r="T6">
        <f t="shared" si="5"/>
        <v>3.8774846790494308</v>
      </c>
      <c r="U6">
        <f t="shared" si="5"/>
        <v>2.855018679049445</v>
      </c>
      <c r="V6">
        <f t="shared" ref="V6:W25" si="6">U6+(-9.4802*(momento)+19171)/100</f>
        <v>1.7377506790494412</v>
      </c>
      <c r="W6">
        <f t="shared" si="6"/>
        <v>0.52568067904945615</v>
      </c>
    </row>
    <row r="7" spans="1:38" x14ac:dyDescent="0.3">
      <c r="B7">
        <f t="shared" si="4"/>
        <v>4</v>
      </c>
      <c r="C7">
        <v>25.317587549150005</v>
      </c>
      <c r="D7">
        <f t="shared" si="2"/>
        <v>11.321797546867815</v>
      </c>
      <c r="E7">
        <f t="shared" ref="E7:U7" si="7">D7+(-9.4802*(momento)+19171)/100</f>
        <v>11.816163546867823</v>
      </c>
      <c r="F7">
        <f t="shared" si="7"/>
        <v>12.215727546867814</v>
      </c>
      <c r="G7">
        <f t="shared" si="7"/>
        <v>12.520489546867823</v>
      </c>
      <c r="H7">
        <f t="shared" si="7"/>
        <v>12.730449546867815</v>
      </c>
      <c r="I7">
        <f t="shared" si="7"/>
        <v>12.845607546867825</v>
      </c>
      <c r="J7">
        <f t="shared" si="7"/>
        <v>12.865963546867818</v>
      </c>
      <c r="K7">
        <f t="shared" si="7"/>
        <v>12.791517546867828</v>
      </c>
      <c r="L7">
        <f t="shared" si="7"/>
        <v>12.622269546867821</v>
      </c>
      <c r="M7">
        <f t="shared" si="7"/>
        <v>12.358219546867833</v>
      </c>
      <c r="N7">
        <f t="shared" si="7"/>
        <v>11.999367546867827</v>
      </c>
      <c r="O7">
        <f t="shared" si="7"/>
        <v>11.545713546867839</v>
      </c>
      <c r="P7">
        <f t="shared" si="7"/>
        <v>10.997257546867834</v>
      </c>
      <c r="Q7">
        <f t="shared" si="7"/>
        <v>10.353999546867847</v>
      </c>
      <c r="R7">
        <f t="shared" si="7"/>
        <v>9.6159395468678426</v>
      </c>
      <c r="S7">
        <f t="shared" si="7"/>
        <v>8.7830775468678564</v>
      </c>
      <c r="T7">
        <f t="shared" si="7"/>
        <v>7.8554135468678519</v>
      </c>
      <c r="U7">
        <f t="shared" si="7"/>
        <v>6.8329475468678655</v>
      </c>
      <c r="V7">
        <f t="shared" si="6"/>
        <v>5.7156795468678618</v>
      </c>
      <c r="W7">
        <f t="shared" si="6"/>
        <v>4.5036095468678763</v>
      </c>
      <c r="X7">
        <f t="shared" ref="X7:Y23" si="8">W7+(-9.4802*(momento)+19171)/100</f>
        <v>3.1967375468678734</v>
      </c>
      <c r="Y7">
        <f t="shared" si="8"/>
        <v>1.7950635468678888</v>
      </c>
    </row>
    <row r="8" spans="1:38" x14ac:dyDescent="0.3">
      <c r="B8">
        <f t="shared" si="4"/>
        <v>5</v>
      </c>
      <c r="C8">
        <v>26.686105795050004</v>
      </c>
      <c r="D8">
        <f t="shared" si="2"/>
        <v>11.933786603455264</v>
      </c>
      <c r="E8">
        <f t="shared" ref="E8:U8" si="9">D8+(-9.4802*(momento)+19171)/100</f>
        <v>12.428152603455272</v>
      </c>
      <c r="F8">
        <f t="shared" si="9"/>
        <v>12.827716603455263</v>
      </c>
      <c r="G8">
        <f t="shared" si="9"/>
        <v>13.132478603455272</v>
      </c>
      <c r="H8">
        <f t="shared" si="9"/>
        <v>13.342438603455264</v>
      </c>
      <c r="I8">
        <f t="shared" si="9"/>
        <v>13.457596603455274</v>
      </c>
      <c r="J8">
        <f t="shared" si="9"/>
        <v>13.477952603455266</v>
      </c>
      <c r="K8">
        <f t="shared" si="9"/>
        <v>13.403506603455277</v>
      </c>
      <c r="L8">
        <f t="shared" si="9"/>
        <v>13.23425860345527</v>
      </c>
      <c r="M8">
        <f t="shared" si="9"/>
        <v>12.970208603455282</v>
      </c>
      <c r="N8">
        <f t="shared" si="9"/>
        <v>12.611356603455276</v>
      </c>
      <c r="O8">
        <f t="shared" si="9"/>
        <v>12.157702603455288</v>
      </c>
      <c r="P8">
        <f t="shared" si="9"/>
        <v>11.609246603455283</v>
      </c>
      <c r="Q8">
        <f t="shared" si="9"/>
        <v>10.965988603455296</v>
      </c>
      <c r="R8">
        <f t="shared" si="9"/>
        <v>10.227928603455291</v>
      </c>
      <c r="S8">
        <f t="shared" si="9"/>
        <v>9.3950666034553052</v>
      </c>
      <c r="T8">
        <f t="shared" si="9"/>
        <v>8.4674026034553016</v>
      </c>
      <c r="U8">
        <f t="shared" si="9"/>
        <v>7.4449366034553162</v>
      </c>
      <c r="V8">
        <f t="shared" si="6"/>
        <v>6.3276686034553125</v>
      </c>
      <c r="W8">
        <f t="shared" si="6"/>
        <v>5.1155986034553269</v>
      </c>
      <c r="X8">
        <f t="shared" si="8"/>
        <v>3.808726603455324</v>
      </c>
      <c r="Y8">
        <f t="shared" si="8"/>
        <v>2.4070526034553392</v>
      </c>
      <c r="Z8">
        <f t="shared" ref="Z8:Z22" si="10">Y8+(-9.4802*(momento)+19171)/100</f>
        <v>0.91057660345533686</v>
      </c>
    </row>
    <row r="9" spans="1:38" x14ac:dyDescent="0.3">
      <c r="B9">
        <f t="shared" si="4"/>
        <v>6</v>
      </c>
      <c r="C9">
        <v>33.528697024550006</v>
      </c>
      <c r="D9">
        <f t="shared" si="2"/>
        <v>14.993731886392512</v>
      </c>
      <c r="E9">
        <f t="shared" ref="E9:U9" si="11">D9+(-9.4802*(momento)+19171)/100</f>
        <v>15.48809788639252</v>
      </c>
      <c r="F9">
        <f t="shared" si="11"/>
        <v>15.887661886392511</v>
      </c>
      <c r="G9">
        <f t="shared" si="11"/>
        <v>16.192423886392522</v>
      </c>
      <c r="H9">
        <f t="shared" si="11"/>
        <v>16.402383886392514</v>
      </c>
      <c r="I9">
        <f t="shared" si="11"/>
        <v>16.517541886392525</v>
      </c>
      <c r="J9">
        <f t="shared" si="11"/>
        <v>16.537897886392518</v>
      </c>
      <c r="K9">
        <f t="shared" si="11"/>
        <v>16.46345188639253</v>
      </c>
      <c r="L9">
        <f t="shared" si="11"/>
        <v>16.294203886392523</v>
      </c>
      <c r="M9">
        <f t="shared" si="11"/>
        <v>16.030153886392537</v>
      </c>
      <c r="N9">
        <f t="shared" si="11"/>
        <v>15.671301886392531</v>
      </c>
      <c r="O9">
        <f t="shared" si="11"/>
        <v>15.217647886392543</v>
      </c>
      <c r="P9">
        <f t="shared" si="11"/>
        <v>14.669191886392538</v>
      </c>
      <c r="Q9">
        <f t="shared" si="11"/>
        <v>14.025933886392551</v>
      </c>
      <c r="R9">
        <f t="shared" si="11"/>
        <v>13.287873886392546</v>
      </c>
      <c r="S9">
        <f t="shared" si="11"/>
        <v>12.45501188639256</v>
      </c>
      <c r="T9">
        <f t="shared" si="11"/>
        <v>11.527347886392556</v>
      </c>
      <c r="U9">
        <f t="shared" si="11"/>
        <v>10.504881886392571</v>
      </c>
      <c r="V9">
        <f t="shared" si="6"/>
        <v>9.3876138863925682</v>
      </c>
      <c r="W9">
        <f t="shared" si="6"/>
        <v>8.1755438863925836</v>
      </c>
      <c r="X9">
        <f t="shared" si="8"/>
        <v>6.8686718863925806</v>
      </c>
      <c r="Y9">
        <f t="shared" si="8"/>
        <v>5.4669978863925959</v>
      </c>
      <c r="Z9">
        <f t="shared" si="10"/>
        <v>3.9705218863925937</v>
      </c>
      <c r="AA9">
        <f t="shared" ref="AA9:AB22" si="12">Z9+(-9.4802*(momento)+19171)/100</f>
        <v>2.3792438863926098</v>
      </c>
      <c r="AB9">
        <f t="shared" si="12"/>
        <v>0.69316388639260795</v>
      </c>
    </row>
    <row r="10" spans="1:38" x14ac:dyDescent="0.3">
      <c r="B10">
        <f t="shared" si="4"/>
        <v>7</v>
      </c>
      <c r="C10">
        <v>43.792583868800001</v>
      </c>
      <c r="D10">
        <f t="shared" si="2"/>
        <v>19.583649810798381</v>
      </c>
      <c r="E10">
        <f t="shared" ref="E10:U10" si="13">D10+(-9.4802*(momento)+19171)/100</f>
        <v>20.078015810798391</v>
      </c>
      <c r="F10">
        <f t="shared" si="13"/>
        <v>20.477579810798382</v>
      </c>
      <c r="G10">
        <f t="shared" si="13"/>
        <v>20.782341810798393</v>
      </c>
      <c r="H10">
        <f t="shared" si="13"/>
        <v>20.992301810798384</v>
      </c>
      <c r="I10">
        <f t="shared" si="13"/>
        <v>21.107459810798396</v>
      </c>
      <c r="J10">
        <f t="shared" si="13"/>
        <v>21.127815810798388</v>
      </c>
      <c r="K10">
        <f t="shared" si="13"/>
        <v>21.053369810798401</v>
      </c>
      <c r="L10">
        <f t="shared" si="13"/>
        <v>20.884121810798394</v>
      </c>
      <c r="M10">
        <f t="shared" si="13"/>
        <v>20.620071810798407</v>
      </c>
      <c r="N10">
        <f t="shared" si="13"/>
        <v>20.261219810798401</v>
      </c>
      <c r="O10">
        <f t="shared" si="13"/>
        <v>19.807565810798415</v>
      </c>
      <c r="P10">
        <f t="shared" si="13"/>
        <v>19.25910981079841</v>
      </c>
      <c r="Q10">
        <f t="shared" si="13"/>
        <v>18.615851810798421</v>
      </c>
      <c r="R10">
        <f t="shared" si="13"/>
        <v>17.877791810798417</v>
      </c>
      <c r="S10">
        <f t="shared" si="13"/>
        <v>17.044929810798429</v>
      </c>
      <c r="T10">
        <f t="shared" si="13"/>
        <v>16.117265810798425</v>
      </c>
      <c r="U10">
        <f t="shared" si="13"/>
        <v>15.09479981079844</v>
      </c>
      <c r="V10">
        <f t="shared" si="6"/>
        <v>13.977531810798435</v>
      </c>
      <c r="W10">
        <f t="shared" si="6"/>
        <v>12.765461810798451</v>
      </c>
      <c r="X10">
        <f t="shared" si="8"/>
        <v>11.458589810798447</v>
      </c>
      <c r="Y10">
        <f t="shared" si="8"/>
        <v>10.056915810798463</v>
      </c>
      <c r="Z10">
        <f t="shared" si="10"/>
        <v>8.5604398107984601</v>
      </c>
      <c r="AA10">
        <f t="shared" si="12"/>
        <v>6.9691618107984761</v>
      </c>
      <c r="AB10">
        <f t="shared" si="12"/>
        <v>5.2830818107984747</v>
      </c>
      <c r="AC10">
        <f t="shared" ref="AC10:AD21" si="14">AB10+(-9.4802*(momento)+19171)/100</f>
        <v>3.5021998107984915</v>
      </c>
      <c r="AD10">
        <f t="shared" si="14"/>
        <v>1.6265158107984905</v>
      </c>
    </row>
    <row r="11" spans="1:38" x14ac:dyDescent="0.3">
      <c r="B11">
        <f t="shared" si="4"/>
        <v>8</v>
      </c>
      <c r="C11">
        <v>56.109248081900006</v>
      </c>
      <c r="D11">
        <f t="shared" si="2"/>
        <v>25.091551320085426</v>
      </c>
      <c r="E11">
        <f t="shared" ref="E11:U11" si="15">D11+(-9.4802*(momento)+19171)/100</f>
        <v>25.585917320085436</v>
      </c>
      <c r="F11">
        <f t="shared" si="15"/>
        <v>25.985481320085427</v>
      </c>
      <c r="G11">
        <f t="shared" si="15"/>
        <v>26.290243320085438</v>
      </c>
      <c r="H11">
        <f t="shared" si="15"/>
        <v>26.500203320085429</v>
      </c>
      <c r="I11">
        <f t="shared" si="15"/>
        <v>26.615361320085441</v>
      </c>
      <c r="J11">
        <f t="shared" si="15"/>
        <v>26.635717320085433</v>
      </c>
      <c r="K11">
        <f t="shared" si="15"/>
        <v>26.561271320085446</v>
      </c>
      <c r="L11">
        <f t="shared" si="15"/>
        <v>26.392023320085439</v>
      </c>
      <c r="M11">
        <f t="shared" si="15"/>
        <v>26.127973320085452</v>
      </c>
      <c r="N11">
        <f t="shared" si="15"/>
        <v>25.769121320085446</v>
      </c>
      <c r="O11">
        <f t="shared" si="15"/>
        <v>25.31546732008546</v>
      </c>
      <c r="P11">
        <f t="shared" si="15"/>
        <v>24.767011320085455</v>
      </c>
      <c r="Q11">
        <f t="shared" si="15"/>
        <v>24.123753320085466</v>
      </c>
      <c r="R11">
        <f t="shared" si="15"/>
        <v>23.385693320085462</v>
      </c>
      <c r="S11">
        <f t="shared" si="15"/>
        <v>22.552831320085474</v>
      </c>
      <c r="T11">
        <f t="shared" si="15"/>
        <v>21.62516732008547</v>
      </c>
      <c r="U11">
        <f t="shared" si="15"/>
        <v>20.602701320085483</v>
      </c>
      <c r="V11">
        <f t="shared" si="6"/>
        <v>19.48543332008548</v>
      </c>
      <c r="W11">
        <f t="shared" si="6"/>
        <v>18.273363320085494</v>
      </c>
      <c r="X11">
        <f t="shared" si="8"/>
        <v>16.966491320085492</v>
      </c>
      <c r="Y11">
        <f t="shared" si="8"/>
        <v>15.564817320085508</v>
      </c>
      <c r="Z11">
        <f t="shared" si="10"/>
        <v>14.068341320085505</v>
      </c>
      <c r="AA11">
        <f t="shared" si="12"/>
        <v>12.47706332008552</v>
      </c>
      <c r="AB11">
        <f t="shared" si="12"/>
        <v>10.790983320085518</v>
      </c>
      <c r="AC11">
        <f t="shared" si="14"/>
        <v>9.0101013200855355</v>
      </c>
      <c r="AD11">
        <f t="shared" si="14"/>
        <v>7.1344173200855341</v>
      </c>
      <c r="AE11">
        <f t="shared" ref="AE11:AG17" si="16">AD11+(-9.4802*(momento)+19171)/100</f>
        <v>5.1639313200855517</v>
      </c>
      <c r="AF11">
        <f t="shared" si="16"/>
        <v>3.098643320085551</v>
      </c>
      <c r="AG11">
        <f t="shared" si="16"/>
        <v>0.93855332008556891</v>
      </c>
    </row>
    <row r="12" spans="1:38" x14ac:dyDescent="0.3">
      <c r="B12">
        <f t="shared" si="4"/>
        <v>9</v>
      </c>
      <c r="C12">
        <v>73.215726155650003</v>
      </c>
      <c r="D12">
        <f t="shared" si="2"/>
        <v>32.741414527428539</v>
      </c>
      <c r="E12">
        <f t="shared" ref="E12:U12" si="17">D12+(-9.4802*(momento)+19171)/100</f>
        <v>33.235780527428545</v>
      </c>
      <c r="F12">
        <f t="shared" si="17"/>
        <v>33.635344527428536</v>
      </c>
      <c r="G12">
        <f t="shared" si="17"/>
        <v>33.940106527428547</v>
      </c>
      <c r="H12">
        <f t="shared" si="17"/>
        <v>34.150066527428542</v>
      </c>
      <c r="I12">
        <f t="shared" si="17"/>
        <v>34.265224527428551</v>
      </c>
      <c r="J12">
        <f t="shared" si="17"/>
        <v>34.285580527428543</v>
      </c>
      <c r="K12">
        <f t="shared" si="17"/>
        <v>34.211134527428555</v>
      </c>
      <c r="L12">
        <f t="shared" si="17"/>
        <v>34.041886527428545</v>
      </c>
      <c r="M12">
        <f t="shared" si="17"/>
        <v>33.777836527428555</v>
      </c>
      <c r="N12">
        <f t="shared" si="17"/>
        <v>33.418984527428549</v>
      </c>
      <c r="O12">
        <f t="shared" si="17"/>
        <v>32.965330527428563</v>
      </c>
      <c r="P12">
        <f t="shared" si="17"/>
        <v>32.416874527428554</v>
      </c>
      <c r="Q12">
        <f t="shared" si="17"/>
        <v>31.773616527428565</v>
      </c>
      <c r="R12">
        <f t="shared" si="17"/>
        <v>31.035556527428561</v>
      </c>
      <c r="S12">
        <f t="shared" si="17"/>
        <v>30.202694527428573</v>
      </c>
      <c r="T12">
        <f t="shared" si="17"/>
        <v>29.275030527428569</v>
      </c>
      <c r="U12">
        <f t="shared" si="17"/>
        <v>28.252564527428582</v>
      </c>
      <c r="V12">
        <f t="shared" si="6"/>
        <v>27.135296527428579</v>
      </c>
      <c r="W12">
        <f t="shared" si="6"/>
        <v>25.923226527428593</v>
      </c>
      <c r="X12">
        <f t="shared" si="8"/>
        <v>24.616354527428591</v>
      </c>
      <c r="Y12">
        <f t="shared" si="8"/>
        <v>23.214680527428605</v>
      </c>
      <c r="Z12">
        <f t="shared" si="10"/>
        <v>21.718204527428604</v>
      </c>
      <c r="AA12">
        <f t="shared" si="12"/>
        <v>20.126926527428619</v>
      </c>
      <c r="AB12">
        <f t="shared" si="12"/>
        <v>18.440846527428619</v>
      </c>
      <c r="AC12">
        <f t="shared" si="14"/>
        <v>16.659964527428635</v>
      </c>
      <c r="AD12">
        <f t="shared" si="14"/>
        <v>14.784280527428633</v>
      </c>
      <c r="AE12">
        <f t="shared" si="16"/>
        <v>12.81379452742865</v>
      </c>
      <c r="AF12">
        <f t="shared" si="16"/>
        <v>10.748506527428649</v>
      </c>
      <c r="AG12">
        <f t="shared" si="16"/>
        <v>8.5884165274286666</v>
      </c>
      <c r="AH12">
        <f t="shared" ref="AH12:AJ16" si="18">AG12+(-9.4802*(momento)+19171)/100</f>
        <v>6.3335245274286667</v>
      </c>
      <c r="AI12">
        <f t="shared" si="18"/>
        <v>3.9838305274286854</v>
      </c>
      <c r="AJ12">
        <f t="shared" si="18"/>
        <v>1.5393345274286863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36.413348866953235</v>
      </c>
      <c r="E13">
        <f t="shared" ref="E13:U13" si="19">D13+(-9.4802*(momento)+19171)/100</f>
        <v>36.907714866953242</v>
      </c>
      <c r="F13">
        <f t="shared" si="19"/>
        <v>37.307278866953233</v>
      </c>
      <c r="G13">
        <f t="shared" si="19"/>
        <v>37.612040866953244</v>
      </c>
      <c r="H13">
        <f t="shared" si="19"/>
        <v>37.822000866953239</v>
      </c>
      <c r="I13">
        <f t="shared" si="19"/>
        <v>37.937158866953247</v>
      </c>
      <c r="J13">
        <f t="shared" si="19"/>
        <v>37.95751486695324</v>
      </c>
      <c r="K13">
        <f t="shared" si="19"/>
        <v>37.883068866953252</v>
      </c>
      <c r="L13">
        <f t="shared" si="19"/>
        <v>37.713820866953242</v>
      </c>
      <c r="M13">
        <f t="shared" si="19"/>
        <v>37.449770866953251</v>
      </c>
      <c r="N13">
        <f t="shared" si="19"/>
        <v>37.090918866953245</v>
      </c>
      <c r="O13">
        <f t="shared" si="19"/>
        <v>36.637264866953259</v>
      </c>
      <c r="P13">
        <f t="shared" si="19"/>
        <v>36.088808866953251</v>
      </c>
      <c r="Q13">
        <f t="shared" si="19"/>
        <v>35.445550866953262</v>
      </c>
      <c r="R13">
        <f t="shared" si="19"/>
        <v>34.707490866953258</v>
      </c>
      <c r="S13">
        <f t="shared" si="19"/>
        <v>33.874628866953273</v>
      </c>
      <c r="T13">
        <f t="shared" si="19"/>
        <v>32.946964866953266</v>
      </c>
      <c r="U13">
        <f t="shared" si="19"/>
        <v>31.924498866953279</v>
      </c>
      <c r="V13">
        <f t="shared" si="6"/>
        <v>30.807230866953276</v>
      </c>
      <c r="W13">
        <f t="shared" si="6"/>
        <v>29.59516086695329</v>
      </c>
      <c r="X13">
        <f t="shared" si="8"/>
        <v>28.288288866953287</v>
      </c>
      <c r="Y13">
        <f t="shared" si="8"/>
        <v>26.886614866953302</v>
      </c>
      <c r="Z13">
        <f t="shared" si="10"/>
        <v>25.390138866953301</v>
      </c>
      <c r="AA13">
        <f t="shared" si="12"/>
        <v>23.798860866953316</v>
      </c>
      <c r="AB13">
        <f t="shared" si="12"/>
        <v>22.112780866953315</v>
      </c>
      <c r="AC13">
        <f t="shared" si="14"/>
        <v>20.331898866953331</v>
      </c>
      <c r="AD13">
        <f t="shared" si="14"/>
        <v>18.456214866953331</v>
      </c>
      <c r="AE13">
        <f t="shared" si="16"/>
        <v>16.485728866953348</v>
      </c>
      <c r="AF13">
        <f t="shared" si="16"/>
        <v>14.420440866953347</v>
      </c>
      <c r="AG13">
        <f t="shared" si="16"/>
        <v>12.260350866953365</v>
      </c>
      <c r="AH13">
        <f t="shared" si="18"/>
        <v>10.005458866953365</v>
      </c>
      <c r="AI13">
        <f t="shared" si="18"/>
        <v>7.6557648669533833</v>
      </c>
      <c r="AJ13">
        <f t="shared" si="18"/>
        <v>5.2112688669533842</v>
      </c>
      <c r="AK13">
        <f>AJ13+(-9.4802*(momento)+19171)/100</f>
        <v>2.6719708669533673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32.741414527428539</v>
      </c>
      <c r="E14">
        <f t="shared" ref="E14:U14" si="20">D14+(-9.4802*(momento)+19171)/100</f>
        <v>33.235780527428545</v>
      </c>
      <c r="F14">
        <f t="shared" si="20"/>
        <v>33.635344527428536</v>
      </c>
      <c r="G14">
        <f t="shared" si="20"/>
        <v>33.940106527428547</v>
      </c>
      <c r="H14">
        <f t="shared" si="20"/>
        <v>34.150066527428542</v>
      </c>
      <c r="I14">
        <f t="shared" si="20"/>
        <v>34.265224527428551</v>
      </c>
      <c r="J14">
        <f t="shared" si="20"/>
        <v>34.285580527428543</v>
      </c>
      <c r="K14">
        <f t="shared" si="20"/>
        <v>34.211134527428555</v>
      </c>
      <c r="L14">
        <f t="shared" si="20"/>
        <v>34.041886527428545</v>
      </c>
      <c r="M14">
        <f t="shared" si="20"/>
        <v>33.777836527428555</v>
      </c>
      <c r="N14">
        <f t="shared" si="20"/>
        <v>33.418984527428549</v>
      </c>
      <c r="O14">
        <f t="shared" si="20"/>
        <v>32.965330527428563</v>
      </c>
      <c r="P14">
        <f t="shared" si="20"/>
        <v>32.416874527428554</v>
      </c>
      <c r="Q14">
        <f t="shared" si="20"/>
        <v>31.773616527428565</v>
      </c>
      <c r="R14">
        <f t="shared" si="20"/>
        <v>31.035556527428561</v>
      </c>
      <c r="S14">
        <f t="shared" si="20"/>
        <v>30.202694527428573</v>
      </c>
      <c r="T14">
        <f t="shared" si="20"/>
        <v>29.275030527428569</v>
      </c>
      <c r="U14">
        <f t="shared" si="20"/>
        <v>28.252564527428582</v>
      </c>
      <c r="V14">
        <f t="shared" si="6"/>
        <v>27.135296527428579</v>
      </c>
      <c r="W14">
        <f t="shared" si="6"/>
        <v>25.923226527428593</v>
      </c>
      <c r="X14">
        <f t="shared" si="8"/>
        <v>24.616354527428591</v>
      </c>
      <c r="Y14">
        <f t="shared" si="8"/>
        <v>23.214680527428605</v>
      </c>
      <c r="Z14">
        <f t="shared" si="10"/>
        <v>21.718204527428604</v>
      </c>
      <c r="AA14">
        <f t="shared" si="12"/>
        <v>20.126926527428619</v>
      </c>
      <c r="AB14">
        <f t="shared" si="12"/>
        <v>18.440846527428619</v>
      </c>
      <c r="AC14">
        <f t="shared" si="14"/>
        <v>16.659964527428635</v>
      </c>
      <c r="AD14">
        <f t="shared" si="14"/>
        <v>14.784280527428633</v>
      </c>
      <c r="AE14">
        <f t="shared" si="16"/>
        <v>12.81379452742865</v>
      </c>
      <c r="AF14">
        <f t="shared" si="16"/>
        <v>10.748506527428649</v>
      </c>
      <c r="AG14">
        <f t="shared" si="16"/>
        <v>8.5884165274286666</v>
      </c>
      <c r="AH14">
        <f t="shared" si="18"/>
        <v>6.3335245274286667</v>
      </c>
      <c r="AI14">
        <f t="shared" si="18"/>
        <v>3.9838305274286854</v>
      </c>
      <c r="AJ14">
        <f t="shared" si="18"/>
        <v>1.5393345274286863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32.741414527428539</v>
      </c>
      <c r="E15">
        <f t="shared" ref="E15:U15" si="21">D15+(-9.4802*(momento)+19171)/100</f>
        <v>33.235780527428545</v>
      </c>
      <c r="F15">
        <f t="shared" si="21"/>
        <v>33.635344527428536</v>
      </c>
      <c r="G15">
        <f t="shared" si="21"/>
        <v>33.940106527428547</v>
      </c>
      <c r="H15">
        <f t="shared" si="21"/>
        <v>34.150066527428542</v>
      </c>
      <c r="I15">
        <f t="shared" si="21"/>
        <v>34.265224527428551</v>
      </c>
      <c r="J15">
        <f t="shared" si="21"/>
        <v>34.285580527428543</v>
      </c>
      <c r="K15">
        <f t="shared" si="21"/>
        <v>34.211134527428555</v>
      </c>
      <c r="L15">
        <f t="shared" si="21"/>
        <v>34.041886527428545</v>
      </c>
      <c r="M15">
        <f t="shared" si="21"/>
        <v>33.777836527428555</v>
      </c>
      <c r="N15">
        <f t="shared" si="21"/>
        <v>33.418984527428549</v>
      </c>
      <c r="O15">
        <f t="shared" si="21"/>
        <v>32.965330527428563</v>
      </c>
      <c r="P15">
        <f t="shared" si="21"/>
        <v>32.416874527428554</v>
      </c>
      <c r="Q15">
        <f t="shared" si="21"/>
        <v>31.773616527428565</v>
      </c>
      <c r="R15">
        <f t="shared" si="21"/>
        <v>31.035556527428561</v>
      </c>
      <c r="S15">
        <f t="shared" si="21"/>
        <v>30.202694527428573</v>
      </c>
      <c r="T15">
        <f t="shared" si="21"/>
        <v>29.275030527428569</v>
      </c>
      <c r="U15">
        <f t="shared" si="21"/>
        <v>28.252564527428582</v>
      </c>
      <c r="V15">
        <f t="shared" si="6"/>
        <v>27.135296527428579</v>
      </c>
      <c r="W15">
        <f t="shared" si="6"/>
        <v>25.923226527428593</v>
      </c>
      <c r="X15">
        <f t="shared" si="8"/>
        <v>24.616354527428591</v>
      </c>
      <c r="Y15">
        <f t="shared" si="8"/>
        <v>23.214680527428605</v>
      </c>
      <c r="Z15">
        <f t="shared" si="10"/>
        <v>21.718204527428604</v>
      </c>
      <c r="AA15">
        <f t="shared" si="12"/>
        <v>20.126926527428619</v>
      </c>
      <c r="AB15">
        <f t="shared" si="12"/>
        <v>18.440846527428619</v>
      </c>
      <c r="AC15">
        <f t="shared" si="14"/>
        <v>16.659964527428635</v>
      </c>
      <c r="AD15">
        <f t="shared" si="14"/>
        <v>14.784280527428633</v>
      </c>
      <c r="AE15">
        <f t="shared" si="16"/>
        <v>12.81379452742865</v>
      </c>
      <c r="AF15">
        <f t="shared" si="16"/>
        <v>10.748506527428649</v>
      </c>
      <c r="AG15">
        <f t="shared" si="16"/>
        <v>8.5884165274286666</v>
      </c>
      <c r="AH15">
        <f t="shared" si="18"/>
        <v>6.3335245274286667</v>
      </c>
      <c r="AI15">
        <f t="shared" si="18"/>
        <v>3.9838305274286854</v>
      </c>
      <c r="AJ15">
        <f t="shared" si="18"/>
        <v>1.5393345274286863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32.741414527428539</v>
      </c>
      <c r="E16">
        <f t="shared" ref="E16:U16" si="22">D16+(-9.4802*(momento)+19171)/100</f>
        <v>33.235780527428545</v>
      </c>
      <c r="F16">
        <f t="shared" si="22"/>
        <v>33.635344527428536</v>
      </c>
      <c r="G16">
        <f t="shared" si="22"/>
        <v>33.940106527428547</v>
      </c>
      <c r="H16">
        <f t="shared" si="22"/>
        <v>34.150066527428542</v>
      </c>
      <c r="I16">
        <f t="shared" si="22"/>
        <v>34.265224527428551</v>
      </c>
      <c r="J16">
        <f t="shared" si="22"/>
        <v>34.285580527428543</v>
      </c>
      <c r="K16">
        <f t="shared" si="22"/>
        <v>34.211134527428555</v>
      </c>
      <c r="L16">
        <f t="shared" si="22"/>
        <v>34.041886527428545</v>
      </c>
      <c r="M16">
        <f t="shared" si="22"/>
        <v>33.777836527428555</v>
      </c>
      <c r="N16">
        <f t="shared" si="22"/>
        <v>33.418984527428549</v>
      </c>
      <c r="O16">
        <f t="shared" si="22"/>
        <v>32.965330527428563</v>
      </c>
      <c r="P16">
        <f t="shared" si="22"/>
        <v>32.416874527428554</v>
      </c>
      <c r="Q16">
        <f t="shared" si="22"/>
        <v>31.773616527428565</v>
      </c>
      <c r="R16">
        <f t="shared" si="22"/>
        <v>31.035556527428561</v>
      </c>
      <c r="S16">
        <f t="shared" si="22"/>
        <v>30.202694527428573</v>
      </c>
      <c r="T16">
        <f t="shared" si="22"/>
        <v>29.275030527428569</v>
      </c>
      <c r="U16">
        <f t="shared" si="22"/>
        <v>28.252564527428582</v>
      </c>
      <c r="V16">
        <f t="shared" si="6"/>
        <v>27.135296527428579</v>
      </c>
      <c r="W16">
        <f t="shared" si="6"/>
        <v>25.923226527428593</v>
      </c>
      <c r="X16">
        <f t="shared" si="8"/>
        <v>24.616354527428591</v>
      </c>
      <c r="Y16">
        <f t="shared" si="8"/>
        <v>23.214680527428605</v>
      </c>
      <c r="Z16">
        <f t="shared" si="10"/>
        <v>21.718204527428604</v>
      </c>
      <c r="AA16">
        <f t="shared" si="12"/>
        <v>20.126926527428619</v>
      </c>
      <c r="AB16">
        <f t="shared" si="12"/>
        <v>18.440846527428619</v>
      </c>
      <c r="AC16">
        <f t="shared" si="14"/>
        <v>16.659964527428635</v>
      </c>
      <c r="AD16">
        <f t="shared" si="14"/>
        <v>14.784280527428633</v>
      </c>
      <c r="AE16">
        <f t="shared" si="16"/>
        <v>12.81379452742865</v>
      </c>
      <c r="AF16">
        <f t="shared" si="16"/>
        <v>10.748506527428649</v>
      </c>
      <c r="AG16">
        <f t="shared" si="16"/>
        <v>8.5884165274286666</v>
      </c>
      <c r="AH16">
        <f t="shared" si="18"/>
        <v>6.3335245274286667</v>
      </c>
      <c r="AI16">
        <f t="shared" si="18"/>
        <v>3.9838305274286854</v>
      </c>
      <c r="AJ16">
        <f t="shared" si="18"/>
        <v>1.5393345274286863</v>
      </c>
    </row>
    <row r="17" spans="2:34" x14ac:dyDescent="0.3">
      <c r="B17">
        <f t="shared" si="4"/>
        <v>14</v>
      </c>
      <c r="C17">
        <v>62.951839311400015</v>
      </c>
      <c r="D17">
        <f t="shared" si="2"/>
        <v>28.151496603022679</v>
      </c>
      <c r="E17">
        <f t="shared" ref="E17:U17" si="23">D17+(-9.4802*(momento)+19171)/100</f>
        <v>28.645862603022689</v>
      </c>
      <c r="F17">
        <f t="shared" si="23"/>
        <v>29.04542660302268</v>
      </c>
      <c r="G17">
        <f t="shared" si="23"/>
        <v>29.350188603022691</v>
      </c>
      <c r="H17">
        <f t="shared" si="23"/>
        <v>29.560148603022682</v>
      </c>
      <c r="I17">
        <f t="shared" si="23"/>
        <v>29.675306603022694</v>
      </c>
      <c r="J17">
        <f t="shared" si="23"/>
        <v>29.695662603022686</v>
      </c>
      <c r="K17">
        <f t="shared" si="23"/>
        <v>29.621216603022699</v>
      </c>
      <c r="L17">
        <f t="shared" si="23"/>
        <v>29.451968603022692</v>
      </c>
      <c r="M17">
        <f t="shared" si="23"/>
        <v>29.187918603022705</v>
      </c>
      <c r="N17">
        <f t="shared" si="23"/>
        <v>28.829066603022699</v>
      </c>
      <c r="O17">
        <f t="shared" si="23"/>
        <v>28.375412603022713</v>
      </c>
      <c r="P17">
        <f t="shared" si="23"/>
        <v>27.826956603022708</v>
      </c>
      <c r="Q17">
        <f t="shared" si="23"/>
        <v>27.183698603022719</v>
      </c>
      <c r="R17">
        <f t="shared" si="23"/>
        <v>26.445638603022715</v>
      </c>
      <c r="S17">
        <f t="shared" si="23"/>
        <v>25.612776603022727</v>
      </c>
      <c r="T17">
        <f t="shared" si="23"/>
        <v>24.685112603022723</v>
      </c>
      <c r="U17">
        <f t="shared" si="23"/>
        <v>23.662646603022736</v>
      </c>
      <c r="V17">
        <f t="shared" si="6"/>
        <v>22.545378603022733</v>
      </c>
      <c r="W17">
        <f t="shared" si="6"/>
        <v>21.333308603022747</v>
      </c>
      <c r="X17">
        <f t="shared" si="8"/>
        <v>20.026436603022745</v>
      </c>
      <c r="Y17">
        <f t="shared" si="8"/>
        <v>18.624762603022759</v>
      </c>
      <c r="Z17">
        <f t="shared" si="10"/>
        <v>17.128286603022758</v>
      </c>
      <c r="AA17">
        <f t="shared" si="12"/>
        <v>15.537008603022773</v>
      </c>
      <c r="AB17">
        <f t="shared" si="12"/>
        <v>13.850928603022771</v>
      </c>
      <c r="AC17">
        <f t="shared" si="14"/>
        <v>12.070046603022789</v>
      </c>
      <c r="AD17">
        <f t="shared" si="14"/>
        <v>10.194362603022787</v>
      </c>
      <c r="AE17">
        <f t="shared" si="16"/>
        <v>8.2238766030228039</v>
      </c>
      <c r="AF17">
        <f t="shared" si="16"/>
        <v>6.1585886030228032</v>
      </c>
      <c r="AG17">
        <f t="shared" si="16"/>
        <v>3.9984986030228211</v>
      </c>
      <c r="AH17">
        <f>AG17+(-9.4802*(momento)+19171)/100</f>
        <v>1.7436066030228212</v>
      </c>
    </row>
    <row r="18" spans="2:34" x14ac:dyDescent="0.3">
      <c r="B18">
        <f t="shared" si="4"/>
        <v>15</v>
      </c>
      <c r="C18">
        <v>49.266656852400004</v>
      </c>
      <c r="D18">
        <f t="shared" si="2"/>
        <v>22.03160603714818</v>
      </c>
      <c r="E18">
        <f t="shared" ref="E18:U18" si="24">D18+(-9.4802*(momento)+19171)/100</f>
        <v>22.52597203714819</v>
      </c>
      <c r="F18">
        <f t="shared" si="24"/>
        <v>22.925536037148181</v>
      </c>
      <c r="G18">
        <f t="shared" si="24"/>
        <v>23.230298037148192</v>
      </c>
      <c r="H18">
        <f t="shared" si="24"/>
        <v>23.440258037148183</v>
      </c>
      <c r="I18">
        <f t="shared" si="24"/>
        <v>23.555416037148195</v>
      </c>
      <c r="J18">
        <f t="shared" si="24"/>
        <v>23.575772037148187</v>
      </c>
      <c r="K18">
        <f t="shared" si="24"/>
        <v>23.5013260371482</v>
      </c>
      <c r="L18">
        <f t="shared" si="24"/>
        <v>23.332078037148193</v>
      </c>
      <c r="M18">
        <f t="shared" si="24"/>
        <v>23.068028037148206</v>
      </c>
      <c r="N18">
        <f t="shared" si="24"/>
        <v>22.7091760371482</v>
      </c>
      <c r="O18">
        <f t="shared" si="24"/>
        <v>22.255522037148214</v>
      </c>
      <c r="P18">
        <f t="shared" si="24"/>
        <v>21.707066037148209</v>
      </c>
      <c r="Q18">
        <f t="shared" si="24"/>
        <v>21.06380803714822</v>
      </c>
      <c r="R18">
        <f t="shared" si="24"/>
        <v>20.325748037148216</v>
      </c>
      <c r="S18">
        <f t="shared" si="24"/>
        <v>19.492886037148228</v>
      </c>
      <c r="T18">
        <f t="shared" si="24"/>
        <v>18.565222037148224</v>
      </c>
      <c r="U18">
        <f t="shared" si="24"/>
        <v>17.542756037148237</v>
      </c>
      <c r="V18">
        <f t="shared" si="6"/>
        <v>16.425488037148234</v>
      </c>
      <c r="W18">
        <f t="shared" si="6"/>
        <v>15.21341803714825</v>
      </c>
      <c r="X18">
        <f t="shared" si="8"/>
        <v>13.906546037148246</v>
      </c>
      <c r="Y18">
        <f t="shared" si="8"/>
        <v>12.504872037148262</v>
      </c>
      <c r="Z18">
        <f t="shared" si="10"/>
        <v>11.008396037148259</v>
      </c>
      <c r="AA18">
        <f t="shared" si="12"/>
        <v>9.4171180371482741</v>
      </c>
      <c r="AB18">
        <f t="shared" si="12"/>
        <v>7.7310380371482719</v>
      </c>
      <c r="AC18">
        <f t="shared" si="14"/>
        <v>5.9501560371482887</v>
      </c>
      <c r="AD18">
        <f t="shared" si="14"/>
        <v>4.0744720371482881</v>
      </c>
      <c r="AE18">
        <f>AD18+(-9.4802*(momento)+19171)/100</f>
        <v>2.1039860371483057</v>
      </c>
    </row>
    <row r="19" spans="2:34" x14ac:dyDescent="0.3">
      <c r="B19">
        <f t="shared" si="4"/>
        <v>16</v>
      </c>
      <c r="C19">
        <v>42.424065622900009</v>
      </c>
      <c r="D19">
        <f t="shared" si="2"/>
        <v>18.971660754210934</v>
      </c>
      <c r="E19">
        <f t="shared" ref="E19:U19" si="25">D19+(-9.4802*(momento)+19171)/100</f>
        <v>19.466026754210944</v>
      </c>
      <c r="F19">
        <f t="shared" si="25"/>
        <v>19.865590754210935</v>
      </c>
      <c r="G19">
        <f t="shared" si="25"/>
        <v>20.170352754210946</v>
      </c>
      <c r="H19">
        <f t="shared" si="25"/>
        <v>20.380312754210937</v>
      </c>
      <c r="I19">
        <f t="shared" si="25"/>
        <v>20.495470754210949</v>
      </c>
      <c r="J19">
        <f t="shared" si="25"/>
        <v>20.515826754210941</v>
      </c>
      <c r="K19">
        <f t="shared" si="25"/>
        <v>20.441380754210954</v>
      </c>
      <c r="L19">
        <f t="shared" si="25"/>
        <v>20.272132754210947</v>
      </c>
      <c r="M19">
        <f t="shared" si="25"/>
        <v>20.00808275421096</v>
      </c>
      <c r="N19">
        <f t="shared" si="25"/>
        <v>19.649230754210954</v>
      </c>
      <c r="O19">
        <f t="shared" si="25"/>
        <v>19.195576754210968</v>
      </c>
      <c r="P19">
        <f t="shared" si="25"/>
        <v>18.647120754210963</v>
      </c>
      <c r="Q19">
        <f t="shared" si="25"/>
        <v>18.003862754210974</v>
      </c>
      <c r="R19">
        <f t="shared" si="25"/>
        <v>17.26580275421097</v>
      </c>
      <c r="S19">
        <f t="shared" si="25"/>
        <v>16.432940754210982</v>
      </c>
      <c r="T19">
        <f t="shared" si="25"/>
        <v>15.505276754210978</v>
      </c>
      <c r="U19">
        <f t="shared" si="25"/>
        <v>14.482810754210993</v>
      </c>
      <c r="V19">
        <f t="shared" si="6"/>
        <v>13.365542754210988</v>
      </c>
      <c r="W19">
        <f t="shared" si="6"/>
        <v>12.153472754211004</v>
      </c>
      <c r="X19">
        <f t="shared" si="8"/>
        <v>10.846600754211</v>
      </c>
      <c r="Y19">
        <f t="shared" si="8"/>
        <v>9.444926754211016</v>
      </c>
      <c r="Z19">
        <f t="shared" si="10"/>
        <v>7.9484507542110139</v>
      </c>
      <c r="AA19">
        <f t="shared" si="12"/>
        <v>6.3571727542110299</v>
      </c>
      <c r="AB19">
        <f t="shared" si="12"/>
        <v>4.6710927542110277</v>
      </c>
      <c r="AC19">
        <f t="shared" si="14"/>
        <v>2.8902107542110445</v>
      </c>
      <c r="AD19">
        <f t="shared" si="14"/>
        <v>1.0145267542110434</v>
      </c>
    </row>
    <row r="20" spans="2:34" x14ac:dyDescent="0.3">
      <c r="B20">
        <f t="shared" si="4"/>
        <v>17</v>
      </c>
      <c r="C20">
        <v>47.213879483550009</v>
      </c>
      <c r="D20">
        <f t="shared" si="2"/>
        <v>21.113622452267006</v>
      </c>
      <c r="E20">
        <f t="shared" ref="E20:U20" si="26">D20+(-9.4802*(momento)+19171)/100</f>
        <v>21.607988452267016</v>
      </c>
      <c r="F20">
        <f t="shared" si="26"/>
        <v>22.007552452267007</v>
      </c>
      <c r="G20">
        <f t="shared" si="26"/>
        <v>22.312314452267017</v>
      </c>
      <c r="H20">
        <f t="shared" si="26"/>
        <v>22.522274452267009</v>
      </c>
      <c r="I20">
        <f t="shared" si="26"/>
        <v>22.637432452267021</v>
      </c>
      <c r="J20">
        <f t="shared" si="26"/>
        <v>22.657788452267013</v>
      </c>
      <c r="K20">
        <f t="shared" si="26"/>
        <v>22.583342452267026</v>
      </c>
      <c r="L20">
        <f t="shared" si="26"/>
        <v>22.414094452267019</v>
      </c>
      <c r="M20">
        <f t="shared" si="26"/>
        <v>22.150044452267032</v>
      </c>
      <c r="N20">
        <f t="shared" si="26"/>
        <v>21.791192452267026</v>
      </c>
      <c r="O20">
        <f t="shared" si="26"/>
        <v>21.33753845226704</v>
      </c>
      <c r="P20">
        <f t="shared" si="26"/>
        <v>20.789082452267035</v>
      </c>
      <c r="Q20">
        <f t="shared" si="26"/>
        <v>20.145824452267046</v>
      </c>
      <c r="R20">
        <f t="shared" si="26"/>
        <v>19.407764452267042</v>
      </c>
      <c r="S20">
        <f t="shared" si="26"/>
        <v>18.574902452267054</v>
      </c>
      <c r="T20">
        <f t="shared" si="26"/>
        <v>17.64723845226705</v>
      </c>
      <c r="U20">
        <f t="shared" si="26"/>
        <v>16.624772452267063</v>
      </c>
      <c r="V20">
        <f t="shared" si="6"/>
        <v>15.50750445226706</v>
      </c>
      <c r="W20">
        <f t="shared" si="6"/>
        <v>14.295434452267076</v>
      </c>
      <c r="X20">
        <f t="shared" si="8"/>
        <v>12.988562452267072</v>
      </c>
      <c r="Y20">
        <f t="shared" si="8"/>
        <v>11.586888452267088</v>
      </c>
      <c r="Z20">
        <f t="shared" si="10"/>
        <v>10.090412452267085</v>
      </c>
      <c r="AA20">
        <f t="shared" si="12"/>
        <v>8.4991344522671</v>
      </c>
      <c r="AB20">
        <f t="shared" si="12"/>
        <v>6.8130544522670977</v>
      </c>
      <c r="AC20">
        <f t="shared" si="14"/>
        <v>5.0321724522671145</v>
      </c>
      <c r="AD20">
        <f t="shared" si="14"/>
        <v>3.1564884522671135</v>
      </c>
      <c r="AE20">
        <f>AD20+(-9.4802*(momento)+19171)/100</f>
        <v>1.1860024522671309</v>
      </c>
    </row>
    <row r="21" spans="2:34" x14ac:dyDescent="0.3">
      <c r="B21">
        <f t="shared" si="4"/>
        <v>18</v>
      </c>
      <c r="C21">
        <v>50.63517509830001</v>
      </c>
      <c r="D21">
        <f t="shared" si="2"/>
        <v>22.64359509373563</v>
      </c>
      <c r="E21">
        <f t="shared" ref="E21:U21" si="27">D21+(-9.4802*(momento)+19171)/100</f>
        <v>23.13796109373564</v>
      </c>
      <c r="F21">
        <f t="shared" si="27"/>
        <v>23.537525093735631</v>
      </c>
      <c r="G21">
        <f t="shared" si="27"/>
        <v>23.842287093735642</v>
      </c>
      <c r="H21">
        <f t="shared" si="27"/>
        <v>24.052247093735634</v>
      </c>
      <c r="I21">
        <f t="shared" si="27"/>
        <v>24.167405093735645</v>
      </c>
      <c r="J21">
        <f t="shared" si="27"/>
        <v>24.187761093735638</v>
      </c>
      <c r="K21">
        <f t="shared" si="27"/>
        <v>24.11331509373565</v>
      </c>
      <c r="L21">
        <f t="shared" si="27"/>
        <v>23.944067093735644</v>
      </c>
      <c r="M21">
        <f t="shared" si="27"/>
        <v>23.680017093735657</v>
      </c>
      <c r="N21">
        <f t="shared" si="27"/>
        <v>23.321165093735651</v>
      </c>
      <c r="O21">
        <f t="shared" si="27"/>
        <v>22.867511093735665</v>
      </c>
      <c r="P21">
        <f t="shared" si="27"/>
        <v>22.31905509373566</v>
      </c>
      <c r="Q21">
        <f t="shared" si="27"/>
        <v>21.675797093735671</v>
      </c>
      <c r="R21">
        <f t="shared" si="27"/>
        <v>20.937737093735667</v>
      </c>
      <c r="S21">
        <f t="shared" si="27"/>
        <v>20.104875093735679</v>
      </c>
      <c r="T21">
        <f t="shared" si="27"/>
        <v>19.177211093735675</v>
      </c>
      <c r="U21">
        <f t="shared" si="27"/>
        <v>18.154745093735688</v>
      </c>
      <c r="V21">
        <f t="shared" si="6"/>
        <v>17.037477093735685</v>
      </c>
      <c r="W21">
        <f t="shared" si="6"/>
        <v>15.8254070937357</v>
      </c>
      <c r="X21">
        <f t="shared" si="8"/>
        <v>14.518535093735697</v>
      </c>
      <c r="Y21">
        <f t="shared" si="8"/>
        <v>13.116861093735713</v>
      </c>
      <c r="Z21">
        <f t="shared" si="10"/>
        <v>11.62038509373571</v>
      </c>
      <c r="AA21">
        <f t="shared" si="12"/>
        <v>10.029107093735725</v>
      </c>
      <c r="AB21">
        <f t="shared" si="12"/>
        <v>8.3430270937357225</v>
      </c>
      <c r="AC21">
        <f t="shared" si="14"/>
        <v>6.5621450937357393</v>
      </c>
      <c r="AD21">
        <f t="shared" si="14"/>
        <v>4.6864610937357387</v>
      </c>
      <c r="AE21">
        <f>AD21+(-9.4802*(momento)+19171)/100</f>
        <v>2.7159750937357563</v>
      </c>
      <c r="AF21">
        <f>AE21+(-9.4802*(momento)+19171)/100</f>
        <v>0.65068709373575562</v>
      </c>
    </row>
    <row r="22" spans="2:34" x14ac:dyDescent="0.3">
      <c r="B22">
        <f t="shared" si="4"/>
        <v>19</v>
      </c>
      <c r="C22">
        <v>36.265733516350004</v>
      </c>
      <c r="D22">
        <f t="shared" si="2"/>
        <v>16.217709999567411</v>
      </c>
      <c r="E22">
        <f t="shared" ref="E22:U22" si="28">D22+(-9.4802*(momento)+19171)/100</f>
        <v>16.712075999567421</v>
      </c>
      <c r="F22">
        <f t="shared" si="28"/>
        <v>17.111639999567412</v>
      </c>
      <c r="G22">
        <f t="shared" si="28"/>
        <v>17.416401999567423</v>
      </c>
      <c r="H22">
        <f t="shared" si="28"/>
        <v>17.626361999567415</v>
      </c>
      <c r="I22">
        <f t="shared" si="28"/>
        <v>17.741519999567426</v>
      </c>
      <c r="J22">
        <f t="shared" si="28"/>
        <v>17.761875999567419</v>
      </c>
      <c r="K22">
        <f t="shared" si="28"/>
        <v>17.687429999567431</v>
      </c>
      <c r="L22">
        <f t="shared" si="28"/>
        <v>17.518181999567425</v>
      </c>
      <c r="M22">
        <f t="shared" si="28"/>
        <v>17.254131999567438</v>
      </c>
      <c r="N22">
        <f t="shared" si="28"/>
        <v>16.895279999567432</v>
      </c>
      <c r="O22">
        <f t="shared" si="28"/>
        <v>16.441625999567446</v>
      </c>
      <c r="P22">
        <f t="shared" si="28"/>
        <v>15.893169999567441</v>
      </c>
      <c r="Q22">
        <f t="shared" si="28"/>
        <v>15.249911999567454</v>
      </c>
      <c r="R22">
        <f t="shared" si="28"/>
        <v>14.511851999567449</v>
      </c>
      <c r="S22">
        <f t="shared" si="28"/>
        <v>13.678989999567463</v>
      </c>
      <c r="T22">
        <f t="shared" si="28"/>
        <v>12.751325999567459</v>
      </c>
      <c r="U22">
        <f t="shared" si="28"/>
        <v>11.728859999567474</v>
      </c>
      <c r="V22">
        <f t="shared" si="6"/>
        <v>10.611591999567469</v>
      </c>
      <c r="W22">
        <f t="shared" si="6"/>
        <v>9.3995219995674848</v>
      </c>
      <c r="X22">
        <f t="shared" si="8"/>
        <v>8.092649999567481</v>
      </c>
      <c r="Y22">
        <f t="shared" si="8"/>
        <v>6.6909759995674962</v>
      </c>
      <c r="Z22">
        <f t="shared" si="10"/>
        <v>5.1944999995674941</v>
      </c>
      <c r="AA22">
        <f t="shared" si="12"/>
        <v>3.6032219995675101</v>
      </c>
      <c r="AB22">
        <f t="shared" si="12"/>
        <v>1.9171419995675083</v>
      </c>
    </row>
    <row r="23" spans="2:34" x14ac:dyDescent="0.3">
      <c r="B23">
        <f t="shared" si="4"/>
        <v>20</v>
      </c>
      <c r="C23">
        <v>23.264810180300003</v>
      </c>
      <c r="D23">
        <f t="shared" si="2"/>
        <v>10.403813961986641</v>
      </c>
      <c r="E23">
        <f t="shared" ref="E23:U23" si="29">D23+(-9.4802*(momento)+19171)/100</f>
        <v>10.898179961986649</v>
      </c>
      <c r="F23">
        <f t="shared" si="29"/>
        <v>11.29774396198664</v>
      </c>
      <c r="G23">
        <f t="shared" si="29"/>
        <v>11.602505961986649</v>
      </c>
      <c r="H23">
        <f t="shared" si="29"/>
        <v>11.812465961986641</v>
      </c>
      <c r="I23">
        <f t="shared" si="29"/>
        <v>11.927623961986651</v>
      </c>
      <c r="J23">
        <f t="shared" si="29"/>
        <v>11.947979961986643</v>
      </c>
      <c r="K23">
        <f t="shared" si="29"/>
        <v>11.873533961986654</v>
      </c>
      <c r="L23">
        <f t="shared" si="29"/>
        <v>11.704285961986647</v>
      </c>
      <c r="M23">
        <f t="shared" si="29"/>
        <v>11.440235961986659</v>
      </c>
      <c r="N23">
        <f t="shared" si="29"/>
        <v>11.081383961986653</v>
      </c>
      <c r="O23">
        <f t="shared" si="29"/>
        <v>10.627729961986665</v>
      </c>
      <c r="P23">
        <f t="shared" si="29"/>
        <v>10.07927396198666</v>
      </c>
      <c r="Q23">
        <f t="shared" si="29"/>
        <v>9.4360159619866728</v>
      </c>
      <c r="R23">
        <f t="shared" si="29"/>
        <v>8.6979559619866684</v>
      </c>
      <c r="S23">
        <f t="shared" si="29"/>
        <v>7.8650939619866822</v>
      </c>
      <c r="T23">
        <f t="shared" si="29"/>
        <v>6.9374299619866777</v>
      </c>
      <c r="U23">
        <f t="shared" si="29"/>
        <v>5.9149639619866914</v>
      </c>
      <c r="V23">
        <f t="shared" si="6"/>
        <v>4.7976959619866877</v>
      </c>
      <c r="W23">
        <f t="shared" si="6"/>
        <v>3.5856259619867026</v>
      </c>
      <c r="X23">
        <f t="shared" si="8"/>
        <v>2.2787539619866997</v>
      </c>
      <c r="Y23">
        <f t="shared" si="8"/>
        <v>0.87707996198671512</v>
      </c>
    </row>
    <row r="24" spans="2:34" x14ac:dyDescent="0.3">
      <c r="B24">
        <f t="shared" si="4"/>
        <v>21</v>
      </c>
      <c r="C24">
        <v>21.896291934400001</v>
      </c>
      <c r="D24">
        <f t="shared" si="2"/>
        <v>9.7918249053991904</v>
      </c>
      <c r="E24">
        <f t="shared" ref="E24:U24" si="30">D24+(-9.4802*(momento)+19171)/100</f>
        <v>10.286190905399199</v>
      </c>
      <c r="F24">
        <f t="shared" si="30"/>
        <v>10.68575490539919</v>
      </c>
      <c r="G24">
        <f t="shared" si="30"/>
        <v>10.990516905399199</v>
      </c>
      <c r="H24">
        <f t="shared" si="30"/>
        <v>11.20047690539919</v>
      </c>
      <c r="I24">
        <f t="shared" si="30"/>
        <v>11.3156349053992</v>
      </c>
      <c r="J24">
        <f t="shared" si="30"/>
        <v>11.335990905399193</v>
      </c>
      <c r="K24">
        <f t="shared" si="30"/>
        <v>11.261544905399203</v>
      </c>
      <c r="L24">
        <f t="shared" si="30"/>
        <v>11.092296905399197</v>
      </c>
      <c r="M24">
        <f t="shared" si="30"/>
        <v>10.828246905399208</v>
      </c>
      <c r="N24">
        <f t="shared" si="30"/>
        <v>10.469394905399202</v>
      </c>
      <c r="O24">
        <f t="shared" si="30"/>
        <v>10.015740905399214</v>
      </c>
      <c r="P24">
        <f t="shared" si="30"/>
        <v>9.4672849053992092</v>
      </c>
      <c r="Q24">
        <f t="shared" si="30"/>
        <v>8.8240269053992222</v>
      </c>
      <c r="R24">
        <f t="shared" si="30"/>
        <v>8.0859669053992178</v>
      </c>
      <c r="S24">
        <f t="shared" si="30"/>
        <v>7.2531049053992316</v>
      </c>
      <c r="T24">
        <f t="shared" si="30"/>
        <v>6.3254409053992271</v>
      </c>
      <c r="U24">
        <f t="shared" si="30"/>
        <v>5.3029749053992408</v>
      </c>
      <c r="V24">
        <f t="shared" si="6"/>
        <v>4.1857069053992371</v>
      </c>
      <c r="W24">
        <f t="shared" si="6"/>
        <v>2.973636905399252</v>
      </c>
      <c r="X24">
        <f t="shared" ref="X24:X38" si="31">W24+(-9.4802*(momento)+19171)/100</f>
        <v>1.666764905399249</v>
      </c>
    </row>
    <row r="25" spans="2:34" x14ac:dyDescent="0.3">
      <c r="B25">
        <f t="shared" si="4"/>
        <v>22</v>
      </c>
      <c r="C25">
        <v>26.686105795050004</v>
      </c>
      <c r="D25">
        <f t="shared" si="2"/>
        <v>11.933786603455264</v>
      </c>
      <c r="E25">
        <f t="shared" ref="E25:U25" si="32">D25+(-9.4802*(momento)+19171)/100</f>
        <v>12.428152603455272</v>
      </c>
      <c r="F25">
        <f t="shared" si="32"/>
        <v>12.827716603455263</v>
      </c>
      <c r="G25">
        <f t="shared" si="32"/>
        <v>13.132478603455272</v>
      </c>
      <c r="H25">
        <f t="shared" si="32"/>
        <v>13.342438603455264</v>
      </c>
      <c r="I25">
        <f t="shared" si="32"/>
        <v>13.457596603455274</v>
      </c>
      <c r="J25">
        <f t="shared" si="32"/>
        <v>13.477952603455266</v>
      </c>
      <c r="K25">
        <f t="shared" si="32"/>
        <v>13.403506603455277</v>
      </c>
      <c r="L25">
        <f t="shared" si="32"/>
        <v>13.23425860345527</v>
      </c>
      <c r="M25">
        <f t="shared" si="32"/>
        <v>12.970208603455282</v>
      </c>
      <c r="N25">
        <f t="shared" si="32"/>
        <v>12.611356603455276</v>
      </c>
      <c r="O25">
        <f t="shared" si="32"/>
        <v>12.157702603455288</v>
      </c>
      <c r="P25">
        <f t="shared" si="32"/>
        <v>11.609246603455283</v>
      </c>
      <c r="Q25">
        <f t="shared" si="32"/>
        <v>10.965988603455296</v>
      </c>
      <c r="R25">
        <f t="shared" si="32"/>
        <v>10.227928603455291</v>
      </c>
      <c r="S25">
        <f t="shared" si="32"/>
        <v>9.3950666034553052</v>
      </c>
      <c r="T25">
        <f t="shared" si="32"/>
        <v>8.4674026034553016</v>
      </c>
      <c r="U25">
        <f t="shared" si="32"/>
        <v>7.4449366034553162</v>
      </c>
      <c r="V25">
        <f t="shared" si="6"/>
        <v>6.3276686034553125</v>
      </c>
      <c r="W25">
        <f t="shared" si="6"/>
        <v>5.1155986034553269</v>
      </c>
      <c r="X25">
        <f t="shared" si="31"/>
        <v>3.808726603455324</v>
      </c>
      <c r="Y25">
        <f t="shared" ref="Y25:Z36" si="33">X25+(-9.4802*(momento)+19171)/100</f>
        <v>2.4070526034553392</v>
      </c>
      <c r="Z25">
        <f t="shared" si="33"/>
        <v>0.91057660345533686</v>
      </c>
    </row>
    <row r="26" spans="2:34" x14ac:dyDescent="0.3">
      <c r="B26">
        <f t="shared" si="4"/>
        <v>23</v>
      </c>
      <c r="C26">
        <v>29.423142286850005</v>
      </c>
      <c r="D26">
        <f t="shared" si="2"/>
        <v>13.157764716630163</v>
      </c>
      <c r="E26">
        <f t="shared" ref="E26:U26" si="34">D26+(-9.4802*(momento)+19171)/100</f>
        <v>13.652130716630172</v>
      </c>
      <c r="F26">
        <f t="shared" si="34"/>
        <v>14.051694716630163</v>
      </c>
      <c r="G26">
        <f t="shared" si="34"/>
        <v>14.356456716630172</v>
      </c>
      <c r="H26">
        <f t="shared" si="34"/>
        <v>14.566416716630163</v>
      </c>
      <c r="I26">
        <f t="shared" si="34"/>
        <v>14.681574716630173</v>
      </c>
      <c r="J26">
        <f t="shared" si="34"/>
        <v>14.701930716630166</v>
      </c>
      <c r="K26">
        <f t="shared" si="34"/>
        <v>14.627484716630176</v>
      </c>
      <c r="L26">
        <f t="shared" si="34"/>
        <v>14.45823671663017</v>
      </c>
      <c r="M26">
        <f t="shared" si="34"/>
        <v>14.194186716630181</v>
      </c>
      <c r="N26">
        <f t="shared" si="34"/>
        <v>13.835334716630175</v>
      </c>
      <c r="O26">
        <f t="shared" si="34"/>
        <v>13.381680716630187</v>
      </c>
      <c r="P26">
        <f t="shared" si="34"/>
        <v>12.833224716630182</v>
      </c>
      <c r="Q26">
        <f t="shared" si="34"/>
        <v>12.189966716630195</v>
      </c>
      <c r="R26">
        <f t="shared" si="34"/>
        <v>11.451906716630191</v>
      </c>
      <c r="S26">
        <f t="shared" si="34"/>
        <v>10.619044716630205</v>
      </c>
      <c r="T26">
        <f t="shared" si="34"/>
        <v>9.6913807166302011</v>
      </c>
      <c r="U26">
        <f t="shared" si="34"/>
        <v>8.6689147166302156</v>
      </c>
      <c r="V26">
        <f t="shared" ref="V26:W40" si="35">U26+(-9.4802*(momento)+19171)/100</f>
        <v>7.5516467166302119</v>
      </c>
      <c r="W26">
        <f t="shared" si="35"/>
        <v>6.3395767166302264</v>
      </c>
      <c r="X26">
        <f t="shared" si="31"/>
        <v>5.0327047166302235</v>
      </c>
      <c r="Y26">
        <f t="shared" si="33"/>
        <v>3.6310307166302387</v>
      </c>
      <c r="Z26">
        <f t="shared" si="33"/>
        <v>2.1345547166302365</v>
      </c>
      <c r="AA26">
        <f>Z26+(-9.4802*(momento)+19171)/100</f>
        <v>0.54327671663025257</v>
      </c>
    </row>
    <row r="27" spans="2:34" x14ac:dyDescent="0.3">
      <c r="B27">
        <f t="shared" si="4"/>
        <v>24</v>
      </c>
      <c r="C27">
        <v>30.107401409800005</v>
      </c>
      <c r="D27">
        <f t="shared" si="2"/>
        <v>13.463759244923889</v>
      </c>
      <c r="E27">
        <f t="shared" ref="E27:U27" si="36">D27+(-9.4802*(momento)+19171)/100</f>
        <v>13.958125244923897</v>
      </c>
      <c r="F27">
        <f t="shared" si="36"/>
        <v>14.357689244923888</v>
      </c>
      <c r="G27">
        <f t="shared" si="36"/>
        <v>14.662451244923897</v>
      </c>
      <c r="H27">
        <f t="shared" si="36"/>
        <v>14.872411244923889</v>
      </c>
      <c r="I27">
        <f t="shared" si="36"/>
        <v>14.987569244923899</v>
      </c>
      <c r="J27">
        <f t="shared" si="36"/>
        <v>15.007925244923891</v>
      </c>
      <c r="K27">
        <f t="shared" si="36"/>
        <v>14.933479244923902</v>
      </c>
      <c r="L27">
        <f t="shared" si="36"/>
        <v>14.764231244923895</v>
      </c>
      <c r="M27">
        <f t="shared" si="36"/>
        <v>14.500181244923906</v>
      </c>
      <c r="N27">
        <f t="shared" si="36"/>
        <v>14.141329244923901</v>
      </c>
      <c r="O27">
        <f t="shared" si="36"/>
        <v>13.687675244923913</v>
      </c>
      <c r="P27">
        <f t="shared" si="36"/>
        <v>13.139219244923908</v>
      </c>
      <c r="Q27">
        <f t="shared" si="36"/>
        <v>12.495961244923921</v>
      </c>
      <c r="R27">
        <f t="shared" si="36"/>
        <v>11.757901244923916</v>
      </c>
      <c r="S27">
        <f t="shared" si="36"/>
        <v>10.92503924492393</v>
      </c>
      <c r="T27">
        <f t="shared" si="36"/>
        <v>9.9973752449239264</v>
      </c>
      <c r="U27">
        <f t="shared" si="36"/>
        <v>8.9749092449239409</v>
      </c>
      <c r="V27">
        <f t="shared" si="35"/>
        <v>7.8576412449239372</v>
      </c>
      <c r="W27">
        <f t="shared" si="35"/>
        <v>6.6455712449239517</v>
      </c>
      <c r="X27">
        <f t="shared" si="31"/>
        <v>5.3386992449239488</v>
      </c>
      <c r="Y27">
        <f t="shared" si="33"/>
        <v>3.937025244923964</v>
      </c>
      <c r="Z27">
        <f t="shared" si="33"/>
        <v>2.4405492449239619</v>
      </c>
      <c r="AA27">
        <f>Z27+(-9.4802*(momento)+19171)/100</f>
        <v>0.84927124492397787</v>
      </c>
    </row>
    <row r="28" spans="2:34" x14ac:dyDescent="0.3">
      <c r="B28">
        <f t="shared" si="4"/>
        <v>25</v>
      </c>
      <c r="C28">
        <v>29.423142286850005</v>
      </c>
      <c r="D28">
        <f t="shared" si="2"/>
        <v>13.157764716630163</v>
      </c>
      <c r="E28">
        <f t="shared" ref="E28:U28" si="37">D28+(-9.4802*(momento)+19171)/100</f>
        <v>13.652130716630172</v>
      </c>
      <c r="F28">
        <f t="shared" si="37"/>
        <v>14.051694716630163</v>
      </c>
      <c r="G28">
        <f t="shared" si="37"/>
        <v>14.356456716630172</v>
      </c>
      <c r="H28">
        <f t="shared" si="37"/>
        <v>14.566416716630163</v>
      </c>
      <c r="I28">
        <f t="shared" si="37"/>
        <v>14.681574716630173</v>
      </c>
      <c r="J28">
        <f t="shared" si="37"/>
        <v>14.701930716630166</v>
      </c>
      <c r="K28">
        <f t="shared" si="37"/>
        <v>14.627484716630176</v>
      </c>
      <c r="L28">
        <f t="shared" si="37"/>
        <v>14.45823671663017</v>
      </c>
      <c r="M28">
        <f t="shared" si="37"/>
        <v>14.194186716630181</v>
      </c>
      <c r="N28">
        <f t="shared" si="37"/>
        <v>13.835334716630175</v>
      </c>
      <c r="O28">
        <f t="shared" si="37"/>
        <v>13.381680716630187</v>
      </c>
      <c r="P28">
        <f t="shared" si="37"/>
        <v>12.833224716630182</v>
      </c>
      <c r="Q28">
        <f t="shared" si="37"/>
        <v>12.189966716630195</v>
      </c>
      <c r="R28">
        <f t="shared" si="37"/>
        <v>11.451906716630191</v>
      </c>
      <c r="S28">
        <f t="shared" si="37"/>
        <v>10.619044716630205</v>
      </c>
      <c r="T28">
        <f t="shared" si="37"/>
        <v>9.6913807166302011</v>
      </c>
      <c r="U28">
        <f t="shared" si="37"/>
        <v>8.6689147166302156</v>
      </c>
      <c r="V28">
        <f t="shared" si="35"/>
        <v>7.5516467166302119</v>
      </c>
      <c r="W28">
        <f t="shared" si="35"/>
        <v>6.3395767166302264</v>
      </c>
      <c r="X28">
        <f t="shared" si="31"/>
        <v>5.0327047166302235</v>
      </c>
      <c r="Y28">
        <f t="shared" si="33"/>
        <v>3.6310307166302387</v>
      </c>
      <c r="Z28">
        <f t="shared" si="33"/>
        <v>2.1345547166302365</v>
      </c>
      <c r="AA28">
        <f>Z28+(-9.4802*(momento)+19171)/100</f>
        <v>0.54327671663025257</v>
      </c>
    </row>
    <row r="29" spans="2:34" x14ac:dyDescent="0.3">
      <c r="B29">
        <f t="shared" si="4"/>
        <v>26</v>
      </c>
      <c r="C29">
        <v>28.738883163900002</v>
      </c>
      <c r="D29">
        <f t="shared" si="2"/>
        <v>12.851770188336438</v>
      </c>
      <c r="E29">
        <f t="shared" ref="E29:U29" si="38">D29+(-9.4802*(momento)+19171)/100</f>
        <v>13.346136188336446</v>
      </c>
      <c r="F29">
        <f t="shared" si="38"/>
        <v>13.745700188336437</v>
      </c>
      <c r="G29">
        <f t="shared" si="38"/>
        <v>14.050462188336446</v>
      </c>
      <c r="H29">
        <f t="shared" si="38"/>
        <v>14.260422188336438</v>
      </c>
      <c r="I29">
        <f t="shared" si="38"/>
        <v>14.375580188336448</v>
      </c>
      <c r="J29">
        <f t="shared" si="38"/>
        <v>14.395936188336441</v>
      </c>
      <c r="K29">
        <f t="shared" si="38"/>
        <v>14.321490188336451</v>
      </c>
      <c r="L29">
        <f t="shared" si="38"/>
        <v>14.152242188336444</v>
      </c>
      <c r="M29">
        <f t="shared" si="38"/>
        <v>13.888192188336456</v>
      </c>
      <c r="N29">
        <f t="shared" si="38"/>
        <v>13.52934018833645</v>
      </c>
      <c r="O29">
        <f t="shared" si="38"/>
        <v>13.075686188336462</v>
      </c>
      <c r="P29">
        <f t="shared" si="38"/>
        <v>12.527230188336457</v>
      </c>
      <c r="Q29">
        <f t="shared" si="38"/>
        <v>11.88397218833647</v>
      </c>
      <c r="R29">
        <f t="shared" si="38"/>
        <v>11.145912188336466</v>
      </c>
      <c r="S29">
        <f t="shared" si="38"/>
        <v>10.313050188336479</v>
      </c>
      <c r="T29">
        <f t="shared" si="38"/>
        <v>9.3853861883364758</v>
      </c>
      <c r="U29">
        <f t="shared" si="38"/>
        <v>8.3629201883364903</v>
      </c>
      <c r="V29">
        <f t="shared" si="35"/>
        <v>7.2456521883364866</v>
      </c>
      <c r="W29">
        <f t="shared" si="35"/>
        <v>6.0335821883365011</v>
      </c>
      <c r="X29">
        <f t="shared" si="31"/>
        <v>4.7267101883364981</v>
      </c>
      <c r="Y29">
        <f t="shared" si="33"/>
        <v>3.3250361883365134</v>
      </c>
      <c r="Z29">
        <f t="shared" si="33"/>
        <v>1.828560188336511</v>
      </c>
    </row>
    <row r="30" spans="2:34" x14ac:dyDescent="0.3">
      <c r="B30">
        <f t="shared" si="4"/>
        <v>27</v>
      </c>
      <c r="C30">
        <v>28.054624040950003</v>
      </c>
      <c r="D30">
        <f t="shared" si="2"/>
        <v>12.545775660042713</v>
      </c>
      <c r="E30">
        <f t="shared" ref="E30:U30" si="39">D30+(-9.4802*(momento)+19171)/100</f>
        <v>13.040141660042721</v>
      </c>
      <c r="F30">
        <f t="shared" si="39"/>
        <v>13.439705660042712</v>
      </c>
      <c r="G30">
        <f t="shared" si="39"/>
        <v>13.744467660042721</v>
      </c>
      <c r="H30">
        <f t="shared" si="39"/>
        <v>13.954427660042713</v>
      </c>
      <c r="I30">
        <f t="shared" si="39"/>
        <v>14.069585660042723</v>
      </c>
      <c r="J30">
        <f t="shared" si="39"/>
        <v>14.089941660042715</v>
      </c>
      <c r="K30">
        <f t="shared" si="39"/>
        <v>14.015495660042726</v>
      </c>
      <c r="L30">
        <f t="shared" si="39"/>
        <v>13.846247660042719</v>
      </c>
      <c r="M30">
        <f t="shared" si="39"/>
        <v>13.582197660042731</v>
      </c>
      <c r="N30">
        <f t="shared" si="39"/>
        <v>13.223345660042725</v>
      </c>
      <c r="O30">
        <f t="shared" si="39"/>
        <v>12.769691660042737</v>
      </c>
      <c r="P30">
        <f t="shared" si="39"/>
        <v>12.221235660042732</v>
      </c>
      <c r="Q30">
        <f t="shared" si="39"/>
        <v>11.577977660042745</v>
      </c>
      <c r="R30">
        <f t="shared" si="39"/>
        <v>10.83991766004274</v>
      </c>
      <c r="S30">
        <f t="shared" si="39"/>
        <v>10.007055660042754</v>
      </c>
      <c r="T30">
        <f t="shared" si="39"/>
        <v>9.0793916600427504</v>
      </c>
      <c r="U30">
        <f t="shared" si="39"/>
        <v>8.056925660042765</v>
      </c>
      <c r="V30">
        <f t="shared" si="35"/>
        <v>6.9396576600427613</v>
      </c>
      <c r="W30">
        <f t="shared" si="35"/>
        <v>5.7275876600427758</v>
      </c>
      <c r="X30">
        <f t="shared" si="31"/>
        <v>4.4207156600427728</v>
      </c>
      <c r="Y30">
        <f t="shared" si="33"/>
        <v>3.0190416600427881</v>
      </c>
      <c r="Z30">
        <f t="shared" si="33"/>
        <v>1.5225656600427857</v>
      </c>
    </row>
    <row r="31" spans="2:34" x14ac:dyDescent="0.3">
      <c r="B31">
        <f t="shared" si="4"/>
        <v>28</v>
      </c>
      <c r="C31">
        <v>30.107401409800005</v>
      </c>
      <c r="D31">
        <f t="shared" si="2"/>
        <v>13.463759244923889</v>
      </c>
      <c r="E31">
        <f t="shared" ref="E31:U31" si="40">D31+(-9.4802*(momento)+19171)/100</f>
        <v>13.958125244923897</v>
      </c>
      <c r="F31">
        <f t="shared" si="40"/>
        <v>14.357689244923888</v>
      </c>
      <c r="G31">
        <f t="shared" si="40"/>
        <v>14.662451244923897</v>
      </c>
      <c r="H31">
        <f t="shared" si="40"/>
        <v>14.872411244923889</v>
      </c>
      <c r="I31">
        <f t="shared" si="40"/>
        <v>14.987569244923899</v>
      </c>
      <c r="J31">
        <f t="shared" si="40"/>
        <v>15.007925244923891</v>
      </c>
      <c r="K31">
        <f t="shared" si="40"/>
        <v>14.933479244923902</v>
      </c>
      <c r="L31">
        <f t="shared" si="40"/>
        <v>14.764231244923895</v>
      </c>
      <c r="M31">
        <f t="shared" si="40"/>
        <v>14.500181244923906</v>
      </c>
      <c r="N31">
        <f t="shared" si="40"/>
        <v>14.141329244923901</v>
      </c>
      <c r="O31">
        <f t="shared" si="40"/>
        <v>13.687675244923913</v>
      </c>
      <c r="P31">
        <f t="shared" si="40"/>
        <v>13.139219244923908</v>
      </c>
      <c r="Q31">
        <f t="shared" si="40"/>
        <v>12.495961244923921</v>
      </c>
      <c r="R31">
        <f t="shared" si="40"/>
        <v>11.757901244923916</v>
      </c>
      <c r="S31">
        <f t="shared" si="40"/>
        <v>10.92503924492393</v>
      </c>
      <c r="T31">
        <f t="shared" si="40"/>
        <v>9.9973752449239264</v>
      </c>
      <c r="U31">
        <f t="shared" si="40"/>
        <v>8.9749092449239409</v>
      </c>
      <c r="V31">
        <f t="shared" si="35"/>
        <v>7.8576412449239372</v>
      </c>
      <c r="W31">
        <f t="shared" si="35"/>
        <v>6.6455712449239517</v>
      </c>
      <c r="X31">
        <f t="shared" si="31"/>
        <v>5.3386992449239488</v>
      </c>
      <c r="Y31">
        <f t="shared" si="33"/>
        <v>3.937025244923964</v>
      </c>
      <c r="Z31">
        <f t="shared" si="33"/>
        <v>2.4405492449239619</v>
      </c>
      <c r="AA31">
        <f>Z31+(-9.4802*(momento)+19171)/100</f>
        <v>0.84927124492397787</v>
      </c>
    </row>
    <row r="32" spans="2:34" x14ac:dyDescent="0.3">
      <c r="B32">
        <f t="shared" si="4"/>
        <v>29</v>
      </c>
      <c r="C32">
        <v>32.16017877865</v>
      </c>
      <c r="D32">
        <f t="shared" si="2"/>
        <v>14.381742829805059</v>
      </c>
      <c r="E32">
        <f t="shared" ref="E32:U32" si="41">D32+(-9.4802*(momento)+19171)/100</f>
        <v>14.876108829805068</v>
      </c>
      <c r="F32">
        <f t="shared" si="41"/>
        <v>15.275672829805059</v>
      </c>
      <c r="G32">
        <f t="shared" si="41"/>
        <v>15.580434829805068</v>
      </c>
      <c r="H32">
        <f t="shared" si="41"/>
        <v>15.790394829805059</v>
      </c>
      <c r="I32">
        <f t="shared" si="41"/>
        <v>15.905552829805069</v>
      </c>
      <c r="J32">
        <f t="shared" si="41"/>
        <v>15.925908829805062</v>
      </c>
      <c r="K32">
        <f t="shared" si="41"/>
        <v>15.851462829805072</v>
      </c>
      <c r="L32">
        <f t="shared" si="41"/>
        <v>15.682214829805066</v>
      </c>
      <c r="M32">
        <f t="shared" si="41"/>
        <v>15.418164829805077</v>
      </c>
      <c r="N32">
        <f t="shared" si="41"/>
        <v>15.059312829805071</v>
      </c>
      <c r="O32">
        <f t="shared" si="41"/>
        <v>14.605658829805083</v>
      </c>
      <c r="P32">
        <f t="shared" si="41"/>
        <v>14.057202829805078</v>
      </c>
      <c r="Q32">
        <f t="shared" si="41"/>
        <v>13.413944829805091</v>
      </c>
      <c r="R32">
        <f t="shared" si="41"/>
        <v>12.675884829805087</v>
      </c>
      <c r="S32">
        <f t="shared" si="41"/>
        <v>11.843022829805101</v>
      </c>
      <c r="T32">
        <f t="shared" si="41"/>
        <v>10.915358829805097</v>
      </c>
      <c r="U32">
        <f t="shared" si="41"/>
        <v>9.8928928298051115</v>
      </c>
      <c r="V32">
        <f t="shared" si="35"/>
        <v>8.7756248298051069</v>
      </c>
      <c r="W32">
        <f t="shared" si="35"/>
        <v>7.5635548298051223</v>
      </c>
      <c r="X32">
        <f t="shared" si="31"/>
        <v>6.2566828298051194</v>
      </c>
      <c r="Y32">
        <f t="shared" si="33"/>
        <v>4.8550088298051346</v>
      </c>
      <c r="Z32">
        <f t="shared" si="33"/>
        <v>3.3585328298051325</v>
      </c>
      <c r="AA32">
        <f>Z32+(-9.4802*(momento)+19171)/100</f>
        <v>1.7672548298051485</v>
      </c>
    </row>
    <row r="33" spans="2:27" x14ac:dyDescent="0.3">
      <c r="B33">
        <f t="shared" si="4"/>
        <v>30</v>
      </c>
      <c r="C33">
        <v>30.791660532750004</v>
      </c>
      <c r="D33">
        <f t="shared" si="2"/>
        <v>13.769753773217612</v>
      </c>
      <c r="E33">
        <f t="shared" ref="E33:U33" si="42">D33+(-9.4802*(momento)+19171)/100</f>
        <v>14.264119773217621</v>
      </c>
      <c r="F33">
        <f t="shared" si="42"/>
        <v>14.663683773217612</v>
      </c>
      <c r="G33">
        <f t="shared" si="42"/>
        <v>14.968445773217621</v>
      </c>
      <c r="H33">
        <f t="shared" si="42"/>
        <v>15.178405773217612</v>
      </c>
      <c r="I33">
        <f t="shared" si="42"/>
        <v>15.293563773217622</v>
      </c>
      <c r="J33">
        <f t="shared" si="42"/>
        <v>15.313919773217615</v>
      </c>
      <c r="K33">
        <f t="shared" si="42"/>
        <v>15.239473773217625</v>
      </c>
      <c r="L33">
        <f t="shared" si="42"/>
        <v>15.070225773217619</v>
      </c>
      <c r="M33">
        <f t="shared" si="42"/>
        <v>14.80617577321763</v>
      </c>
      <c r="N33">
        <f t="shared" si="42"/>
        <v>14.447323773217624</v>
      </c>
      <c r="O33">
        <f t="shared" si="42"/>
        <v>13.993669773217636</v>
      </c>
      <c r="P33">
        <f t="shared" si="42"/>
        <v>13.445213773217631</v>
      </c>
      <c r="Q33">
        <f t="shared" si="42"/>
        <v>12.801955773217644</v>
      </c>
      <c r="R33">
        <f t="shared" si="42"/>
        <v>12.06389577321764</v>
      </c>
      <c r="S33">
        <f t="shared" si="42"/>
        <v>11.231033773217654</v>
      </c>
      <c r="T33">
        <f t="shared" si="42"/>
        <v>10.30336977321765</v>
      </c>
      <c r="U33">
        <f t="shared" si="42"/>
        <v>9.2809037732176645</v>
      </c>
      <c r="V33">
        <f t="shared" si="35"/>
        <v>8.1636357732176599</v>
      </c>
      <c r="W33">
        <f t="shared" si="35"/>
        <v>6.9515657732176752</v>
      </c>
      <c r="X33">
        <f t="shared" si="31"/>
        <v>5.6446937732176723</v>
      </c>
      <c r="Y33">
        <f t="shared" si="33"/>
        <v>4.2430197732176875</v>
      </c>
      <c r="Z33">
        <f t="shared" si="33"/>
        <v>2.7465437732176854</v>
      </c>
      <c r="AA33">
        <f>Z33+(-9.4802*(momento)+19171)/100</f>
        <v>1.1552657732177014</v>
      </c>
    </row>
    <row r="34" spans="2:27" x14ac:dyDescent="0.3">
      <c r="B34">
        <f t="shared" si="4"/>
        <v>31</v>
      </c>
      <c r="C34">
        <v>26.001846672100001</v>
      </c>
      <c r="D34">
        <f t="shared" si="2"/>
        <v>11.627792075161539</v>
      </c>
      <c r="E34">
        <f t="shared" ref="E34:U34" si="43">D34+(-9.4802*(momento)+19171)/100</f>
        <v>12.122158075161547</v>
      </c>
      <c r="F34">
        <f t="shared" si="43"/>
        <v>12.521722075161538</v>
      </c>
      <c r="G34">
        <f t="shared" si="43"/>
        <v>12.826484075161547</v>
      </c>
      <c r="H34">
        <f t="shared" si="43"/>
        <v>13.036444075161539</v>
      </c>
      <c r="I34">
        <f t="shared" si="43"/>
        <v>13.151602075161549</v>
      </c>
      <c r="J34">
        <f t="shared" si="43"/>
        <v>13.171958075161541</v>
      </c>
      <c r="K34">
        <f t="shared" si="43"/>
        <v>13.097512075161552</v>
      </c>
      <c r="L34">
        <f t="shared" si="43"/>
        <v>12.928264075161545</v>
      </c>
      <c r="M34">
        <f t="shared" si="43"/>
        <v>12.664214075161556</v>
      </c>
      <c r="N34">
        <f t="shared" si="43"/>
        <v>12.30536207516155</v>
      </c>
      <c r="O34">
        <f t="shared" si="43"/>
        <v>11.851708075161563</v>
      </c>
      <c r="P34">
        <f t="shared" si="43"/>
        <v>11.303252075161557</v>
      </c>
      <c r="Q34">
        <f t="shared" si="43"/>
        <v>10.65999407516157</v>
      </c>
      <c r="R34">
        <f t="shared" si="43"/>
        <v>9.9219340751615661</v>
      </c>
      <c r="S34">
        <f t="shared" si="43"/>
        <v>9.0890720751615799</v>
      </c>
      <c r="T34">
        <f t="shared" si="43"/>
        <v>8.1614080751615763</v>
      </c>
      <c r="U34">
        <f t="shared" si="43"/>
        <v>7.1389420751615909</v>
      </c>
      <c r="V34">
        <f t="shared" si="35"/>
        <v>6.0216740751615871</v>
      </c>
      <c r="W34">
        <f t="shared" si="35"/>
        <v>4.8096040751616016</v>
      </c>
      <c r="X34">
        <f t="shared" si="31"/>
        <v>3.5027320751615987</v>
      </c>
      <c r="Y34">
        <f t="shared" si="33"/>
        <v>2.1010580751616139</v>
      </c>
      <c r="Z34">
        <f t="shared" si="33"/>
        <v>0.60458207516161155</v>
      </c>
    </row>
    <row r="35" spans="2:27" x14ac:dyDescent="0.3">
      <c r="B35">
        <f t="shared" si="4"/>
        <v>32</v>
      </c>
      <c r="C35">
        <v>26.686105795050004</v>
      </c>
      <c r="D35">
        <f t="shared" si="2"/>
        <v>11.933786603455264</v>
      </c>
      <c r="E35">
        <f t="shared" ref="E35:U35" si="44">D35+(-9.4802*(momento)+19171)/100</f>
        <v>12.428152603455272</v>
      </c>
      <c r="F35">
        <f t="shared" si="44"/>
        <v>12.827716603455263</v>
      </c>
      <c r="G35">
        <f t="shared" si="44"/>
        <v>13.132478603455272</v>
      </c>
      <c r="H35">
        <f t="shared" si="44"/>
        <v>13.342438603455264</v>
      </c>
      <c r="I35">
        <f t="shared" si="44"/>
        <v>13.457596603455274</v>
      </c>
      <c r="J35">
        <f t="shared" si="44"/>
        <v>13.477952603455266</v>
      </c>
      <c r="K35">
        <f t="shared" si="44"/>
        <v>13.403506603455277</v>
      </c>
      <c r="L35">
        <f t="shared" si="44"/>
        <v>13.23425860345527</v>
      </c>
      <c r="M35">
        <f t="shared" si="44"/>
        <v>12.970208603455282</v>
      </c>
      <c r="N35">
        <f t="shared" si="44"/>
        <v>12.611356603455276</v>
      </c>
      <c r="O35">
        <f t="shared" si="44"/>
        <v>12.157702603455288</v>
      </c>
      <c r="P35">
        <f t="shared" si="44"/>
        <v>11.609246603455283</v>
      </c>
      <c r="Q35">
        <f t="shared" si="44"/>
        <v>10.965988603455296</v>
      </c>
      <c r="R35">
        <f t="shared" si="44"/>
        <v>10.227928603455291</v>
      </c>
      <c r="S35">
        <f t="shared" si="44"/>
        <v>9.3950666034553052</v>
      </c>
      <c r="T35">
        <f t="shared" si="44"/>
        <v>8.4674026034553016</v>
      </c>
      <c r="U35">
        <f t="shared" si="44"/>
        <v>7.4449366034553162</v>
      </c>
      <c r="V35">
        <f t="shared" si="35"/>
        <v>6.3276686034553125</v>
      </c>
      <c r="W35">
        <f t="shared" si="35"/>
        <v>5.1155986034553269</v>
      </c>
      <c r="X35">
        <f t="shared" si="31"/>
        <v>3.808726603455324</v>
      </c>
      <c r="Y35">
        <f t="shared" si="33"/>
        <v>2.4070526034553392</v>
      </c>
      <c r="Z35">
        <f t="shared" si="33"/>
        <v>0.91057660345533686</v>
      </c>
    </row>
    <row r="36" spans="2:27" x14ac:dyDescent="0.3">
      <c r="B36">
        <f t="shared" si="4"/>
        <v>33</v>
      </c>
      <c r="C36">
        <v>26.001846672100001</v>
      </c>
      <c r="D36">
        <f t="shared" si="2"/>
        <v>11.627792075161539</v>
      </c>
      <c r="E36">
        <f t="shared" ref="E36:U36" si="45">D36+(-9.4802*(momento)+19171)/100</f>
        <v>12.122158075161547</v>
      </c>
      <c r="F36">
        <f t="shared" si="45"/>
        <v>12.521722075161538</v>
      </c>
      <c r="G36">
        <f t="shared" si="45"/>
        <v>12.826484075161547</v>
      </c>
      <c r="H36">
        <f t="shared" si="45"/>
        <v>13.036444075161539</v>
      </c>
      <c r="I36">
        <f t="shared" si="45"/>
        <v>13.151602075161549</v>
      </c>
      <c r="J36">
        <f t="shared" si="45"/>
        <v>13.171958075161541</v>
      </c>
      <c r="K36">
        <f t="shared" si="45"/>
        <v>13.097512075161552</v>
      </c>
      <c r="L36">
        <f t="shared" si="45"/>
        <v>12.928264075161545</v>
      </c>
      <c r="M36">
        <f t="shared" si="45"/>
        <v>12.664214075161556</v>
      </c>
      <c r="N36">
        <f t="shared" si="45"/>
        <v>12.30536207516155</v>
      </c>
      <c r="O36">
        <f t="shared" si="45"/>
        <v>11.851708075161563</v>
      </c>
      <c r="P36">
        <f t="shared" si="45"/>
        <v>11.303252075161557</v>
      </c>
      <c r="Q36">
        <f t="shared" si="45"/>
        <v>10.65999407516157</v>
      </c>
      <c r="R36">
        <f t="shared" si="45"/>
        <v>9.9219340751615661</v>
      </c>
      <c r="S36">
        <f t="shared" si="45"/>
        <v>9.0890720751615799</v>
      </c>
      <c r="T36">
        <f t="shared" si="45"/>
        <v>8.1614080751615763</v>
      </c>
      <c r="U36">
        <f t="shared" si="45"/>
        <v>7.1389420751615909</v>
      </c>
      <c r="V36">
        <f t="shared" si="35"/>
        <v>6.0216740751615871</v>
      </c>
      <c r="W36">
        <f t="shared" si="35"/>
        <v>4.8096040751616016</v>
      </c>
      <c r="X36">
        <f t="shared" si="31"/>
        <v>3.5027320751615987</v>
      </c>
      <c r="Y36">
        <f t="shared" si="33"/>
        <v>2.1010580751616139</v>
      </c>
      <c r="Z36">
        <f t="shared" si="33"/>
        <v>0.60458207516161155</v>
      </c>
    </row>
    <row r="37" spans="2:27" x14ac:dyDescent="0.3">
      <c r="B37">
        <f t="shared" si="4"/>
        <v>34</v>
      </c>
      <c r="C37">
        <v>20.527773688500002</v>
      </c>
      <c r="D37">
        <f t="shared" si="2"/>
        <v>9.1798358488117415</v>
      </c>
      <c r="E37">
        <f t="shared" ref="E37:U37" si="46">D37+(-9.4802*(momento)+19171)/100</f>
        <v>9.6742018488117498</v>
      </c>
      <c r="F37">
        <f t="shared" si="46"/>
        <v>10.073765848811741</v>
      </c>
      <c r="G37">
        <f t="shared" si="46"/>
        <v>10.37852784881175</v>
      </c>
      <c r="H37">
        <f t="shared" si="46"/>
        <v>10.588487848811742</v>
      </c>
      <c r="I37">
        <f t="shared" si="46"/>
        <v>10.703645848811751</v>
      </c>
      <c r="J37">
        <f t="shared" si="46"/>
        <v>10.724001848811744</v>
      </c>
      <c r="K37">
        <f t="shared" si="46"/>
        <v>10.649555848811755</v>
      </c>
      <c r="L37">
        <f t="shared" si="46"/>
        <v>10.480307848811748</v>
      </c>
      <c r="M37">
        <f t="shared" si="46"/>
        <v>10.216257848811759</v>
      </c>
      <c r="N37">
        <f t="shared" si="46"/>
        <v>9.8574058488117533</v>
      </c>
      <c r="O37">
        <f t="shared" si="46"/>
        <v>9.4037518488117655</v>
      </c>
      <c r="P37">
        <f t="shared" si="46"/>
        <v>8.8552958488117604</v>
      </c>
      <c r="Q37">
        <f t="shared" si="46"/>
        <v>8.2120378488117733</v>
      </c>
      <c r="R37">
        <f t="shared" si="46"/>
        <v>7.4739778488117681</v>
      </c>
      <c r="S37">
        <f t="shared" si="46"/>
        <v>6.6411158488117819</v>
      </c>
      <c r="T37">
        <f t="shared" si="46"/>
        <v>5.7134518488117774</v>
      </c>
      <c r="U37">
        <f t="shared" si="46"/>
        <v>4.6909858488117919</v>
      </c>
      <c r="V37">
        <f t="shared" si="35"/>
        <v>3.5737178488117882</v>
      </c>
      <c r="W37">
        <f t="shared" si="35"/>
        <v>2.3616478488118031</v>
      </c>
      <c r="X37">
        <f t="shared" si="31"/>
        <v>1.0547758488118002</v>
      </c>
    </row>
    <row r="38" spans="2:27" x14ac:dyDescent="0.3">
      <c r="B38">
        <f t="shared" si="4"/>
        <v>35</v>
      </c>
      <c r="C38">
        <v>21.212032811450005</v>
      </c>
      <c r="D38">
        <f t="shared" si="2"/>
        <v>9.4858303771054668</v>
      </c>
      <c r="E38">
        <f t="shared" ref="E38:U38" si="47">D38+(-9.4802*(momento)+19171)/100</f>
        <v>9.9801963771054751</v>
      </c>
      <c r="F38">
        <f t="shared" si="47"/>
        <v>10.379760377105466</v>
      </c>
      <c r="G38">
        <f t="shared" si="47"/>
        <v>10.684522377105475</v>
      </c>
      <c r="H38">
        <f t="shared" si="47"/>
        <v>10.894482377105467</v>
      </c>
      <c r="I38">
        <f t="shared" si="47"/>
        <v>11.009640377105477</v>
      </c>
      <c r="J38">
        <f t="shared" si="47"/>
        <v>11.029996377105469</v>
      </c>
      <c r="K38">
        <f t="shared" si="47"/>
        <v>10.95555037710548</v>
      </c>
      <c r="L38">
        <f t="shared" si="47"/>
        <v>10.786302377105473</v>
      </c>
      <c r="M38">
        <f t="shared" si="47"/>
        <v>10.522252377105485</v>
      </c>
      <c r="N38">
        <f t="shared" si="47"/>
        <v>10.163400377105479</v>
      </c>
      <c r="O38">
        <f t="shared" si="47"/>
        <v>9.7097463771054908</v>
      </c>
      <c r="P38">
        <f t="shared" si="47"/>
        <v>9.1612903771054857</v>
      </c>
      <c r="Q38">
        <f t="shared" si="47"/>
        <v>8.5180323771054987</v>
      </c>
      <c r="R38">
        <f t="shared" si="47"/>
        <v>7.7799723771054934</v>
      </c>
      <c r="S38">
        <f t="shared" si="47"/>
        <v>6.9471103771055072</v>
      </c>
      <c r="T38">
        <f t="shared" si="47"/>
        <v>6.0194463771055027</v>
      </c>
      <c r="U38">
        <f t="shared" si="47"/>
        <v>4.9969803771055172</v>
      </c>
      <c r="V38">
        <f t="shared" si="35"/>
        <v>3.8797123771055135</v>
      </c>
      <c r="W38">
        <f t="shared" si="35"/>
        <v>2.6676423771055284</v>
      </c>
      <c r="X38">
        <f t="shared" si="31"/>
        <v>1.3607703771055255</v>
      </c>
    </row>
    <row r="39" spans="2:27" x14ac:dyDescent="0.3">
      <c r="B39">
        <f t="shared" si="4"/>
        <v>36</v>
      </c>
      <c r="C39">
        <v>18.474996319650003</v>
      </c>
      <c r="D39">
        <f t="shared" si="2"/>
        <v>8.2618522639305674</v>
      </c>
      <c r="E39">
        <f t="shared" ref="E39:U39" si="48">D39+(-9.4802*(momento)+19171)/100</f>
        <v>8.7562182639305757</v>
      </c>
      <c r="F39">
        <f t="shared" si="48"/>
        <v>9.1557822639305666</v>
      </c>
      <c r="G39">
        <f t="shared" si="48"/>
        <v>9.4605442639305757</v>
      </c>
      <c r="H39">
        <f t="shared" si="48"/>
        <v>9.6705042639305674</v>
      </c>
      <c r="I39">
        <f t="shared" si="48"/>
        <v>9.7856622639305773</v>
      </c>
      <c r="J39">
        <f t="shared" si="48"/>
        <v>9.8060182639305697</v>
      </c>
      <c r="K39">
        <f t="shared" si="48"/>
        <v>9.7315722639305804</v>
      </c>
      <c r="L39">
        <f t="shared" si="48"/>
        <v>9.5623242639305737</v>
      </c>
      <c r="M39">
        <f t="shared" si="48"/>
        <v>9.2982742639305851</v>
      </c>
      <c r="N39">
        <f t="shared" si="48"/>
        <v>8.9394222639305791</v>
      </c>
      <c r="O39">
        <f t="shared" si="48"/>
        <v>8.4857682639305914</v>
      </c>
      <c r="P39">
        <f t="shared" si="48"/>
        <v>7.9373122639305862</v>
      </c>
      <c r="Q39">
        <f t="shared" si="48"/>
        <v>7.2940542639305992</v>
      </c>
      <c r="R39">
        <f t="shared" si="48"/>
        <v>6.5559942639305939</v>
      </c>
      <c r="S39">
        <f t="shared" si="48"/>
        <v>5.7231322639306077</v>
      </c>
      <c r="T39">
        <f t="shared" si="48"/>
        <v>4.7954682639306032</v>
      </c>
      <c r="U39">
        <f t="shared" si="48"/>
        <v>3.7730022639306173</v>
      </c>
      <c r="V39">
        <f t="shared" si="35"/>
        <v>2.6557342639306136</v>
      </c>
      <c r="W39">
        <f t="shared" si="35"/>
        <v>1.4436642639306285</v>
      </c>
    </row>
    <row r="40" spans="2:27" x14ac:dyDescent="0.3">
      <c r="B40">
        <f t="shared" si="4"/>
        <v>37</v>
      </c>
      <c r="C40">
        <v>18.474996319650003</v>
      </c>
      <c r="D40">
        <f t="shared" si="2"/>
        <v>8.2618522639305674</v>
      </c>
      <c r="E40">
        <f t="shared" ref="E40:U40" si="49">D40+(-9.4802*(momento)+19171)/100</f>
        <v>8.7562182639305757</v>
      </c>
      <c r="F40">
        <f t="shared" si="49"/>
        <v>9.1557822639305666</v>
      </c>
      <c r="G40">
        <f t="shared" si="49"/>
        <v>9.4605442639305757</v>
      </c>
      <c r="H40">
        <f t="shared" si="49"/>
        <v>9.6705042639305674</v>
      </c>
      <c r="I40">
        <f t="shared" si="49"/>
        <v>9.7856622639305773</v>
      </c>
      <c r="J40">
        <f t="shared" si="49"/>
        <v>9.8060182639305697</v>
      </c>
      <c r="K40">
        <f t="shared" si="49"/>
        <v>9.7315722639305804</v>
      </c>
      <c r="L40">
        <f t="shared" si="49"/>
        <v>9.5623242639305737</v>
      </c>
      <c r="M40">
        <f t="shared" si="49"/>
        <v>9.2982742639305851</v>
      </c>
      <c r="N40">
        <f t="shared" si="49"/>
        <v>8.9394222639305791</v>
      </c>
      <c r="O40">
        <f t="shared" si="49"/>
        <v>8.4857682639305914</v>
      </c>
      <c r="P40">
        <f t="shared" si="49"/>
        <v>7.9373122639305862</v>
      </c>
      <c r="Q40">
        <f t="shared" si="49"/>
        <v>7.2940542639305992</v>
      </c>
      <c r="R40">
        <f t="shared" si="49"/>
        <v>6.5559942639305939</v>
      </c>
      <c r="S40">
        <f t="shared" si="49"/>
        <v>5.7231322639306077</v>
      </c>
      <c r="T40">
        <f t="shared" si="49"/>
        <v>4.7954682639306032</v>
      </c>
      <c r="U40">
        <f t="shared" si="49"/>
        <v>3.7730022639306173</v>
      </c>
      <c r="V40">
        <f t="shared" si="35"/>
        <v>2.6557342639306136</v>
      </c>
      <c r="W40">
        <f t="shared" si="35"/>
        <v>1.4436642639306285</v>
      </c>
    </row>
    <row r="41" spans="2:27" x14ac:dyDescent="0.3">
      <c r="B41">
        <f t="shared" si="4"/>
        <v>38</v>
      </c>
      <c r="C41">
        <v>15.053700704900002</v>
      </c>
      <c r="D41">
        <f t="shared" si="2"/>
        <v>6.7318796224619444</v>
      </c>
      <c r="E41">
        <f t="shared" ref="E41:U41" si="50">D41+(-9.4802*(momento)+19171)/100</f>
        <v>7.2262456224619536</v>
      </c>
      <c r="F41">
        <f t="shared" si="50"/>
        <v>7.6258096224619445</v>
      </c>
      <c r="G41">
        <f t="shared" si="50"/>
        <v>7.9305716224619545</v>
      </c>
      <c r="H41">
        <f t="shared" si="50"/>
        <v>8.1405316224619462</v>
      </c>
      <c r="I41">
        <f t="shared" si="50"/>
        <v>8.255689622461956</v>
      </c>
      <c r="J41">
        <f t="shared" si="50"/>
        <v>8.2760456224619485</v>
      </c>
      <c r="K41">
        <f t="shared" si="50"/>
        <v>8.2015996224619592</v>
      </c>
      <c r="L41">
        <f t="shared" si="50"/>
        <v>8.0323516224619524</v>
      </c>
      <c r="M41">
        <f t="shared" si="50"/>
        <v>7.7683016224619639</v>
      </c>
      <c r="N41">
        <f t="shared" si="50"/>
        <v>7.4094496224619579</v>
      </c>
      <c r="O41">
        <f t="shared" si="50"/>
        <v>6.9557956224619701</v>
      </c>
      <c r="P41">
        <f t="shared" si="50"/>
        <v>6.407339622461965</v>
      </c>
      <c r="Q41">
        <f t="shared" si="50"/>
        <v>5.764081622461978</v>
      </c>
      <c r="R41">
        <f t="shared" si="50"/>
        <v>5.0260216224619727</v>
      </c>
      <c r="S41">
        <f t="shared" si="50"/>
        <v>4.1931596224619865</v>
      </c>
      <c r="T41">
        <f t="shared" si="50"/>
        <v>3.265495622461982</v>
      </c>
      <c r="U41">
        <f t="shared" si="50"/>
        <v>2.2430296224619961</v>
      </c>
      <c r="V41">
        <f>U41+(-9.4802*(momento)+19171)/100</f>
        <v>1.1257616224619924</v>
      </c>
    </row>
    <row r="42" spans="2:27" x14ac:dyDescent="0.3">
      <c r="B42">
        <f t="shared" si="4"/>
        <v>39</v>
      </c>
      <c r="C42">
        <v>15.053700704900002</v>
      </c>
      <c r="D42">
        <f t="shared" si="2"/>
        <v>6.7318796224619444</v>
      </c>
      <c r="E42">
        <f t="shared" ref="E42:U42" si="51">D42+(-9.4802*(momento)+19171)/100</f>
        <v>7.2262456224619536</v>
      </c>
      <c r="F42">
        <f t="shared" si="51"/>
        <v>7.6258096224619445</v>
      </c>
      <c r="G42">
        <f t="shared" si="51"/>
        <v>7.9305716224619545</v>
      </c>
      <c r="H42">
        <f t="shared" si="51"/>
        <v>8.1405316224619462</v>
      </c>
      <c r="I42">
        <f t="shared" si="51"/>
        <v>8.255689622461956</v>
      </c>
      <c r="J42">
        <f t="shared" si="51"/>
        <v>8.2760456224619485</v>
      </c>
      <c r="K42">
        <f t="shared" si="51"/>
        <v>8.2015996224619592</v>
      </c>
      <c r="L42">
        <f t="shared" si="51"/>
        <v>8.0323516224619524</v>
      </c>
      <c r="M42">
        <f t="shared" si="51"/>
        <v>7.7683016224619639</v>
      </c>
      <c r="N42">
        <f t="shared" si="51"/>
        <v>7.4094496224619579</v>
      </c>
      <c r="O42">
        <f t="shared" si="51"/>
        <v>6.9557956224619701</v>
      </c>
      <c r="P42">
        <f t="shared" si="51"/>
        <v>6.407339622461965</v>
      </c>
      <c r="Q42">
        <f t="shared" si="51"/>
        <v>5.764081622461978</v>
      </c>
      <c r="R42">
        <f t="shared" si="51"/>
        <v>5.0260216224619727</v>
      </c>
      <c r="S42">
        <f t="shared" si="51"/>
        <v>4.1931596224619865</v>
      </c>
      <c r="T42">
        <f t="shared" si="51"/>
        <v>3.265495622461982</v>
      </c>
      <c r="U42">
        <f t="shared" si="51"/>
        <v>2.2430296224619961</v>
      </c>
      <c r="V42">
        <f>U42+(-9.4802*(momento)+19171)/100</f>
        <v>1.1257616224619924</v>
      </c>
    </row>
    <row r="43" spans="2:27" x14ac:dyDescent="0.3">
      <c r="B43">
        <f t="shared" si="4"/>
        <v>40</v>
      </c>
      <c r="C43">
        <v>13.685182459000002</v>
      </c>
      <c r="D43">
        <f t="shared" si="2"/>
        <v>6.1198905658744946</v>
      </c>
      <c r="E43">
        <f t="shared" ref="E43:U43" si="52">D43+(-9.4802*(momento)+19171)/100</f>
        <v>6.6142565658745038</v>
      </c>
      <c r="F43">
        <f t="shared" si="52"/>
        <v>7.0138205658744948</v>
      </c>
      <c r="G43">
        <f t="shared" si="52"/>
        <v>7.3185825658745047</v>
      </c>
      <c r="H43">
        <f t="shared" si="52"/>
        <v>7.5285425658744964</v>
      </c>
      <c r="I43">
        <f t="shared" si="52"/>
        <v>7.6437005658745072</v>
      </c>
      <c r="J43">
        <f t="shared" si="52"/>
        <v>7.6640565658744997</v>
      </c>
      <c r="K43">
        <f t="shared" si="52"/>
        <v>7.5896105658745103</v>
      </c>
      <c r="L43">
        <f t="shared" si="52"/>
        <v>7.4203625658745036</v>
      </c>
      <c r="M43">
        <f t="shared" si="52"/>
        <v>7.156312565874515</v>
      </c>
      <c r="N43">
        <f t="shared" si="52"/>
        <v>6.7974605658745091</v>
      </c>
      <c r="O43">
        <f t="shared" si="52"/>
        <v>6.3438065658745213</v>
      </c>
      <c r="P43">
        <f t="shared" si="52"/>
        <v>5.7953505658745161</v>
      </c>
      <c r="Q43">
        <f t="shared" si="52"/>
        <v>5.1520925658745291</v>
      </c>
      <c r="R43">
        <f t="shared" si="52"/>
        <v>4.4140325658745239</v>
      </c>
      <c r="S43">
        <f t="shared" si="52"/>
        <v>3.5811705658745376</v>
      </c>
      <c r="T43">
        <f t="shared" si="52"/>
        <v>2.6535065658745332</v>
      </c>
      <c r="U43">
        <f t="shared" si="52"/>
        <v>1.6310405658745473</v>
      </c>
      <c r="V43">
        <f>U43+(-9.4802*(momento)+19171)/100</f>
        <v>0.51377256587454356</v>
      </c>
    </row>
    <row r="44" spans="2:27" x14ac:dyDescent="0.3">
      <c r="B44">
        <f t="shared" si="4"/>
        <v>41</v>
      </c>
      <c r="C44">
        <v>13.685182459000002</v>
      </c>
      <c r="D44">
        <f t="shared" si="2"/>
        <v>6.1198905658744946</v>
      </c>
      <c r="E44">
        <f t="shared" ref="E44:U44" si="53">D44+(-9.4802*(momento)+19171)/100</f>
        <v>6.6142565658745038</v>
      </c>
      <c r="F44">
        <f t="shared" si="53"/>
        <v>7.0138205658744948</v>
      </c>
      <c r="G44">
        <f t="shared" si="53"/>
        <v>7.3185825658745047</v>
      </c>
      <c r="H44">
        <f t="shared" si="53"/>
        <v>7.5285425658744964</v>
      </c>
      <c r="I44">
        <f t="shared" si="53"/>
        <v>7.6437005658745072</v>
      </c>
      <c r="J44">
        <f t="shared" si="53"/>
        <v>7.6640565658744997</v>
      </c>
      <c r="K44">
        <f t="shared" si="53"/>
        <v>7.5896105658745103</v>
      </c>
      <c r="L44">
        <f t="shared" si="53"/>
        <v>7.4203625658745036</v>
      </c>
      <c r="M44">
        <f t="shared" si="53"/>
        <v>7.156312565874515</v>
      </c>
      <c r="N44">
        <f t="shared" si="53"/>
        <v>6.7974605658745091</v>
      </c>
      <c r="O44">
        <f t="shared" si="53"/>
        <v>6.3438065658745213</v>
      </c>
      <c r="P44">
        <f t="shared" si="53"/>
        <v>5.7953505658745161</v>
      </c>
      <c r="Q44">
        <f t="shared" si="53"/>
        <v>5.1520925658745291</v>
      </c>
      <c r="R44">
        <f t="shared" si="53"/>
        <v>4.4140325658745239</v>
      </c>
      <c r="S44">
        <f t="shared" si="53"/>
        <v>3.5811705658745376</v>
      </c>
      <c r="T44">
        <f t="shared" si="53"/>
        <v>2.6535065658745332</v>
      </c>
      <c r="U44">
        <f t="shared" si="53"/>
        <v>1.6310405658745473</v>
      </c>
      <c r="V44">
        <f>U44+(-9.4802*(momento)+19171)/100</f>
        <v>0.51377256587454356</v>
      </c>
    </row>
    <row r="45" spans="2:27" x14ac:dyDescent="0.3">
      <c r="B45">
        <f t="shared" si="4"/>
        <v>42</v>
      </c>
      <c r="C45">
        <v>11.632405090150002</v>
      </c>
      <c r="D45">
        <f t="shared" si="2"/>
        <v>5.2019069809933205</v>
      </c>
      <c r="E45">
        <f t="shared" ref="E45:U45" si="54">D45+(-9.4802*(momento)+19171)/100</f>
        <v>5.6962729809933297</v>
      </c>
      <c r="F45">
        <f t="shared" si="54"/>
        <v>6.0958369809933206</v>
      </c>
      <c r="G45">
        <f t="shared" si="54"/>
        <v>6.4005989809933306</v>
      </c>
      <c r="H45">
        <f t="shared" si="54"/>
        <v>6.6105589809933223</v>
      </c>
      <c r="I45">
        <f t="shared" si="54"/>
        <v>6.725716980993333</v>
      </c>
      <c r="J45">
        <f t="shared" si="54"/>
        <v>6.7460729809933255</v>
      </c>
      <c r="K45">
        <f t="shared" si="54"/>
        <v>6.6716269809933362</v>
      </c>
      <c r="L45">
        <f t="shared" si="54"/>
        <v>6.5023789809933294</v>
      </c>
      <c r="M45">
        <f t="shared" si="54"/>
        <v>6.2383289809933409</v>
      </c>
      <c r="N45">
        <f t="shared" si="54"/>
        <v>5.8794769809933349</v>
      </c>
      <c r="O45">
        <f t="shared" si="54"/>
        <v>5.4258229809933471</v>
      </c>
      <c r="P45">
        <f t="shared" si="54"/>
        <v>4.877366980993342</v>
      </c>
      <c r="Q45">
        <f t="shared" si="54"/>
        <v>4.234108980993355</v>
      </c>
      <c r="R45">
        <f t="shared" si="54"/>
        <v>3.4960489809933502</v>
      </c>
      <c r="S45">
        <f t="shared" si="54"/>
        <v>2.6631869809933635</v>
      </c>
      <c r="T45">
        <f t="shared" si="54"/>
        <v>1.7355229809933592</v>
      </c>
      <c r="U45">
        <f t="shared" si="54"/>
        <v>0.71305698099337333</v>
      </c>
    </row>
    <row r="46" spans="2:27" x14ac:dyDescent="0.3">
      <c r="B46">
        <f t="shared" si="4"/>
        <v>43</v>
      </c>
      <c r="C46">
        <v>11.632405090150002</v>
      </c>
      <c r="D46">
        <f t="shared" si="2"/>
        <v>5.2019069809933205</v>
      </c>
      <c r="E46">
        <f t="shared" ref="E46:U46" si="55">D46+(-9.4802*(momento)+19171)/100</f>
        <v>5.6962729809933297</v>
      </c>
      <c r="F46">
        <f t="shared" si="55"/>
        <v>6.0958369809933206</v>
      </c>
      <c r="G46">
        <f t="shared" si="55"/>
        <v>6.4005989809933306</v>
      </c>
      <c r="H46">
        <f t="shared" si="55"/>
        <v>6.6105589809933223</v>
      </c>
      <c r="I46">
        <f t="shared" si="55"/>
        <v>6.725716980993333</v>
      </c>
      <c r="J46">
        <f t="shared" si="55"/>
        <v>6.7460729809933255</v>
      </c>
      <c r="K46">
        <f t="shared" si="55"/>
        <v>6.6716269809933362</v>
      </c>
      <c r="L46">
        <f t="shared" si="55"/>
        <v>6.5023789809933294</v>
      </c>
      <c r="M46">
        <f t="shared" si="55"/>
        <v>6.2383289809933409</v>
      </c>
      <c r="N46">
        <f t="shared" si="55"/>
        <v>5.8794769809933349</v>
      </c>
      <c r="O46">
        <f t="shared" si="55"/>
        <v>5.4258229809933471</v>
      </c>
      <c r="P46">
        <f t="shared" si="55"/>
        <v>4.877366980993342</v>
      </c>
      <c r="Q46">
        <f t="shared" si="55"/>
        <v>4.234108980993355</v>
      </c>
      <c r="R46">
        <f t="shared" si="55"/>
        <v>3.4960489809933502</v>
      </c>
      <c r="S46">
        <f t="shared" si="55"/>
        <v>2.6631869809933635</v>
      </c>
      <c r="T46">
        <f t="shared" si="55"/>
        <v>1.7355229809933592</v>
      </c>
      <c r="U46">
        <f t="shared" si="55"/>
        <v>0.71305698099337333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I4" sqref="AI4:AI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26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1.1224E-2</v>
      </c>
      <c r="B2">
        <v>3.5154999999999999E-2</v>
      </c>
      <c r="C2">
        <f>A2/B2</f>
        <v>0.31927179633053621</v>
      </c>
      <c r="E2">
        <v>-9.5805000000000007</v>
      </c>
      <c r="F2">
        <v>19387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0.3192718*C4</f>
        <v>3.7138989114613534</v>
      </c>
      <c r="E4">
        <f t="shared" ref="E4:U4" si="1">D4+(-9.5805*(momento)+19387)/100</f>
        <v>4.3452139114613484</v>
      </c>
      <c r="F4">
        <f t="shared" si="1"/>
        <v>4.8807239114613434</v>
      </c>
      <c r="G4">
        <f t="shared" si="1"/>
        <v>5.3204289114613381</v>
      </c>
      <c r="H4">
        <f t="shared" si="1"/>
        <v>5.6643289114613324</v>
      </c>
      <c r="I4">
        <f t="shared" si="1"/>
        <v>5.9124239114613264</v>
      </c>
      <c r="J4">
        <f t="shared" si="1"/>
        <v>6.06471391146132</v>
      </c>
      <c r="K4">
        <f t="shared" si="1"/>
        <v>6.1211989114613132</v>
      </c>
      <c r="L4">
        <f t="shared" si="1"/>
        <v>6.0818789114613061</v>
      </c>
      <c r="M4">
        <f t="shared" si="1"/>
        <v>5.9467539114612986</v>
      </c>
      <c r="N4">
        <f t="shared" si="1"/>
        <v>5.7158239114612908</v>
      </c>
      <c r="O4">
        <f t="shared" si="1"/>
        <v>5.3890889114612825</v>
      </c>
      <c r="P4">
        <f t="shared" si="1"/>
        <v>4.966548911461274</v>
      </c>
      <c r="Q4">
        <f t="shared" si="1"/>
        <v>4.448203911461265</v>
      </c>
      <c r="R4">
        <f t="shared" si="1"/>
        <v>3.8340539114612562</v>
      </c>
      <c r="S4">
        <f t="shared" si="1"/>
        <v>3.124098911461247</v>
      </c>
      <c r="T4">
        <f t="shared" si="1"/>
        <v>2.3183389114612378</v>
      </c>
      <c r="U4">
        <f t="shared" si="1"/>
        <v>1.4167739114612283</v>
      </c>
    </row>
    <row r="5" spans="1:38" x14ac:dyDescent="0.3">
      <c r="B5">
        <f>1+B4</f>
        <v>2</v>
      </c>
      <c r="C5">
        <v>13.000923336050001</v>
      </c>
      <c r="D5">
        <f t="shared" ref="D5:D46" si="2">0.3192718*C5</f>
        <v>4.1508281951626884</v>
      </c>
      <c r="E5">
        <f t="shared" ref="E5:U5" si="3">D5+(-9.5805*(momento)+19387)/100</f>
        <v>4.7821431951626838</v>
      </c>
      <c r="F5">
        <f t="shared" si="3"/>
        <v>5.3176531951626789</v>
      </c>
      <c r="G5">
        <f t="shared" si="3"/>
        <v>5.7573581951626736</v>
      </c>
      <c r="H5">
        <f t="shared" si="3"/>
        <v>6.1012581951626679</v>
      </c>
      <c r="I5">
        <f t="shared" si="3"/>
        <v>6.3493531951626618</v>
      </c>
      <c r="J5">
        <f t="shared" si="3"/>
        <v>6.5016431951626554</v>
      </c>
      <c r="K5">
        <f t="shared" si="3"/>
        <v>6.5581281951626487</v>
      </c>
      <c r="L5">
        <f t="shared" si="3"/>
        <v>6.5188081951626415</v>
      </c>
      <c r="M5">
        <f t="shared" si="3"/>
        <v>6.383683195162634</v>
      </c>
      <c r="N5">
        <f t="shared" si="3"/>
        <v>6.1527531951626262</v>
      </c>
      <c r="O5">
        <f t="shared" si="3"/>
        <v>5.826018195162618</v>
      </c>
      <c r="P5">
        <f t="shared" si="3"/>
        <v>5.4034781951626094</v>
      </c>
      <c r="Q5">
        <f t="shared" si="3"/>
        <v>4.8851331951626005</v>
      </c>
      <c r="R5">
        <f t="shared" si="3"/>
        <v>4.2709831951625921</v>
      </c>
      <c r="S5">
        <f t="shared" si="3"/>
        <v>3.5610281951625833</v>
      </c>
      <c r="T5">
        <f t="shared" si="3"/>
        <v>2.7552681951625742</v>
      </c>
      <c r="U5">
        <f t="shared" si="3"/>
        <v>1.8537031951625647</v>
      </c>
      <c r="V5">
        <f t="shared" ref="V5:V44" si="4">U5+(-9.5805*(momento)+19387)/100</f>
        <v>0.85633319516255479</v>
      </c>
    </row>
    <row r="6" spans="1:38" x14ac:dyDescent="0.3">
      <c r="B6">
        <f t="shared" ref="B6:B46" si="5">1+B5</f>
        <v>3</v>
      </c>
      <c r="C6">
        <v>16.422218950800005</v>
      </c>
      <c r="D6">
        <f t="shared" si="2"/>
        <v>5.2431514044160288</v>
      </c>
      <c r="E6">
        <f t="shared" ref="E6:U6" si="6">D6+(-9.5805*(momento)+19387)/100</f>
        <v>5.8744664044160242</v>
      </c>
      <c r="F6">
        <f t="shared" si="6"/>
        <v>6.4099764044160192</v>
      </c>
      <c r="G6">
        <f t="shared" si="6"/>
        <v>6.8496814044160139</v>
      </c>
      <c r="H6">
        <f t="shared" si="6"/>
        <v>7.1935814044160082</v>
      </c>
      <c r="I6">
        <f t="shared" si="6"/>
        <v>7.4416764044160022</v>
      </c>
      <c r="J6">
        <f t="shared" si="6"/>
        <v>7.5939664044159958</v>
      </c>
      <c r="K6">
        <f t="shared" si="6"/>
        <v>7.650451404415989</v>
      </c>
      <c r="L6">
        <f t="shared" si="6"/>
        <v>7.6111314044159819</v>
      </c>
      <c r="M6">
        <f t="shared" si="6"/>
        <v>7.4760064044159744</v>
      </c>
      <c r="N6">
        <f t="shared" si="6"/>
        <v>7.2450764044159666</v>
      </c>
      <c r="O6">
        <f t="shared" si="6"/>
        <v>6.9183414044159584</v>
      </c>
      <c r="P6">
        <f t="shared" si="6"/>
        <v>6.4958014044159498</v>
      </c>
      <c r="Q6">
        <f t="shared" si="6"/>
        <v>5.9774564044159408</v>
      </c>
      <c r="R6">
        <f t="shared" si="6"/>
        <v>5.3633064044159324</v>
      </c>
      <c r="S6">
        <f t="shared" si="6"/>
        <v>4.6533514044159237</v>
      </c>
      <c r="T6">
        <f t="shared" si="6"/>
        <v>3.8475914044159145</v>
      </c>
      <c r="U6">
        <f t="shared" si="6"/>
        <v>2.946026404415905</v>
      </c>
      <c r="V6">
        <f t="shared" si="4"/>
        <v>1.9486564044158952</v>
      </c>
      <c r="W6">
        <f t="shared" ref="W6:W42" si="7">V6+(-9.5805*(momento)+19387)/100</f>
        <v>0.85548140441588494</v>
      </c>
    </row>
    <row r="7" spans="1:38" x14ac:dyDescent="0.3">
      <c r="B7">
        <f t="shared" si="5"/>
        <v>4</v>
      </c>
      <c r="C7">
        <v>25.317587549150005</v>
      </c>
      <c r="D7">
        <f t="shared" si="2"/>
        <v>8.0831917484747109</v>
      </c>
      <c r="E7">
        <f t="shared" ref="E7:U7" si="8">D7+(-9.5805*(momento)+19387)/100</f>
        <v>8.7145067484747063</v>
      </c>
      <c r="F7">
        <f t="shared" si="8"/>
        <v>9.2500167484747013</v>
      </c>
      <c r="G7">
        <f t="shared" si="8"/>
        <v>9.689721748474696</v>
      </c>
      <c r="H7">
        <f t="shared" si="8"/>
        <v>10.03362174847469</v>
      </c>
      <c r="I7">
        <f t="shared" si="8"/>
        <v>10.281716748474684</v>
      </c>
      <c r="J7">
        <f t="shared" si="8"/>
        <v>10.434006748474678</v>
      </c>
      <c r="K7">
        <f t="shared" si="8"/>
        <v>10.490491748474671</v>
      </c>
      <c r="L7">
        <f t="shared" si="8"/>
        <v>10.451171748474664</v>
      </c>
      <c r="M7">
        <f t="shared" si="8"/>
        <v>10.316046748474657</v>
      </c>
      <c r="N7">
        <f t="shared" si="8"/>
        <v>10.085116748474649</v>
      </c>
      <c r="O7">
        <f t="shared" si="8"/>
        <v>9.7583817484746405</v>
      </c>
      <c r="P7">
        <f t="shared" si="8"/>
        <v>9.3358417484746319</v>
      </c>
      <c r="Q7">
        <f t="shared" si="8"/>
        <v>8.8174967484746229</v>
      </c>
      <c r="R7">
        <f t="shared" si="8"/>
        <v>8.2033467484746136</v>
      </c>
      <c r="S7">
        <f t="shared" si="8"/>
        <v>7.4933917484746049</v>
      </c>
      <c r="T7">
        <f t="shared" si="8"/>
        <v>6.6876317484745957</v>
      </c>
      <c r="U7">
        <f t="shared" si="8"/>
        <v>5.7860667484745862</v>
      </c>
      <c r="V7">
        <f t="shared" si="4"/>
        <v>4.7886967484745764</v>
      </c>
      <c r="W7">
        <f t="shared" si="7"/>
        <v>3.6955217484745662</v>
      </c>
      <c r="X7">
        <f t="shared" ref="X7:Y23" si="9">W7+(-9.5805*(momento)+19387)/100</f>
        <v>2.5065417484745556</v>
      </c>
      <c r="Y7">
        <f t="shared" si="9"/>
        <v>1.2217567484745449</v>
      </c>
    </row>
    <row r="8" spans="1:38" x14ac:dyDescent="0.3">
      <c r="B8">
        <f t="shared" si="5"/>
        <v>5</v>
      </c>
      <c r="C8">
        <v>26.686105795050004</v>
      </c>
      <c r="D8">
        <f t="shared" si="2"/>
        <v>8.5201210321760463</v>
      </c>
      <c r="E8">
        <f t="shared" ref="E8:U8" si="10">D8+(-9.5805*(momento)+19387)/100</f>
        <v>9.1514360321760417</v>
      </c>
      <c r="F8">
        <f t="shared" si="10"/>
        <v>9.6869460321760368</v>
      </c>
      <c r="G8">
        <f t="shared" si="10"/>
        <v>10.126651032176031</v>
      </c>
      <c r="H8">
        <f t="shared" si="10"/>
        <v>10.470551032176026</v>
      </c>
      <c r="I8">
        <f t="shared" si="10"/>
        <v>10.71864603217602</v>
      </c>
      <c r="J8">
        <f t="shared" si="10"/>
        <v>10.870936032176013</v>
      </c>
      <c r="K8">
        <f t="shared" si="10"/>
        <v>10.927421032176007</v>
      </c>
      <c r="L8">
        <f t="shared" si="10"/>
        <v>10.888101032175999</v>
      </c>
      <c r="M8">
        <f t="shared" si="10"/>
        <v>10.752976032175992</v>
      </c>
      <c r="N8">
        <f t="shared" si="10"/>
        <v>10.522046032175984</v>
      </c>
      <c r="O8">
        <f t="shared" si="10"/>
        <v>10.195311032175976</v>
      </c>
      <c r="P8">
        <f t="shared" si="10"/>
        <v>9.7727710321759673</v>
      </c>
      <c r="Q8">
        <f t="shared" si="10"/>
        <v>9.2544260321759584</v>
      </c>
      <c r="R8">
        <f t="shared" si="10"/>
        <v>8.6402760321759491</v>
      </c>
      <c r="S8">
        <f t="shared" si="10"/>
        <v>7.9303210321759403</v>
      </c>
      <c r="T8">
        <f t="shared" si="10"/>
        <v>7.1245610321759312</v>
      </c>
      <c r="U8">
        <f t="shared" si="10"/>
        <v>6.2229960321759217</v>
      </c>
      <c r="V8">
        <f t="shared" si="4"/>
        <v>5.2256260321759118</v>
      </c>
      <c r="W8">
        <f t="shared" si="7"/>
        <v>4.1324510321759016</v>
      </c>
      <c r="X8">
        <f t="shared" si="9"/>
        <v>2.943471032175891</v>
      </c>
      <c r="Y8">
        <f t="shared" si="9"/>
        <v>1.6586860321758803</v>
      </c>
    </row>
    <row r="9" spans="1:38" x14ac:dyDescent="0.3">
      <c r="B9">
        <f t="shared" si="5"/>
        <v>6</v>
      </c>
      <c r="C9">
        <v>33.528697024550006</v>
      </c>
      <c r="D9">
        <f t="shared" si="2"/>
        <v>10.704767450682724</v>
      </c>
      <c r="E9">
        <f t="shared" ref="E9:U9" si="11">D9+(-9.5805*(momento)+19387)/100</f>
        <v>11.336082450682719</v>
      </c>
      <c r="F9">
        <f t="shared" si="11"/>
        <v>11.871592450682714</v>
      </c>
      <c r="G9">
        <f t="shared" si="11"/>
        <v>12.311297450682709</v>
      </c>
      <c r="H9">
        <f t="shared" si="11"/>
        <v>12.655197450682703</v>
      </c>
      <c r="I9">
        <f t="shared" si="11"/>
        <v>12.903292450682697</v>
      </c>
      <c r="J9">
        <f t="shared" si="11"/>
        <v>13.055582450682691</v>
      </c>
      <c r="K9">
        <f t="shared" si="11"/>
        <v>13.112067450682684</v>
      </c>
      <c r="L9">
        <f t="shared" si="11"/>
        <v>13.072747450682677</v>
      </c>
      <c r="M9">
        <f t="shared" si="11"/>
        <v>12.937622450682669</v>
      </c>
      <c r="N9">
        <f t="shared" si="11"/>
        <v>12.706692450682661</v>
      </c>
      <c r="O9">
        <f t="shared" si="11"/>
        <v>12.379957450682653</v>
      </c>
      <c r="P9">
        <f t="shared" si="11"/>
        <v>11.957417450682644</v>
      </c>
      <c r="Q9">
        <f t="shared" si="11"/>
        <v>11.439072450682636</v>
      </c>
      <c r="R9">
        <f t="shared" si="11"/>
        <v>10.824922450682626</v>
      </c>
      <c r="S9">
        <f t="shared" si="11"/>
        <v>10.114967450682617</v>
      </c>
      <c r="T9">
        <f t="shared" si="11"/>
        <v>9.3092074506826066</v>
      </c>
      <c r="U9">
        <f t="shared" si="11"/>
        <v>8.4076424506825962</v>
      </c>
      <c r="V9">
        <f t="shared" si="4"/>
        <v>7.4102724506825863</v>
      </c>
      <c r="W9">
        <f t="shared" si="7"/>
        <v>6.3170974506825761</v>
      </c>
      <c r="X9">
        <f t="shared" si="9"/>
        <v>5.1281174506825655</v>
      </c>
      <c r="Y9">
        <f t="shared" si="9"/>
        <v>3.8433324506825546</v>
      </c>
      <c r="Z9">
        <f t="shared" ref="Z9:AA22" si="12">Y9+(-9.5805*(momento)+19387)/100</f>
        <v>2.4627424506825433</v>
      </c>
      <c r="AA9">
        <f t="shared" si="12"/>
        <v>0.98634745068253182</v>
      </c>
    </row>
    <row r="10" spans="1:38" x14ac:dyDescent="0.3">
      <c r="B10">
        <f t="shared" si="5"/>
        <v>7</v>
      </c>
      <c r="C10">
        <v>43.792583868800001</v>
      </c>
      <c r="D10">
        <f t="shared" si="2"/>
        <v>13.981737078442739</v>
      </c>
      <c r="E10">
        <f t="shared" ref="E10:U10" si="13">D10+(-9.5805*(momento)+19387)/100</f>
        <v>14.613052078442735</v>
      </c>
      <c r="F10">
        <f t="shared" si="13"/>
        <v>15.14856207844273</v>
      </c>
      <c r="G10">
        <f t="shared" si="13"/>
        <v>15.588267078442724</v>
      </c>
      <c r="H10">
        <f t="shared" si="13"/>
        <v>15.932167078442719</v>
      </c>
      <c r="I10">
        <f t="shared" si="13"/>
        <v>16.180262078442713</v>
      </c>
      <c r="J10">
        <f t="shared" si="13"/>
        <v>16.332552078442706</v>
      </c>
      <c r="K10">
        <f t="shared" si="13"/>
        <v>16.389037078442701</v>
      </c>
      <c r="L10">
        <f t="shared" si="13"/>
        <v>16.349717078442694</v>
      </c>
      <c r="M10">
        <f t="shared" si="13"/>
        <v>16.214592078442688</v>
      </c>
      <c r="N10">
        <f t="shared" si="13"/>
        <v>15.983662078442681</v>
      </c>
      <c r="O10">
        <f t="shared" si="13"/>
        <v>15.656927078442672</v>
      </c>
      <c r="P10">
        <f t="shared" si="13"/>
        <v>15.234387078442664</v>
      </c>
      <c r="Q10">
        <f t="shared" si="13"/>
        <v>14.716042078442655</v>
      </c>
      <c r="R10">
        <f t="shared" si="13"/>
        <v>14.101892078442646</v>
      </c>
      <c r="S10">
        <f t="shared" si="13"/>
        <v>13.391937078442636</v>
      </c>
      <c r="T10">
        <f t="shared" si="13"/>
        <v>12.586177078442626</v>
      </c>
      <c r="U10">
        <f t="shared" si="13"/>
        <v>11.684612078442616</v>
      </c>
      <c r="V10">
        <f t="shared" si="4"/>
        <v>10.687242078442605</v>
      </c>
      <c r="W10">
        <f t="shared" si="7"/>
        <v>9.5940670784425954</v>
      </c>
      <c r="X10">
        <f t="shared" si="9"/>
        <v>8.405087078442584</v>
      </c>
      <c r="Y10">
        <f t="shared" si="9"/>
        <v>7.120302078442573</v>
      </c>
      <c r="Z10">
        <f t="shared" si="12"/>
        <v>5.7397120784425617</v>
      </c>
      <c r="AA10">
        <f t="shared" si="12"/>
        <v>4.26331707844255</v>
      </c>
      <c r="AB10">
        <f t="shared" ref="AB10:AC21" si="14">AA10+(-9.5805*(momento)+19387)/100</f>
        <v>2.6911170784425384</v>
      </c>
      <c r="AC10">
        <f t="shared" si="14"/>
        <v>1.0231120784425265</v>
      </c>
    </row>
    <row r="11" spans="1:38" x14ac:dyDescent="0.3">
      <c r="B11">
        <f t="shared" si="5"/>
        <v>8</v>
      </c>
      <c r="C11">
        <v>56.109248081900006</v>
      </c>
      <c r="D11">
        <f t="shared" si="2"/>
        <v>17.914100631754764</v>
      </c>
      <c r="E11">
        <f t="shared" ref="E11:U11" si="15">D11+(-9.5805*(momento)+19387)/100</f>
        <v>18.545415631754757</v>
      </c>
      <c r="F11">
        <f t="shared" si="15"/>
        <v>19.080925631754752</v>
      </c>
      <c r="G11">
        <f t="shared" si="15"/>
        <v>19.520630631754745</v>
      </c>
      <c r="H11">
        <f t="shared" si="15"/>
        <v>19.864530631754739</v>
      </c>
      <c r="I11">
        <f t="shared" si="15"/>
        <v>20.112625631754732</v>
      </c>
      <c r="J11">
        <f t="shared" si="15"/>
        <v>20.264915631754725</v>
      </c>
      <c r="K11">
        <f t="shared" si="15"/>
        <v>20.32140063175472</v>
      </c>
      <c r="L11">
        <f t="shared" si="15"/>
        <v>20.282080631754713</v>
      </c>
      <c r="M11">
        <f t="shared" si="15"/>
        <v>20.146955631754707</v>
      </c>
      <c r="N11">
        <f t="shared" si="15"/>
        <v>19.9160256317547</v>
      </c>
      <c r="O11">
        <f t="shared" si="15"/>
        <v>19.589290631754693</v>
      </c>
      <c r="P11">
        <f t="shared" si="15"/>
        <v>19.166750631754685</v>
      </c>
      <c r="Q11">
        <f t="shared" si="15"/>
        <v>18.648405631754677</v>
      </c>
      <c r="R11">
        <f t="shared" si="15"/>
        <v>18.034255631754668</v>
      </c>
      <c r="S11">
        <f t="shared" si="15"/>
        <v>17.32430063175466</v>
      </c>
      <c r="T11">
        <f t="shared" si="15"/>
        <v>16.51854063175465</v>
      </c>
      <c r="U11">
        <f t="shared" si="15"/>
        <v>15.61697563175464</v>
      </c>
      <c r="V11">
        <f t="shared" si="4"/>
        <v>14.619605631754631</v>
      </c>
      <c r="W11">
        <f t="shared" si="7"/>
        <v>13.526430631754621</v>
      </c>
      <c r="X11">
        <f t="shared" si="9"/>
        <v>12.33745063175461</v>
      </c>
      <c r="Y11">
        <f t="shared" si="9"/>
        <v>11.0526656317546</v>
      </c>
      <c r="Z11">
        <f t="shared" si="12"/>
        <v>9.6720756317545895</v>
      </c>
      <c r="AA11">
        <f t="shared" si="12"/>
        <v>8.1956806317545787</v>
      </c>
      <c r="AB11">
        <f t="shared" si="14"/>
        <v>6.6234806317545676</v>
      </c>
      <c r="AC11">
        <f t="shared" si="14"/>
        <v>4.9554756317545561</v>
      </c>
      <c r="AD11">
        <f t="shared" ref="AD11:AE17" si="16">AC11+(-9.5805*(momento)+19387)/100</f>
        <v>3.1916656317545438</v>
      </c>
      <c r="AE11">
        <f t="shared" si="16"/>
        <v>1.3320506317545313</v>
      </c>
    </row>
    <row r="12" spans="1:38" x14ac:dyDescent="0.3">
      <c r="B12">
        <f t="shared" si="5"/>
        <v>9</v>
      </c>
      <c r="C12">
        <v>73.215726155650003</v>
      </c>
      <c r="D12">
        <f t="shared" si="2"/>
        <v>23.375716678021455</v>
      </c>
      <c r="E12">
        <f t="shared" ref="E12:U12" si="17">D12+(-9.5805*(momento)+19387)/100</f>
        <v>24.007031678021448</v>
      </c>
      <c r="F12">
        <f t="shared" si="17"/>
        <v>24.542541678021443</v>
      </c>
      <c r="G12">
        <f t="shared" si="17"/>
        <v>24.982246678021436</v>
      </c>
      <c r="H12">
        <f t="shared" si="17"/>
        <v>25.326146678021431</v>
      </c>
      <c r="I12">
        <f t="shared" si="17"/>
        <v>25.574241678021423</v>
      </c>
      <c r="J12">
        <f t="shared" si="17"/>
        <v>25.726531678021416</v>
      </c>
      <c r="K12">
        <f t="shared" si="17"/>
        <v>25.783016678021411</v>
      </c>
      <c r="L12">
        <f t="shared" si="17"/>
        <v>25.743696678021404</v>
      </c>
      <c r="M12">
        <f t="shared" si="17"/>
        <v>25.608571678021399</v>
      </c>
      <c r="N12">
        <f t="shared" si="17"/>
        <v>25.377641678021391</v>
      </c>
      <c r="O12">
        <f t="shared" si="17"/>
        <v>25.050906678021384</v>
      </c>
      <c r="P12">
        <f t="shared" si="17"/>
        <v>24.628366678021376</v>
      </c>
      <c r="Q12">
        <f t="shared" si="17"/>
        <v>24.110021678021369</v>
      </c>
      <c r="R12">
        <f t="shared" si="17"/>
        <v>23.495871678021359</v>
      </c>
      <c r="S12">
        <f t="shared" si="17"/>
        <v>22.785916678021351</v>
      </c>
      <c r="T12">
        <f t="shared" si="17"/>
        <v>21.980156678021341</v>
      </c>
      <c r="U12">
        <f t="shared" si="17"/>
        <v>21.078591678021333</v>
      </c>
      <c r="V12">
        <f t="shared" si="4"/>
        <v>20.081221678021322</v>
      </c>
      <c r="W12">
        <f t="shared" si="7"/>
        <v>18.988046678021313</v>
      </c>
      <c r="X12">
        <f t="shared" si="9"/>
        <v>17.799066678021301</v>
      </c>
      <c r="Y12">
        <f t="shared" si="9"/>
        <v>16.514281678021291</v>
      </c>
      <c r="Z12">
        <f t="shared" si="12"/>
        <v>15.133691678021281</v>
      </c>
      <c r="AA12">
        <f t="shared" si="12"/>
        <v>13.65729667802127</v>
      </c>
      <c r="AB12">
        <f t="shared" si="14"/>
        <v>12.085096678021259</v>
      </c>
      <c r="AC12">
        <f t="shared" si="14"/>
        <v>10.417091678021247</v>
      </c>
      <c r="AD12">
        <f t="shared" si="16"/>
        <v>8.6532816780212354</v>
      </c>
      <c r="AE12">
        <f t="shared" si="16"/>
        <v>6.7936666780212231</v>
      </c>
      <c r="AF12">
        <f t="shared" ref="AF12:AH16" si="18">AE12+(-9.5805*(momento)+19387)/100</f>
        <v>4.8382466780212106</v>
      </c>
      <c r="AG12">
        <f t="shared" si="18"/>
        <v>2.7870216780211976</v>
      </c>
      <c r="AH12">
        <f t="shared" si="18"/>
        <v>0.63999167802118428</v>
      </c>
    </row>
    <row r="13" spans="1:38" x14ac:dyDescent="0.3">
      <c r="B13">
        <f t="shared" si="5"/>
        <v>10</v>
      </c>
      <c r="C13">
        <v>81.426835631049997</v>
      </c>
      <c r="D13">
        <f t="shared" si="2"/>
        <v>25.997292380229467</v>
      </c>
      <c r="E13">
        <f t="shared" ref="E13:U13" si="19">D13+(-9.5805*(momento)+19387)/100</f>
        <v>26.628607380229461</v>
      </c>
      <c r="F13">
        <f t="shared" si="19"/>
        <v>27.164117380229456</v>
      </c>
      <c r="G13">
        <f t="shared" si="19"/>
        <v>27.603822380229449</v>
      </c>
      <c r="H13">
        <f t="shared" si="19"/>
        <v>27.947722380229443</v>
      </c>
      <c r="I13">
        <f t="shared" si="19"/>
        <v>28.195817380229435</v>
      </c>
      <c r="J13">
        <f t="shared" si="19"/>
        <v>28.348107380229429</v>
      </c>
      <c r="K13">
        <f t="shared" si="19"/>
        <v>28.404592380229424</v>
      </c>
      <c r="L13">
        <f t="shared" si="19"/>
        <v>28.365272380229417</v>
      </c>
      <c r="M13">
        <f t="shared" si="19"/>
        <v>28.230147380229411</v>
      </c>
      <c r="N13">
        <f t="shared" si="19"/>
        <v>27.999217380229403</v>
      </c>
      <c r="O13">
        <f t="shared" si="19"/>
        <v>27.672482380229397</v>
      </c>
      <c r="P13">
        <f t="shared" si="19"/>
        <v>27.249942380229388</v>
      </c>
      <c r="Q13">
        <f t="shared" si="19"/>
        <v>26.731597380229381</v>
      </c>
      <c r="R13">
        <f t="shared" si="19"/>
        <v>26.117447380229372</v>
      </c>
      <c r="S13">
        <f t="shared" si="19"/>
        <v>25.407492380229364</v>
      </c>
      <c r="T13">
        <f t="shared" si="19"/>
        <v>24.601732380229354</v>
      </c>
      <c r="U13">
        <f t="shared" si="19"/>
        <v>23.700167380229345</v>
      </c>
      <c r="V13">
        <f t="shared" si="4"/>
        <v>22.702797380229335</v>
      </c>
      <c r="W13">
        <f t="shared" si="7"/>
        <v>21.609622380229325</v>
      </c>
      <c r="X13">
        <f t="shared" si="9"/>
        <v>20.420642380229314</v>
      </c>
      <c r="Y13">
        <f t="shared" si="9"/>
        <v>19.135857380229304</v>
      </c>
      <c r="Z13">
        <f t="shared" si="12"/>
        <v>17.755267380229292</v>
      </c>
      <c r="AA13">
        <f t="shared" si="12"/>
        <v>16.278872380229281</v>
      </c>
      <c r="AB13">
        <f t="shared" si="14"/>
        <v>14.70667238022927</v>
      </c>
      <c r="AC13">
        <f t="shared" si="14"/>
        <v>13.038667380229258</v>
      </c>
      <c r="AD13">
        <f t="shared" si="16"/>
        <v>11.274857380229246</v>
      </c>
      <c r="AE13">
        <f t="shared" si="16"/>
        <v>9.415242380229234</v>
      </c>
      <c r="AF13">
        <f t="shared" si="18"/>
        <v>7.4598223802292214</v>
      </c>
      <c r="AG13">
        <f t="shared" si="18"/>
        <v>5.4085973802292084</v>
      </c>
      <c r="AH13">
        <f t="shared" si="18"/>
        <v>3.2615673802291951</v>
      </c>
      <c r="AI13">
        <f>AH13+(-9.5805*(momento)+19387)/100</f>
        <v>1.0187323802291814</v>
      </c>
    </row>
    <row r="14" spans="1:38" x14ac:dyDescent="0.3">
      <c r="B14">
        <f t="shared" si="5"/>
        <v>11</v>
      </c>
      <c r="C14">
        <v>73.215726155650003</v>
      </c>
      <c r="D14">
        <f t="shared" si="2"/>
        <v>23.375716678021455</v>
      </c>
      <c r="E14">
        <f t="shared" ref="E14:U14" si="20">D14+(-9.5805*(momento)+19387)/100</f>
        <v>24.007031678021448</v>
      </c>
      <c r="F14">
        <f t="shared" si="20"/>
        <v>24.542541678021443</v>
      </c>
      <c r="G14">
        <f t="shared" si="20"/>
        <v>24.982246678021436</v>
      </c>
      <c r="H14">
        <f t="shared" si="20"/>
        <v>25.326146678021431</v>
      </c>
      <c r="I14">
        <f t="shared" si="20"/>
        <v>25.574241678021423</v>
      </c>
      <c r="J14">
        <f t="shared" si="20"/>
        <v>25.726531678021416</v>
      </c>
      <c r="K14">
        <f t="shared" si="20"/>
        <v>25.783016678021411</v>
      </c>
      <c r="L14">
        <f t="shared" si="20"/>
        <v>25.743696678021404</v>
      </c>
      <c r="M14">
        <f t="shared" si="20"/>
        <v>25.608571678021399</v>
      </c>
      <c r="N14">
        <f t="shared" si="20"/>
        <v>25.377641678021391</v>
      </c>
      <c r="O14">
        <f t="shared" si="20"/>
        <v>25.050906678021384</v>
      </c>
      <c r="P14">
        <f t="shared" si="20"/>
        <v>24.628366678021376</v>
      </c>
      <c r="Q14">
        <f t="shared" si="20"/>
        <v>24.110021678021369</v>
      </c>
      <c r="R14">
        <f t="shared" si="20"/>
        <v>23.495871678021359</v>
      </c>
      <c r="S14">
        <f t="shared" si="20"/>
        <v>22.785916678021351</v>
      </c>
      <c r="T14">
        <f t="shared" si="20"/>
        <v>21.980156678021341</v>
      </c>
      <c r="U14">
        <f t="shared" si="20"/>
        <v>21.078591678021333</v>
      </c>
      <c r="V14">
        <f t="shared" si="4"/>
        <v>20.081221678021322</v>
      </c>
      <c r="W14">
        <f t="shared" si="7"/>
        <v>18.988046678021313</v>
      </c>
      <c r="X14">
        <f t="shared" si="9"/>
        <v>17.799066678021301</v>
      </c>
      <c r="Y14">
        <f t="shared" si="9"/>
        <v>16.514281678021291</v>
      </c>
      <c r="Z14">
        <f t="shared" si="12"/>
        <v>15.133691678021281</v>
      </c>
      <c r="AA14">
        <f t="shared" si="12"/>
        <v>13.65729667802127</v>
      </c>
      <c r="AB14">
        <f t="shared" si="14"/>
        <v>12.085096678021259</v>
      </c>
      <c r="AC14">
        <f t="shared" si="14"/>
        <v>10.417091678021247</v>
      </c>
      <c r="AD14">
        <f t="shared" si="16"/>
        <v>8.6532816780212354</v>
      </c>
      <c r="AE14">
        <f t="shared" si="16"/>
        <v>6.7936666780212231</v>
      </c>
      <c r="AF14">
        <f t="shared" si="18"/>
        <v>4.8382466780212106</v>
      </c>
      <c r="AG14">
        <f t="shared" si="18"/>
        <v>2.7870216780211976</v>
      </c>
      <c r="AH14">
        <f t="shared" si="18"/>
        <v>0.63999167802118428</v>
      </c>
    </row>
    <row r="15" spans="1:38" x14ac:dyDescent="0.3">
      <c r="B15">
        <f t="shared" si="5"/>
        <v>12</v>
      </c>
      <c r="C15">
        <v>73.215726155650003</v>
      </c>
      <c r="D15">
        <f t="shared" si="2"/>
        <v>23.375716678021455</v>
      </c>
      <c r="E15">
        <f t="shared" ref="E15:U15" si="21">D15+(-9.5805*(momento)+19387)/100</f>
        <v>24.007031678021448</v>
      </c>
      <c r="F15">
        <f t="shared" si="21"/>
        <v>24.542541678021443</v>
      </c>
      <c r="G15">
        <f t="shared" si="21"/>
        <v>24.982246678021436</v>
      </c>
      <c r="H15">
        <f t="shared" si="21"/>
        <v>25.326146678021431</v>
      </c>
      <c r="I15">
        <f t="shared" si="21"/>
        <v>25.574241678021423</v>
      </c>
      <c r="J15">
        <f t="shared" si="21"/>
        <v>25.726531678021416</v>
      </c>
      <c r="K15">
        <f t="shared" si="21"/>
        <v>25.783016678021411</v>
      </c>
      <c r="L15">
        <f t="shared" si="21"/>
        <v>25.743696678021404</v>
      </c>
      <c r="M15">
        <f t="shared" si="21"/>
        <v>25.608571678021399</v>
      </c>
      <c r="N15">
        <f t="shared" si="21"/>
        <v>25.377641678021391</v>
      </c>
      <c r="O15">
        <f t="shared" si="21"/>
        <v>25.050906678021384</v>
      </c>
      <c r="P15">
        <f t="shared" si="21"/>
        <v>24.628366678021376</v>
      </c>
      <c r="Q15">
        <f t="shared" si="21"/>
        <v>24.110021678021369</v>
      </c>
      <c r="R15">
        <f t="shared" si="21"/>
        <v>23.495871678021359</v>
      </c>
      <c r="S15">
        <f t="shared" si="21"/>
        <v>22.785916678021351</v>
      </c>
      <c r="T15">
        <f t="shared" si="21"/>
        <v>21.980156678021341</v>
      </c>
      <c r="U15">
        <f t="shared" si="21"/>
        <v>21.078591678021333</v>
      </c>
      <c r="V15">
        <f t="shared" si="4"/>
        <v>20.081221678021322</v>
      </c>
      <c r="W15">
        <f t="shared" si="7"/>
        <v>18.988046678021313</v>
      </c>
      <c r="X15">
        <f t="shared" si="9"/>
        <v>17.799066678021301</v>
      </c>
      <c r="Y15">
        <f t="shared" si="9"/>
        <v>16.514281678021291</v>
      </c>
      <c r="Z15">
        <f t="shared" si="12"/>
        <v>15.133691678021281</v>
      </c>
      <c r="AA15">
        <f t="shared" si="12"/>
        <v>13.65729667802127</v>
      </c>
      <c r="AB15">
        <f t="shared" si="14"/>
        <v>12.085096678021259</v>
      </c>
      <c r="AC15">
        <f t="shared" si="14"/>
        <v>10.417091678021247</v>
      </c>
      <c r="AD15">
        <f t="shared" si="16"/>
        <v>8.6532816780212354</v>
      </c>
      <c r="AE15">
        <f t="shared" si="16"/>
        <v>6.7936666780212231</v>
      </c>
      <c r="AF15">
        <f t="shared" si="18"/>
        <v>4.8382466780212106</v>
      </c>
      <c r="AG15">
        <f t="shared" si="18"/>
        <v>2.7870216780211976</v>
      </c>
      <c r="AH15">
        <f t="shared" si="18"/>
        <v>0.63999167802118428</v>
      </c>
    </row>
    <row r="16" spans="1:38" x14ac:dyDescent="0.3">
      <c r="B16">
        <f t="shared" si="5"/>
        <v>13</v>
      </c>
      <c r="C16">
        <v>73.215726155650003</v>
      </c>
      <c r="D16">
        <f t="shared" si="2"/>
        <v>23.375716678021455</v>
      </c>
      <c r="E16">
        <f t="shared" ref="E16:U16" si="22">D16+(-9.5805*(momento)+19387)/100</f>
        <v>24.007031678021448</v>
      </c>
      <c r="F16">
        <f t="shared" si="22"/>
        <v>24.542541678021443</v>
      </c>
      <c r="G16">
        <f t="shared" si="22"/>
        <v>24.982246678021436</v>
      </c>
      <c r="H16">
        <f t="shared" si="22"/>
        <v>25.326146678021431</v>
      </c>
      <c r="I16">
        <f t="shared" si="22"/>
        <v>25.574241678021423</v>
      </c>
      <c r="J16">
        <f t="shared" si="22"/>
        <v>25.726531678021416</v>
      </c>
      <c r="K16">
        <f t="shared" si="22"/>
        <v>25.783016678021411</v>
      </c>
      <c r="L16">
        <f t="shared" si="22"/>
        <v>25.743696678021404</v>
      </c>
      <c r="M16">
        <f t="shared" si="22"/>
        <v>25.608571678021399</v>
      </c>
      <c r="N16">
        <f t="shared" si="22"/>
        <v>25.377641678021391</v>
      </c>
      <c r="O16">
        <f t="shared" si="22"/>
        <v>25.050906678021384</v>
      </c>
      <c r="P16">
        <f t="shared" si="22"/>
        <v>24.628366678021376</v>
      </c>
      <c r="Q16">
        <f t="shared" si="22"/>
        <v>24.110021678021369</v>
      </c>
      <c r="R16">
        <f t="shared" si="22"/>
        <v>23.495871678021359</v>
      </c>
      <c r="S16">
        <f t="shared" si="22"/>
        <v>22.785916678021351</v>
      </c>
      <c r="T16">
        <f t="shared" si="22"/>
        <v>21.980156678021341</v>
      </c>
      <c r="U16">
        <f t="shared" si="22"/>
        <v>21.078591678021333</v>
      </c>
      <c r="V16">
        <f t="shared" si="4"/>
        <v>20.081221678021322</v>
      </c>
      <c r="W16">
        <f t="shared" si="7"/>
        <v>18.988046678021313</v>
      </c>
      <c r="X16">
        <f t="shared" si="9"/>
        <v>17.799066678021301</v>
      </c>
      <c r="Y16">
        <f t="shared" si="9"/>
        <v>16.514281678021291</v>
      </c>
      <c r="Z16">
        <f t="shared" si="12"/>
        <v>15.133691678021281</v>
      </c>
      <c r="AA16">
        <f t="shared" si="12"/>
        <v>13.65729667802127</v>
      </c>
      <c r="AB16">
        <f t="shared" si="14"/>
        <v>12.085096678021259</v>
      </c>
      <c r="AC16">
        <f t="shared" si="14"/>
        <v>10.417091678021247</v>
      </c>
      <c r="AD16">
        <f t="shared" si="16"/>
        <v>8.6532816780212354</v>
      </c>
      <c r="AE16">
        <f t="shared" si="16"/>
        <v>6.7936666780212231</v>
      </c>
      <c r="AF16">
        <f t="shared" si="18"/>
        <v>4.8382466780212106</v>
      </c>
      <c r="AG16">
        <f t="shared" si="18"/>
        <v>2.7870216780211976</v>
      </c>
      <c r="AH16">
        <f t="shared" si="18"/>
        <v>0.63999167802118428</v>
      </c>
    </row>
    <row r="17" spans="2:32" x14ac:dyDescent="0.3">
      <c r="B17">
        <f t="shared" si="5"/>
        <v>14</v>
      </c>
      <c r="C17">
        <v>62.951839311400015</v>
      </c>
      <c r="D17">
        <f t="shared" si="2"/>
        <v>20.098747050261444</v>
      </c>
      <c r="E17">
        <f t="shared" ref="E17:U17" si="23">D17+(-9.5805*(momento)+19387)/100</f>
        <v>20.730062050261438</v>
      </c>
      <c r="F17">
        <f t="shared" si="23"/>
        <v>21.265572050261433</v>
      </c>
      <c r="G17">
        <f t="shared" si="23"/>
        <v>21.705277050261426</v>
      </c>
      <c r="H17">
        <f t="shared" si="23"/>
        <v>22.04917705026142</v>
      </c>
      <c r="I17">
        <f t="shared" si="23"/>
        <v>22.297272050261412</v>
      </c>
      <c r="J17">
        <f t="shared" si="23"/>
        <v>22.449562050261406</v>
      </c>
      <c r="K17">
        <f t="shared" si="23"/>
        <v>22.506047050261401</v>
      </c>
      <c r="L17">
        <f t="shared" si="23"/>
        <v>22.466727050261394</v>
      </c>
      <c r="M17">
        <f t="shared" si="23"/>
        <v>22.331602050261388</v>
      </c>
      <c r="N17">
        <f t="shared" si="23"/>
        <v>22.10067205026138</v>
      </c>
      <c r="O17">
        <f t="shared" si="23"/>
        <v>21.773937050261374</v>
      </c>
      <c r="P17">
        <f t="shared" si="23"/>
        <v>21.351397050261365</v>
      </c>
      <c r="Q17">
        <f t="shared" si="23"/>
        <v>20.833052050261358</v>
      </c>
      <c r="R17">
        <f t="shared" si="23"/>
        <v>20.218902050261349</v>
      </c>
      <c r="S17">
        <f t="shared" si="23"/>
        <v>19.508947050261341</v>
      </c>
      <c r="T17">
        <f t="shared" si="23"/>
        <v>18.703187050261331</v>
      </c>
      <c r="U17">
        <f t="shared" si="23"/>
        <v>17.801622050261322</v>
      </c>
      <c r="V17">
        <f t="shared" si="4"/>
        <v>16.804252050261312</v>
      </c>
      <c r="W17">
        <f t="shared" si="7"/>
        <v>15.711077050261302</v>
      </c>
      <c r="X17">
        <f t="shared" si="9"/>
        <v>14.522097050261291</v>
      </c>
      <c r="Y17">
        <f t="shared" si="9"/>
        <v>13.237312050261281</v>
      </c>
      <c r="Z17">
        <f t="shared" si="12"/>
        <v>11.85672205026127</v>
      </c>
      <c r="AA17">
        <f t="shared" si="12"/>
        <v>10.380327050261259</v>
      </c>
      <c r="AB17">
        <f t="shared" si="14"/>
        <v>8.8081270502612483</v>
      </c>
      <c r="AC17">
        <f t="shared" si="14"/>
        <v>7.1401220502612368</v>
      </c>
      <c r="AD17">
        <f t="shared" si="16"/>
        <v>5.3763120502612249</v>
      </c>
      <c r="AE17">
        <f t="shared" si="16"/>
        <v>3.5166970502612127</v>
      </c>
      <c r="AF17">
        <f>AE17+(-9.5805*(momento)+19387)/100</f>
        <v>1.5612770502611999</v>
      </c>
    </row>
    <row r="18" spans="2:32" x14ac:dyDescent="0.3">
      <c r="B18">
        <f t="shared" si="5"/>
        <v>15</v>
      </c>
      <c r="C18">
        <v>49.266656852400004</v>
      </c>
      <c r="D18">
        <f t="shared" si="2"/>
        <v>15.729454213248083</v>
      </c>
      <c r="E18">
        <f t="shared" ref="E18:U18" si="24">D18+(-9.5805*(momento)+19387)/100</f>
        <v>16.360769213248076</v>
      </c>
      <c r="F18">
        <f t="shared" si="24"/>
        <v>16.896279213248071</v>
      </c>
      <c r="G18">
        <f t="shared" si="24"/>
        <v>17.335984213248064</v>
      </c>
      <c r="H18">
        <f t="shared" si="24"/>
        <v>17.679884213248059</v>
      </c>
      <c r="I18">
        <f t="shared" si="24"/>
        <v>17.927979213248051</v>
      </c>
      <c r="J18">
        <f t="shared" si="24"/>
        <v>18.080269213248044</v>
      </c>
      <c r="K18">
        <f t="shared" si="24"/>
        <v>18.136754213248039</v>
      </c>
      <c r="L18">
        <f t="shared" si="24"/>
        <v>18.097434213248032</v>
      </c>
      <c r="M18">
        <f t="shared" si="24"/>
        <v>17.962309213248027</v>
      </c>
      <c r="N18">
        <f t="shared" si="24"/>
        <v>17.731379213248019</v>
      </c>
      <c r="O18">
        <f t="shared" si="24"/>
        <v>17.404644213248012</v>
      </c>
      <c r="P18">
        <f t="shared" si="24"/>
        <v>16.982104213248004</v>
      </c>
      <c r="Q18">
        <f t="shared" si="24"/>
        <v>16.463759213247997</v>
      </c>
      <c r="R18">
        <f t="shared" si="24"/>
        <v>15.849609213247987</v>
      </c>
      <c r="S18">
        <f t="shared" si="24"/>
        <v>15.139654213247978</v>
      </c>
      <c r="T18">
        <f t="shared" si="24"/>
        <v>14.333894213247968</v>
      </c>
      <c r="U18">
        <f t="shared" si="24"/>
        <v>13.432329213247957</v>
      </c>
      <c r="V18">
        <f t="shared" si="4"/>
        <v>12.434959213247947</v>
      </c>
      <c r="W18">
        <f t="shared" si="7"/>
        <v>11.341784213247937</v>
      </c>
      <c r="X18">
        <f t="shared" si="9"/>
        <v>10.152804213247926</v>
      </c>
      <c r="Y18">
        <f t="shared" si="9"/>
        <v>8.8680192132479156</v>
      </c>
      <c r="Z18">
        <f t="shared" si="12"/>
        <v>7.4874292132479043</v>
      </c>
      <c r="AA18">
        <f t="shared" si="12"/>
        <v>6.0110342132478927</v>
      </c>
      <c r="AB18">
        <f t="shared" si="14"/>
        <v>4.4388342132478815</v>
      </c>
      <c r="AC18">
        <f t="shared" si="14"/>
        <v>2.7708292132478696</v>
      </c>
      <c r="AD18">
        <f>AC18+(-9.5805*(momento)+19387)/100</f>
        <v>1.0070192132478573</v>
      </c>
    </row>
    <row r="19" spans="2:32" x14ac:dyDescent="0.3">
      <c r="B19">
        <f t="shared" si="5"/>
        <v>16</v>
      </c>
      <c r="C19">
        <v>42.424065622900009</v>
      </c>
      <c r="D19">
        <f t="shared" si="2"/>
        <v>13.544807794741407</v>
      </c>
      <c r="E19">
        <f t="shared" ref="E19:U19" si="25">D19+(-9.5805*(momento)+19387)/100</f>
        <v>14.176122794741403</v>
      </c>
      <c r="F19">
        <f t="shared" si="25"/>
        <v>14.711632794741398</v>
      </c>
      <c r="G19">
        <f t="shared" si="25"/>
        <v>15.151337794741393</v>
      </c>
      <c r="H19">
        <f t="shared" si="25"/>
        <v>15.495237794741387</v>
      </c>
      <c r="I19">
        <f t="shared" si="25"/>
        <v>15.743332794741381</v>
      </c>
      <c r="J19">
        <f t="shared" si="25"/>
        <v>15.895622794741374</v>
      </c>
      <c r="K19">
        <f t="shared" si="25"/>
        <v>15.952107794741368</v>
      </c>
      <c r="L19">
        <f t="shared" si="25"/>
        <v>15.912787794741361</v>
      </c>
      <c r="M19">
        <f t="shared" si="25"/>
        <v>15.777662794741353</v>
      </c>
      <c r="N19">
        <f t="shared" si="25"/>
        <v>15.546732794741345</v>
      </c>
      <c r="O19">
        <f t="shared" si="25"/>
        <v>15.219997794741337</v>
      </c>
      <c r="P19">
        <f t="shared" si="25"/>
        <v>14.797457794741328</v>
      </c>
      <c r="Q19">
        <f t="shared" si="25"/>
        <v>14.279112794741319</v>
      </c>
      <c r="R19">
        <f t="shared" si="25"/>
        <v>13.66496279474131</v>
      </c>
      <c r="S19">
        <f t="shared" si="25"/>
        <v>12.9550077947413</v>
      </c>
      <c r="T19">
        <f t="shared" si="25"/>
        <v>12.14924779474129</v>
      </c>
      <c r="U19">
        <f t="shared" si="25"/>
        <v>11.24768279474128</v>
      </c>
      <c r="V19">
        <f t="shared" si="4"/>
        <v>10.250312794741269</v>
      </c>
      <c r="W19">
        <f t="shared" si="7"/>
        <v>9.15713779474126</v>
      </c>
      <c r="X19">
        <f t="shared" si="9"/>
        <v>7.9681577947412494</v>
      </c>
      <c r="Y19">
        <f t="shared" si="9"/>
        <v>6.6833727947412385</v>
      </c>
      <c r="Z19">
        <f t="shared" si="12"/>
        <v>5.3027827947412272</v>
      </c>
      <c r="AA19">
        <f t="shared" si="12"/>
        <v>3.8263877947412155</v>
      </c>
      <c r="AB19">
        <f t="shared" si="14"/>
        <v>2.2541877947412039</v>
      </c>
      <c r="AC19">
        <f t="shared" si="14"/>
        <v>0.58618279474119195</v>
      </c>
    </row>
    <row r="20" spans="2:32" x14ac:dyDescent="0.3">
      <c r="B20">
        <f t="shared" si="5"/>
        <v>17</v>
      </c>
      <c r="C20">
        <v>47.213879483550009</v>
      </c>
      <c r="D20">
        <f t="shared" si="2"/>
        <v>15.074060287696081</v>
      </c>
      <c r="E20">
        <f t="shared" ref="E20:U20" si="26">D20+(-9.5805*(momento)+19387)/100</f>
        <v>15.705375287696077</v>
      </c>
      <c r="F20">
        <f t="shared" si="26"/>
        <v>16.24088528769607</v>
      </c>
      <c r="G20">
        <f t="shared" si="26"/>
        <v>16.680590287696063</v>
      </c>
      <c r="H20">
        <f t="shared" si="26"/>
        <v>17.024490287696057</v>
      </c>
      <c r="I20">
        <f t="shared" si="26"/>
        <v>17.27258528769605</v>
      </c>
      <c r="J20">
        <f t="shared" si="26"/>
        <v>17.424875287696043</v>
      </c>
      <c r="K20">
        <f t="shared" si="26"/>
        <v>17.481360287696038</v>
      </c>
      <c r="L20">
        <f t="shared" si="26"/>
        <v>17.442040287696031</v>
      </c>
      <c r="M20">
        <f t="shared" si="26"/>
        <v>17.306915287696025</v>
      </c>
      <c r="N20">
        <f t="shared" si="26"/>
        <v>17.075985287696017</v>
      </c>
      <c r="O20">
        <f t="shared" si="26"/>
        <v>16.749250287696011</v>
      </c>
      <c r="P20">
        <f t="shared" si="26"/>
        <v>16.326710287696002</v>
      </c>
      <c r="Q20">
        <f t="shared" si="26"/>
        <v>15.808365287695993</v>
      </c>
      <c r="R20">
        <f t="shared" si="26"/>
        <v>15.194215287695984</v>
      </c>
      <c r="S20">
        <f t="shared" si="26"/>
        <v>14.484260287695975</v>
      </c>
      <c r="T20">
        <f t="shared" si="26"/>
        <v>13.678500287695964</v>
      </c>
      <c r="U20">
        <f t="shared" si="26"/>
        <v>12.776935287695954</v>
      </c>
      <c r="V20">
        <f t="shared" si="4"/>
        <v>11.779565287695945</v>
      </c>
      <c r="W20">
        <f t="shared" si="7"/>
        <v>10.686390287695936</v>
      </c>
      <c r="X20">
        <f t="shared" si="9"/>
        <v>9.4974102876959243</v>
      </c>
      <c r="Y20">
        <f t="shared" si="9"/>
        <v>8.2126252876959143</v>
      </c>
      <c r="Z20">
        <f t="shared" si="12"/>
        <v>6.832035287695903</v>
      </c>
      <c r="AA20">
        <f t="shared" si="12"/>
        <v>5.3556402876958913</v>
      </c>
      <c r="AB20">
        <f t="shared" si="14"/>
        <v>3.7834402876958797</v>
      </c>
      <c r="AC20">
        <f t="shared" si="14"/>
        <v>2.1154352876958677</v>
      </c>
    </row>
    <row r="21" spans="2:32" x14ac:dyDescent="0.3">
      <c r="B21">
        <f t="shared" si="5"/>
        <v>18</v>
      </c>
      <c r="C21">
        <v>50.63517509830001</v>
      </c>
      <c r="D21">
        <f t="shared" si="2"/>
        <v>16.166383496949422</v>
      </c>
      <c r="E21">
        <f t="shared" ref="E21:U21" si="27">D21+(-9.5805*(momento)+19387)/100</f>
        <v>16.797698496949415</v>
      </c>
      <c r="F21">
        <f t="shared" si="27"/>
        <v>17.33320849694941</v>
      </c>
      <c r="G21">
        <f t="shared" si="27"/>
        <v>17.772913496949403</v>
      </c>
      <c r="H21">
        <f t="shared" si="27"/>
        <v>18.116813496949398</v>
      </c>
      <c r="I21">
        <f t="shared" si="27"/>
        <v>18.36490849694939</v>
      </c>
      <c r="J21">
        <f t="shared" si="27"/>
        <v>18.517198496949383</v>
      </c>
      <c r="K21">
        <f t="shared" si="27"/>
        <v>18.573683496949378</v>
      </c>
      <c r="L21">
        <f t="shared" si="27"/>
        <v>18.534363496949371</v>
      </c>
      <c r="M21">
        <f t="shared" si="27"/>
        <v>18.399238496949366</v>
      </c>
      <c r="N21">
        <f t="shared" si="27"/>
        <v>18.168308496949358</v>
      </c>
      <c r="O21">
        <f t="shared" si="27"/>
        <v>17.841573496949351</v>
      </c>
      <c r="P21">
        <f t="shared" si="27"/>
        <v>17.419033496949343</v>
      </c>
      <c r="Q21">
        <f t="shared" si="27"/>
        <v>16.900688496949336</v>
      </c>
      <c r="R21">
        <f t="shared" si="27"/>
        <v>16.286538496949326</v>
      </c>
      <c r="S21">
        <f t="shared" si="27"/>
        <v>15.576583496949317</v>
      </c>
      <c r="T21">
        <f t="shared" si="27"/>
        <v>14.770823496949307</v>
      </c>
      <c r="U21">
        <f t="shared" si="27"/>
        <v>13.869258496949296</v>
      </c>
      <c r="V21">
        <f t="shared" si="4"/>
        <v>12.871888496949285</v>
      </c>
      <c r="W21">
        <f t="shared" si="7"/>
        <v>11.778713496949276</v>
      </c>
      <c r="X21">
        <f t="shared" si="9"/>
        <v>10.589733496949265</v>
      </c>
      <c r="Y21">
        <f t="shared" si="9"/>
        <v>9.3049484969492546</v>
      </c>
      <c r="Z21">
        <f t="shared" si="12"/>
        <v>7.9243584969492433</v>
      </c>
      <c r="AA21">
        <f t="shared" si="12"/>
        <v>6.4479634969492317</v>
      </c>
      <c r="AB21">
        <f t="shared" si="14"/>
        <v>4.8757634969492205</v>
      </c>
      <c r="AC21">
        <f t="shared" si="14"/>
        <v>3.2077584969492086</v>
      </c>
      <c r="AD21">
        <f>AC21+(-9.5805*(momento)+19387)/100</f>
        <v>1.4439484969491962</v>
      </c>
    </row>
    <row r="22" spans="2:32" x14ac:dyDescent="0.3">
      <c r="B22">
        <f t="shared" si="5"/>
        <v>19</v>
      </c>
      <c r="C22">
        <v>36.265733516350004</v>
      </c>
      <c r="D22">
        <f t="shared" si="2"/>
        <v>11.578626018085394</v>
      </c>
      <c r="E22">
        <f t="shared" ref="E22:U22" si="28">D22+(-9.5805*(momento)+19387)/100</f>
        <v>12.20994101808539</v>
      </c>
      <c r="F22">
        <f t="shared" si="28"/>
        <v>12.745451018085385</v>
      </c>
      <c r="G22">
        <f t="shared" si="28"/>
        <v>13.18515601808538</v>
      </c>
      <c r="H22">
        <f t="shared" si="28"/>
        <v>13.529056018085374</v>
      </c>
      <c r="I22">
        <f t="shared" si="28"/>
        <v>13.777151018085368</v>
      </c>
      <c r="J22">
        <f t="shared" si="28"/>
        <v>13.929441018085361</v>
      </c>
      <c r="K22">
        <f t="shared" si="28"/>
        <v>13.985926018085355</v>
      </c>
      <c r="L22">
        <f t="shared" si="28"/>
        <v>13.946606018085348</v>
      </c>
      <c r="M22">
        <f t="shared" si="28"/>
        <v>13.81148101808534</v>
      </c>
      <c r="N22">
        <f t="shared" si="28"/>
        <v>13.580551018085332</v>
      </c>
      <c r="O22">
        <f t="shared" si="28"/>
        <v>13.253816018085324</v>
      </c>
      <c r="P22">
        <f t="shared" si="28"/>
        <v>12.831276018085315</v>
      </c>
      <c r="Q22">
        <f t="shared" si="28"/>
        <v>12.312931018085306</v>
      </c>
      <c r="R22">
        <f t="shared" si="28"/>
        <v>11.698781018085297</v>
      </c>
      <c r="S22">
        <f t="shared" si="28"/>
        <v>10.988826018085287</v>
      </c>
      <c r="T22">
        <f t="shared" si="28"/>
        <v>10.183066018085277</v>
      </c>
      <c r="U22">
        <f t="shared" si="28"/>
        <v>9.2815010180852671</v>
      </c>
      <c r="V22">
        <f t="shared" si="4"/>
        <v>8.2841310180852581</v>
      </c>
      <c r="W22">
        <f t="shared" si="7"/>
        <v>7.1909560180852479</v>
      </c>
      <c r="X22">
        <f t="shared" si="9"/>
        <v>6.0019760180852373</v>
      </c>
      <c r="Y22">
        <f t="shared" si="9"/>
        <v>4.7171910180852263</v>
      </c>
      <c r="Z22">
        <f t="shared" si="12"/>
        <v>3.336601018085215</v>
      </c>
      <c r="AA22">
        <f t="shared" si="12"/>
        <v>1.8602060180852036</v>
      </c>
    </row>
    <row r="23" spans="2:32" x14ac:dyDescent="0.3">
      <c r="B23">
        <f t="shared" si="5"/>
        <v>20</v>
      </c>
      <c r="C23">
        <v>23.264810180300003</v>
      </c>
      <c r="D23">
        <f t="shared" si="2"/>
        <v>7.4277978229227068</v>
      </c>
      <c r="E23">
        <f t="shared" ref="E23:U23" si="29">D23+(-9.5805*(momento)+19387)/100</f>
        <v>8.0591128229227014</v>
      </c>
      <c r="F23">
        <f t="shared" si="29"/>
        <v>8.5946228229226964</v>
      </c>
      <c r="G23">
        <f t="shared" si="29"/>
        <v>9.0343278229226911</v>
      </c>
      <c r="H23">
        <f t="shared" si="29"/>
        <v>9.3782278229226854</v>
      </c>
      <c r="I23">
        <f t="shared" si="29"/>
        <v>9.6263228229226794</v>
      </c>
      <c r="J23">
        <f t="shared" si="29"/>
        <v>9.778612822922673</v>
      </c>
      <c r="K23">
        <f t="shared" si="29"/>
        <v>9.8350978229226662</v>
      </c>
      <c r="L23">
        <f t="shared" si="29"/>
        <v>9.7957778229226591</v>
      </c>
      <c r="M23">
        <f t="shared" si="29"/>
        <v>9.6606528229226516</v>
      </c>
      <c r="N23">
        <f t="shared" si="29"/>
        <v>9.4297228229226437</v>
      </c>
      <c r="O23">
        <f t="shared" si="29"/>
        <v>9.1029878229226355</v>
      </c>
      <c r="P23">
        <f t="shared" si="29"/>
        <v>8.680447822922627</v>
      </c>
      <c r="Q23">
        <f t="shared" si="29"/>
        <v>8.162102822922618</v>
      </c>
      <c r="R23">
        <f t="shared" si="29"/>
        <v>7.5479528229226096</v>
      </c>
      <c r="S23">
        <f t="shared" si="29"/>
        <v>6.8379978229226008</v>
      </c>
      <c r="T23">
        <f t="shared" si="29"/>
        <v>6.0322378229225917</v>
      </c>
      <c r="U23">
        <f t="shared" si="29"/>
        <v>5.1306728229225822</v>
      </c>
      <c r="V23">
        <f t="shared" si="4"/>
        <v>4.1333028229225723</v>
      </c>
      <c r="W23">
        <f t="shared" si="7"/>
        <v>3.0401278229225621</v>
      </c>
      <c r="X23">
        <f t="shared" si="9"/>
        <v>1.8511478229225515</v>
      </c>
      <c r="Y23">
        <f t="shared" si="9"/>
        <v>0.56636282292254081</v>
      </c>
    </row>
    <row r="24" spans="2:32" x14ac:dyDescent="0.3">
      <c r="B24">
        <f t="shared" si="5"/>
        <v>21</v>
      </c>
      <c r="C24">
        <v>21.896291934400001</v>
      </c>
      <c r="D24">
        <f t="shared" si="2"/>
        <v>6.9908685392213696</v>
      </c>
      <c r="E24">
        <f t="shared" ref="E24:U24" si="30">D24+(-9.5805*(momento)+19387)/100</f>
        <v>7.622183539221365</v>
      </c>
      <c r="F24">
        <f t="shared" si="30"/>
        <v>8.1576935392213592</v>
      </c>
      <c r="G24">
        <f t="shared" si="30"/>
        <v>8.5973985392213539</v>
      </c>
      <c r="H24">
        <f t="shared" si="30"/>
        <v>8.9412985392213482</v>
      </c>
      <c r="I24">
        <f t="shared" si="30"/>
        <v>9.1893935392213422</v>
      </c>
      <c r="J24">
        <f t="shared" si="30"/>
        <v>9.3416835392213358</v>
      </c>
      <c r="K24">
        <f t="shared" si="30"/>
        <v>9.398168539221329</v>
      </c>
      <c r="L24">
        <f t="shared" si="30"/>
        <v>9.3588485392213219</v>
      </c>
      <c r="M24">
        <f t="shared" si="30"/>
        <v>9.2237235392213144</v>
      </c>
      <c r="N24">
        <f t="shared" si="30"/>
        <v>8.9927935392213065</v>
      </c>
      <c r="O24">
        <f t="shared" si="30"/>
        <v>8.6660585392212983</v>
      </c>
      <c r="P24">
        <f t="shared" si="30"/>
        <v>8.2435185392212897</v>
      </c>
      <c r="Q24">
        <f t="shared" si="30"/>
        <v>7.7251735392212808</v>
      </c>
      <c r="R24">
        <f t="shared" si="30"/>
        <v>7.1110235392212724</v>
      </c>
      <c r="S24">
        <f t="shared" si="30"/>
        <v>6.4010685392212636</v>
      </c>
      <c r="T24">
        <f t="shared" si="30"/>
        <v>5.5953085392212545</v>
      </c>
      <c r="U24">
        <f t="shared" si="30"/>
        <v>4.693743539221245</v>
      </c>
      <c r="V24">
        <f t="shared" si="4"/>
        <v>3.6963735392212351</v>
      </c>
      <c r="W24">
        <f t="shared" si="7"/>
        <v>2.6031985392212249</v>
      </c>
      <c r="X24">
        <f t="shared" ref="X24:X38" si="31">W24+(-9.5805*(momento)+19387)/100</f>
        <v>1.4142185392212143</v>
      </c>
    </row>
    <row r="25" spans="2:32" x14ac:dyDescent="0.3">
      <c r="B25">
        <f t="shared" si="5"/>
        <v>22</v>
      </c>
      <c r="C25">
        <v>26.686105795050004</v>
      </c>
      <c r="D25">
        <f t="shared" si="2"/>
        <v>8.5201210321760463</v>
      </c>
      <c r="E25">
        <f t="shared" ref="E25:U25" si="32">D25+(-9.5805*(momento)+19387)/100</f>
        <v>9.1514360321760417</v>
      </c>
      <c r="F25">
        <f t="shared" si="32"/>
        <v>9.6869460321760368</v>
      </c>
      <c r="G25">
        <f t="shared" si="32"/>
        <v>10.126651032176031</v>
      </c>
      <c r="H25">
        <f t="shared" si="32"/>
        <v>10.470551032176026</v>
      </c>
      <c r="I25">
        <f t="shared" si="32"/>
        <v>10.71864603217602</v>
      </c>
      <c r="J25">
        <f t="shared" si="32"/>
        <v>10.870936032176013</v>
      </c>
      <c r="K25">
        <f t="shared" si="32"/>
        <v>10.927421032176007</v>
      </c>
      <c r="L25">
        <f t="shared" si="32"/>
        <v>10.888101032175999</v>
      </c>
      <c r="M25">
        <f t="shared" si="32"/>
        <v>10.752976032175992</v>
      </c>
      <c r="N25">
        <f t="shared" si="32"/>
        <v>10.522046032175984</v>
      </c>
      <c r="O25">
        <f t="shared" si="32"/>
        <v>10.195311032175976</v>
      </c>
      <c r="P25">
        <f t="shared" si="32"/>
        <v>9.7727710321759673</v>
      </c>
      <c r="Q25">
        <f t="shared" si="32"/>
        <v>9.2544260321759584</v>
      </c>
      <c r="R25">
        <f t="shared" si="32"/>
        <v>8.6402760321759491</v>
      </c>
      <c r="S25">
        <f t="shared" si="32"/>
        <v>7.9303210321759403</v>
      </c>
      <c r="T25">
        <f t="shared" si="32"/>
        <v>7.1245610321759312</v>
      </c>
      <c r="U25">
        <f t="shared" si="32"/>
        <v>6.2229960321759217</v>
      </c>
      <c r="V25">
        <f t="shared" si="4"/>
        <v>5.2256260321759118</v>
      </c>
      <c r="W25">
        <f t="shared" si="7"/>
        <v>4.1324510321759016</v>
      </c>
      <c r="X25">
        <f t="shared" si="31"/>
        <v>2.943471032175891</v>
      </c>
      <c r="Y25">
        <f t="shared" ref="Y25:Y36" si="33">X25+(-9.5805*(momento)+19387)/100</f>
        <v>1.6586860321758803</v>
      </c>
    </row>
    <row r="26" spans="2:32" x14ac:dyDescent="0.3">
      <c r="B26">
        <f t="shared" si="5"/>
        <v>23</v>
      </c>
      <c r="C26">
        <v>29.423142286850005</v>
      </c>
      <c r="D26">
        <f t="shared" si="2"/>
        <v>9.3939795995787172</v>
      </c>
      <c r="E26">
        <f t="shared" ref="E26:U26" si="34">D26+(-9.5805*(momento)+19387)/100</f>
        <v>10.025294599578713</v>
      </c>
      <c r="F26">
        <f t="shared" si="34"/>
        <v>10.560804599578708</v>
      </c>
      <c r="G26">
        <f t="shared" si="34"/>
        <v>11.000509599578702</v>
      </c>
      <c r="H26">
        <f t="shared" si="34"/>
        <v>11.344409599578697</v>
      </c>
      <c r="I26">
        <f t="shared" si="34"/>
        <v>11.592504599578691</v>
      </c>
      <c r="J26">
        <f t="shared" si="34"/>
        <v>11.744794599578684</v>
      </c>
      <c r="K26">
        <f t="shared" si="34"/>
        <v>11.801279599578677</v>
      </c>
      <c r="L26">
        <f t="shared" si="34"/>
        <v>11.76195959957867</v>
      </c>
      <c r="M26">
        <f t="shared" si="34"/>
        <v>11.626834599578663</v>
      </c>
      <c r="N26">
        <f t="shared" si="34"/>
        <v>11.395904599578655</v>
      </c>
      <c r="O26">
        <f t="shared" si="34"/>
        <v>11.069169599578647</v>
      </c>
      <c r="P26">
        <f t="shared" si="34"/>
        <v>10.646629599578638</v>
      </c>
      <c r="Q26">
        <f t="shared" si="34"/>
        <v>10.128284599578629</v>
      </c>
      <c r="R26">
        <f t="shared" si="34"/>
        <v>9.51413459957862</v>
      </c>
      <c r="S26">
        <f t="shared" si="34"/>
        <v>8.8041795995786103</v>
      </c>
      <c r="T26">
        <f t="shared" si="34"/>
        <v>7.9984195995786012</v>
      </c>
      <c r="U26">
        <f t="shared" si="34"/>
        <v>7.0968545995785917</v>
      </c>
      <c r="V26">
        <f t="shared" si="4"/>
        <v>6.0994845995785818</v>
      </c>
      <c r="W26">
        <f t="shared" si="7"/>
        <v>5.0063095995785716</v>
      </c>
      <c r="X26">
        <f t="shared" si="31"/>
        <v>3.817329599578561</v>
      </c>
      <c r="Y26">
        <f t="shared" si="33"/>
        <v>2.53254459957855</v>
      </c>
      <c r="Z26">
        <f t="shared" ref="Z26:Z33" si="35">Y26+(-9.5805*(momento)+19387)/100</f>
        <v>1.151954599578539</v>
      </c>
    </row>
    <row r="27" spans="2:32" x14ac:dyDescent="0.3">
      <c r="B27">
        <f t="shared" si="5"/>
        <v>24</v>
      </c>
      <c r="C27">
        <v>30.107401409800005</v>
      </c>
      <c r="D27">
        <f t="shared" si="2"/>
        <v>9.6124442414293849</v>
      </c>
      <c r="E27">
        <f t="shared" ref="E27:U27" si="36">D27+(-9.5805*(momento)+19387)/100</f>
        <v>10.24375924142938</v>
      </c>
      <c r="F27">
        <f t="shared" si="36"/>
        <v>10.779269241429375</v>
      </c>
      <c r="G27">
        <f t="shared" si="36"/>
        <v>11.21897424142937</v>
      </c>
      <c r="H27">
        <f t="shared" si="36"/>
        <v>11.562874241429364</v>
      </c>
      <c r="I27">
        <f t="shared" si="36"/>
        <v>11.810969241429358</v>
      </c>
      <c r="J27">
        <f t="shared" si="36"/>
        <v>11.963259241429352</v>
      </c>
      <c r="K27">
        <f t="shared" si="36"/>
        <v>12.019744241429345</v>
      </c>
      <c r="L27">
        <f t="shared" si="36"/>
        <v>11.980424241429338</v>
      </c>
      <c r="M27">
        <f t="shared" si="36"/>
        <v>11.845299241429331</v>
      </c>
      <c r="N27">
        <f t="shared" si="36"/>
        <v>11.614369241429323</v>
      </c>
      <c r="O27">
        <f t="shared" si="36"/>
        <v>11.287634241429314</v>
      </c>
      <c r="P27">
        <f t="shared" si="36"/>
        <v>10.865094241429306</v>
      </c>
      <c r="Q27">
        <f t="shared" si="36"/>
        <v>10.346749241429297</v>
      </c>
      <c r="R27">
        <f t="shared" si="36"/>
        <v>9.7325992414292877</v>
      </c>
      <c r="S27">
        <f t="shared" si="36"/>
        <v>9.022644241429278</v>
      </c>
      <c r="T27">
        <f t="shared" si="36"/>
        <v>8.216884241429268</v>
      </c>
      <c r="U27">
        <f t="shared" si="36"/>
        <v>7.3153192414292585</v>
      </c>
      <c r="V27">
        <f t="shared" si="4"/>
        <v>6.3179492414292486</v>
      </c>
      <c r="W27">
        <f t="shared" si="7"/>
        <v>5.2247742414292384</v>
      </c>
      <c r="X27">
        <f t="shared" si="31"/>
        <v>4.0357942414292278</v>
      </c>
      <c r="Y27">
        <f t="shared" si="33"/>
        <v>2.7510092414292169</v>
      </c>
      <c r="Z27">
        <f t="shared" si="35"/>
        <v>1.3704192414292058</v>
      </c>
    </row>
    <row r="28" spans="2:32" x14ac:dyDescent="0.3">
      <c r="B28">
        <f t="shared" si="5"/>
        <v>25</v>
      </c>
      <c r="C28">
        <v>29.423142286850005</v>
      </c>
      <c r="D28">
        <f t="shared" si="2"/>
        <v>9.3939795995787172</v>
      </c>
      <c r="E28">
        <f t="shared" ref="E28:U28" si="37">D28+(-9.5805*(momento)+19387)/100</f>
        <v>10.025294599578713</v>
      </c>
      <c r="F28">
        <f t="shared" si="37"/>
        <v>10.560804599578708</v>
      </c>
      <c r="G28">
        <f t="shared" si="37"/>
        <v>11.000509599578702</v>
      </c>
      <c r="H28">
        <f t="shared" si="37"/>
        <v>11.344409599578697</v>
      </c>
      <c r="I28">
        <f t="shared" si="37"/>
        <v>11.592504599578691</v>
      </c>
      <c r="J28">
        <f t="shared" si="37"/>
        <v>11.744794599578684</v>
      </c>
      <c r="K28">
        <f t="shared" si="37"/>
        <v>11.801279599578677</v>
      </c>
      <c r="L28">
        <f t="shared" si="37"/>
        <v>11.76195959957867</v>
      </c>
      <c r="M28">
        <f t="shared" si="37"/>
        <v>11.626834599578663</v>
      </c>
      <c r="N28">
        <f t="shared" si="37"/>
        <v>11.395904599578655</v>
      </c>
      <c r="O28">
        <f t="shared" si="37"/>
        <v>11.069169599578647</v>
      </c>
      <c r="P28">
        <f t="shared" si="37"/>
        <v>10.646629599578638</v>
      </c>
      <c r="Q28">
        <f t="shared" si="37"/>
        <v>10.128284599578629</v>
      </c>
      <c r="R28">
        <f t="shared" si="37"/>
        <v>9.51413459957862</v>
      </c>
      <c r="S28">
        <f t="shared" si="37"/>
        <v>8.8041795995786103</v>
      </c>
      <c r="T28">
        <f t="shared" si="37"/>
        <v>7.9984195995786012</v>
      </c>
      <c r="U28">
        <f t="shared" si="37"/>
        <v>7.0968545995785917</v>
      </c>
      <c r="V28">
        <f t="shared" si="4"/>
        <v>6.0994845995785818</v>
      </c>
      <c r="W28">
        <f t="shared" si="7"/>
        <v>5.0063095995785716</v>
      </c>
      <c r="X28">
        <f t="shared" si="31"/>
        <v>3.817329599578561</v>
      </c>
      <c r="Y28">
        <f t="shared" si="33"/>
        <v>2.53254459957855</v>
      </c>
      <c r="Z28">
        <f t="shared" si="35"/>
        <v>1.151954599578539</v>
      </c>
    </row>
    <row r="29" spans="2:32" x14ac:dyDescent="0.3">
      <c r="B29">
        <f t="shared" si="5"/>
        <v>26</v>
      </c>
      <c r="C29">
        <v>28.738883163900002</v>
      </c>
      <c r="D29">
        <f t="shared" si="2"/>
        <v>9.1755149577280495</v>
      </c>
      <c r="E29">
        <f t="shared" ref="E29:U29" si="38">D29+(-9.5805*(momento)+19387)/100</f>
        <v>9.8068299577280449</v>
      </c>
      <c r="F29">
        <f t="shared" si="38"/>
        <v>10.34233995772804</v>
      </c>
      <c r="G29">
        <f t="shared" si="38"/>
        <v>10.782044957728035</v>
      </c>
      <c r="H29">
        <f t="shared" si="38"/>
        <v>11.125944957728029</v>
      </c>
      <c r="I29">
        <f t="shared" si="38"/>
        <v>11.374039957728023</v>
      </c>
      <c r="J29">
        <f t="shared" si="38"/>
        <v>11.526329957728016</v>
      </c>
      <c r="K29">
        <f t="shared" si="38"/>
        <v>11.58281495772801</v>
      </c>
      <c r="L29">
        <f t="shared" si="38"/>
        <v>11.543494957728003</v>
      </c>
      <c r="M29">
        <f t="shared" si="38"/>
        <v>11.408369957727995</v>
      </c>
      <c r="N29">
        <f t="shared" si="38"/>
        <v>11.177439957727987</v>
      </c>
      <c r="O29">
        <f t="shared" si="38"/>
        <v>10.850704957727979</v>
      </c>
      <c r="P29">
        <f t="shared" si="38"/>
        <v>10.42816495772797</v>
      </c>
      <c r="Q29">
        <f t="shared" si="38"/>
        <v>9.9098199577279615</v>
      </c>
      <c r="R29">
        <f t="shared" si="38"/>
        <v>9.2956699577279522</v>
      </c>
      <c r="S29">
        <f t="shared" si="38"/>
        <v>8.5857149577279426</v>
      </c>
      <c r="T29">
        <f t="shared" si="38"/>
        <v>7.7799549577279334</v>
      </c>
      <c r="U29">
        <f t="shared" si="38"/>
        <v>6.8783899577279239</v>
      </c>
      <c r="V29">
        <f t="shared" si="4"/>
        <v>5.8810199577279141</v>
      </c>
      <c r="W29">
        <f t="shared" si="7"/>
        <v>4.7878449577279039</v>
      </c>
      <c r="X29">
        <f t="shared" si="31"/>
        <v>3.5988649577278933</v>
      </c>
      <c r="Y29">
        <f t="shared" si="33"/>
        <v>2.3140799577278823</v>
      </c>
      <c r="Z29">
        <f t="shared" si="35"/>
        <v>0.93348995772787124</v>
      </c>
    </row>
    <row r="30" spans="2:32" x14ac:dyDescent="0.3">
      <c r="B30">
        <f t="shared" si="5"/>
        <v>27</v>
      </c>
      <c r="C30">
        <v>28.054624040950003</v>
      </c>
      <c r="D30">
        <f t="shared" si="2"/>
        <v>8.9570503158773818</v>
      </c>
      <c r="E30">
        <f t="shared" ref="E30:U30" si="39">D30+(-9.5805*(momento)+19387)/100</f>
        <v>9.5883653158773772</v>
      </c>
      <c r="F30">
        <f t="shared" si="39"/>
        <v>10.123875315877372</v>
      </c>
      <c r="G30">
        <f t="shared" si="39"/>
        <v>10.563580315877367</v>
      </c>
      <c r="H30">
        <f t="shared" si="39"/>
        <v>10.907480315877361</v>
      </c>
      <c r="I30">
        <f t="shared" si="39"/>
        <v>11.155575315877355</v>
      </c>
      <c r="J30">
        <f t="shared" si="39"/>
        <v>11.307865315877349</v>
      </c>
      <c r="K30">
        <f t="shared" si="39"/>
        <v>11.364350315877342</v>
      </c>
      <c r="L30">
        <f t="shared" si="39"/>
        <v>11.325030315877335</v>
      </c>
      <c r="M30">
        <f t="shared" si="39"/>
        <v>11.189905315877327</v>
      </c>
      <c r="N30">
        <f t="shared" si="39"/>
        <v>10.95897531587732</v>
      </c>
      <c r="O30">
        <f t="shared" si="39"/>
        <v>10.632240315877311</v>
      </c>
      <c r="P30">
        <f t="shared" si="39"/>
        <v>10.209700315877303</v>
      </c>
      <c r="Q30">
        <f t="shared" si="39"/>
        <v>9.6913553158772938</v>
      </c>
      <c r="R30">
        <f t="shared" si="39"/>
        <v>9.0772053158772845</v>
      </c>
      <c r="S30">
        <f t="shared" si="39"/>
        <v>8.3672503158772749</v>
      </c>
      <c r="T30">
        <f t="shared" si="39"/>
        <v>7.5614903158772657</v>
      </c>
      <c r="U30">
        <f t="shared" si="39"/>
        <v>6.6599253158772562</v>
      </c>
      <c r="V30">
        <f t="shared" si="4"/>
        <v>5.6625553158772464</v>
      </c>
      <c r="W30">
        <f t="shared" si="7"/>
        <v>4.5693803158772361</v>
      </c>
      <c r="X30">
        <f t="shared" si="31"/>
        <v>3.3804003158772256</v>
      </c>
      <c r="Y30">
        <f t="shared" si="33"/>
        <v>2.0956153158772146</v>
      </c>
      <c r="Z30">
        <f t="shared" si="35"/>
        <v>0.71502531587720353</v>
      </c>
    </row>
    <row r="31" spans="2:32" x14ac:dyDescent="0.3">
      <c r="B31">
        <f t="shared" si="5"/>
        <v>28</v>
      </c>
      <c r="C31">
        <v>30.107401409800005</v>
      </c>
      <c r="D31">
        <f t="shared" si="2"/>
        <v>9.6124442414293849</v>
      </c>
      <c r="E31">
        <f t="shared" ref="E31:U31" si="40">D31+(-9.5805*(momento)+19387)/100</f>
        <v>10.24375924142938</v>
      </c>
      <c r="F31">
        <f t="shared" si="40"/>
        <v>10.779269241429375</v>
      </c>
      <c r="G31">
        <f t="shared" si="40"/>
        <v>11.21897424142937</v>
      </c>
      <c r="H31">
        <f t="shared" si="40"/>
        <v>11.562874241429364</v>
      </c>
      <c r="I31">
        <f t="shared" si="40"/>
        <v>11.810969241429358</v>
      </c>
      <c r="J31">
        <f t="shared" si="40"/>
        <v>11.963259241429352</v>
      </c>
      <c r="K31">
        <f t="shared" si="40"/>
        <v>12.019744241429345</v>
      </c>
      <c r="L31">
        <f t="shared" si="40"/>
        <v>11.980424241429338</v>
      </c>
      <c r="M31">
        <f t="shared" si="40"/>
        <v>11.845299241429331</v>
      </c>
      <c r="N31">
        <f t="shared" si="40"/>
        <v>11.614369241429323</v>
      </c>
      <c r="O31">
        <f t="shared" si="40"/>
        <v>11.287634241429314</v>
      </c>
      <c r="P31">
        <f t="shared" si="40"/>
        <v>10.865094241429306</v>
      </c>
      <c r="Q31">
        <f t="shared" si="40"/>
        <v>10.346749241429297</v>
      </c>
      <c r="R31">
        <f t="shared" si="40"/>
        <v>9.7325992414292877</v>
      </c>
      <c r="S31">
        <f t="shared" si="40"/>
        <v>9.022644241429278</v>
      </c>
      <c r="T31">
        <f t="shared" si="40"/>
        <v>8.216884241429268</v>
      </c>
      <c r="U31">
        <f t="shared" si="40"/>
        <v>7.3153192414292585</v>
      </c>
      <c r="V31">
        <f t="shared" si="4"/>
        <v>6.3179492414292486</v>
      </c>
      <c r="W31">
        <f t="shared" si="7"/>
        <v>5.2247742414292384</v>
      </c>
      <c r="X31">
        <f t="shared" si="31"/>
        <v>4.0357942414292278</v>
      </c>
      <c r="Y31">
        <f t="shared" si="33"/>
        <v>2.7510092414292169</v>
      </c>
      <c r="Z31">
        <f t="shared" si="35"/>
        <v>1.3704192414292058</v>
      </c>
    </row>
    <row r="32" spans="2:32" x14ac:dyDescent="0.3">
      <c r="B32">
        <f t="shared" si="5"/>
        <v>29</v>
      </c>
      <c r="C32">
        <v>32.16017877865</v>
      </c>
      <c r="D32">
        <f t="shared" si="2"/>
        <v>10.267838166981386</v>
      </c>
      <c r="E32">
        <f t="shared" ref="E32:U32" si="41">D32+(-9.5805*(momento)+19387)/100</f>
        <v>10.899153166981382</v>
      </c>
      <c r="F32">
        <f t="shared" si="41"/>
        <v>11.434663166981377</v>
      </c>
      <c r="G32">
        <f t="shared" si="41"/>
        <v>11.874368166981371</v>
      </c>
      <c r="H32">
        <f t="shared" si="41"/>
        <v>12.218268166981366</v>
      </c>
      <c r="I32">
        <f t="shared" si="41"/>
        <v>12.46636316698136</v>
      </c>
      <c r="J32">
        <f t="shared" si="41"/>
        <v>12.618653166981353</v>
      </c>
      <c r="K32">
        <f t="shared" si="41"/>
        <v>12.675138166981347</v>
      </c>
      <c r="L32">
        <f t="shared" si="41"/>
        <v>12.635818166981339</v>
      </c>
      <c r="M32">
        <f t="shared" si="41"/>
        <v>12.500693166981332</v>
      </c>
      <c r="N32">
        <f t="shared" si="41"/>
        <v>12.269763166981324</v>
      </c>
      <c r="O32">
        <f t="shared" si="41"/>
        <v>11.943028166981316</v>
      </c>
      <c r="P32">
        <f t="shared" si="41"/>
        <v>11.520488166981307</v>
      </c>
      <c r="Q32">
        <f t="shared" si="41"/>
        <v>11.002143166981298</v>
      </c>
      <c r="R32">
        <f t="shared" si="41"/>
        <v>10.387993166981289</v>
      </c>
      <c r="S32">
        <f t="shared" si="41"/>
        <v>9.6780381669812794</v>
      </c>
      <c r="T32">
        <f t="shared" si="41"/>
        <v>8.8722781669812694</v>
      </c>
      <c r="U32">
        <f t="shared" si="41"/>
        <v>7.9707131669812599</v>
      </c>
      <c r="V32">
        <f t="shared" si="4"/>
        <v>6.97334316698125</v>
      </c>
      <c r="W32">
        <f t="shared" si="7"/>
        <v>5.8801681669812398</v>
      </c>
      <c r="X32">
        <f t="shared" si="31"/>
        <v>4.6911881669812292</v>
      </c>
      <c r="Y32">
        <f t="shared" si="33"/>
        <v>3.4064031669812183</v>
      </c>
      <c r="Z32">
        <f t="shared" si="35"/>
        <v>2.0258131669812069</v>
      </c>
      <c r="AA32">
        <f>Z32+(-9.5805*(momento)+19387)/100</f>
        <v>0.5494181669811955</v>
      </c>
    </row>
    <row r="33" spans="2:26" x14ac:dyDescent="0.3">
      <c r="B33">
        <f t="shared" si="5"/>
        <v>30</v>
      </c>
      <c r="C33">
        <v>30.791660532750004</v>
      </c>
      <c r="D33">
        <f t="shared" si="2"/>
        <v>9.8309088832800526</v>
      </c>
      <c r="E33">
        <f t="shared" ref="E33:U33" si="42">D33+(-9.5805*(momento)+19387)/100</f>
        <v>10.462223883280048</v>
      </c>
      <c r="F33">
        <f t="shared" si="42"/>
        <v>10.997733883280043</v>
      </c>
      <c r="G33">
        <f t="shared" si="42"/>
        <v>11.437438883280038</v>
      </c>
      <c r="H33">
        <f t="shared" si="42"/>
        <v>11.781338883280032</v>
      </c>
      <c r="I33">
        <f t="shared" si="42"/>
        <v>12.029433883280026</v>
      </c>
      <c r="J33">
        <f t="shared" si="42"/>
        <v>12.18172388328002</v>
      </c>
      <c r="K33">
        <f t="shared" si="42"/>
        <v>12.238208883280013</v>
      </c>
      <c r="L33">
        <f t="shared" si="42"/>
        <v>12.198888883280006</v>
      </c>
      <c r="M33">
        <f t="shared" si="42"/>
        <v>12.063763883279998</v>
      </c>
      <c r="N33">
        <f t="shared" si="42"/>
        <v>11.83283388327999</v>
      </c>
      <c r="O33">
        <f t="shared" si="42"/>
        <v>11.506098883279982</v>
      </c>
      <c r="P33">
        <f t="shared" si="42"/>
        <v>11.083558883279974</v>
      </c>
      <c r="Q33">
        <f t="shared" si="42"/>
        <v>10.565213883279965</v>
      </c>
      <c r="R33">
        <f t="shared" si="42"/>
        <v>9.9510638832799554</v>
      </c>
      <c r="S33">
        <f t="shared" si="42"/>
        <v>9.2411088832799457</v>
      </c>
      <c r="T33">
        <f t="shared" si="42"/>
        <v>8.4353488832799357</v>
      </c>
      <c r="U33">
        <f t="shared" si="42"/>
        <v>7.5337838832799262</v>
      </c>
      <c r="V33">
        <f t="shared" si="4"/>
        <v>6.5364138832799163</v>
      </c>
      <c r="W33">
        <f t="shared" si="7"/>
        <v>5.4432388832799061</v>
      </c>
      <c r="X33">
        <f t="shared" si="31"/>
        <v>4.2542588832798955</v>
      </c>
      <c r="Y33">
        <f t="shared" si="33"/>
        <v>2.9694738832798846</v>
      </c>
      <c r="Z33">
        <f t="shared" si="35"/>
        <v>1.5888838832798735</v>
      </c>
    </row>
    <row r="34" spans="2:26" x14ac:dyDescent="0.3">
      <c r="B34">
        <f t="shared" si="5"/>
        <v>31</v>
      </c>
      <c r="C34">
        <v>26.001846672100001</v>
      </c>
      <c r="D34">
        <f t="shared" si="2"/>
        <v>8.3016563903253768</v>
      </c>
      <c r="E34">
        <f t="shared" ref="E34:U34" si="43">D34+(-9.5805*(momento)+19387)/100</f>
        <v>8.9329713903253722</v>
      </c>
      <c r="F34">
        <f t="shared" si="43"/>
        <v>9.4684813903253673</v>
      </c>
      <c r="G34">
        <f t="shared" si="43"/>
        <v>9.908186390325362</v>
      </c>
      <c r="H34">
        <f t="shared" si="43"/>
        <v>10.252086390325356</v>
      </c>
      <c r="I34">
        <f t="shared" si="43"/>
        <v>10.50018139032535</v>
      </c>
      <c r="J34">
        <f t="shared" si="43"/>
        <v>10.652471390325344</v>
      </c>
      <c r="K34">
        <f t="shared" si="43"/>
        <v>10.708956390325337</v>
      </c>
      <c r="L34">
        <f t="shared" si="43"/>
        <v>10.66963639032533</v>
      </c>
      <c r="M34">
        <f t="shared" si="43"/>
        <v>10.534511390325322</v>
      </c>
      <c r="N34">
        <f t="shared" si="43"/>
        <v>10.303581390325315</v>
      </c>
      <c r="O34">
        <f t="shared" si="43"/>
        <v>9.9768463903253064</v>
      </c>
      <c r="P34">
        <f t="shared" si="43"/>
        <v>9.5543063903252978</v>
      </c>
      <c r="Q34">
        <f t="shared" si="43"/>
        <v>9.0359613903252889</v>
      </c>
      <c r="R34">
        <f t="shared" si="43"/>
        <v>8.4218113903252796</v>
      </c>
      <c r="S34">
        <f t="shared" si="43"/>
        <v>7.7118563903252708</v>
      </c>
      <c r="T34">
        <f t="shared" si="43"/>
        <v>6.9060963903252617</v>
      </c>
      <c r="U34">
        <f t="shared" si="43"/>
        <v>6.0045313903252522</v>
      </c>
      <c r="V34">
        <f t="shared" si="4"/>
        <v>5.0071613903252423</v>
      </c>
      <c r="W34">
        <f t="shared" si="7"/>
        <v>3.9139863903252321</v>
      </c>
      <c r="X34">
        <f t="shared" si="31"/>
        <v>2.7250063903252215</v>
      </c>
      <c r="Y34">
        <f t="shared" si="33"/>
        <v>1.4402213903252108</v>
      </c>
    </row>
    <row r="35" spans="2:26" x14ac:dyDescent="0.3">
      <c r="B35">
        <f t="shared" si="5"/>
        <v>32</v>
      </c>
      <c r="C35">
        <v>26.686105795050004</v>
      </c>
      <c r="D35">
        <f t="shared" si="2"/>
        <v>8.5201210321760463</v>
      </c>
      <c r="E35">
        <f t="shared" ref="E35:U35" si="44">D35+(-9.5805*(momento)+19387)/100</f>
        <v>9.1514360321760417</v>
      </c>
      <c r="F35">
        <f t="shared" si="44"/>
        <v>9.6869460321760368</v>
      </c>
      <c r="G35">
        <f t="shared" si="44"/>
        <v>10.126651032176031</v>
      </c>
      <c r="H35">
        <f t="shared" si="44"/>
        <v>10.470551032176026</v>
      </c>
      <c r="I35">
        <f t="shared" si="44"/>
        <v>10.71864603217602</v>
      </c>
      <c r="J35">
        <f t="shared" si="44"/>
        <v>10.870936032176013</v>
      </c>
      <c r="K35">
        <f t="shared" si="44"/>
        <v>10.927421032176007</v>
      </c>
      <c r="L35">
        <f t="shared" si="44"/>
        <v>10.888101032175999</v>
      </c>
      <c r="M35">
        <f t="shared" si="44"/>
        <v>10.752976032175992</v>
      </c>
      <c r="N35">
        <f t="shared" si="44"/>
        <v>10.522046032175984</v>
      </c>
      <c r="O35">
        <f t="shared" si="44"/>
        <v>10.195311032175976</v>
      </c>
      <c r="P35">
        <f t="shared" si="44"/>
        <v>9.7727710321759673</v>
      </c>
      <c r="Q35">
        <f t="shared" si="44"/>
        <v>9.2544260321759584</v>
      </c>
      <c r="R35">
        <f t="shared" si="44"/>
        <v>8.6402760321759491</v>
      </c>
      <c r="S35">
        <f t="shared" si="44"/>
        <v>7.9303210321759403</v>
      </c>
      <c r="T35">
        <f t="shared" si="44"/>
        <v>7.1245610321759312</v>
      </c>
      <c r="U35">
        <f t="shared" si="44"/>
        <v>6.2229960321759217</v>
      </c>
      <c r="V35">
        <f t="shared" si="4"/>
        <v>5.2256260321759118</v>
      </c>
      <c r="W35">
        <f t="shared" si="7"/>
        <v>4.1324510321759016</v>
      </c>
      <c r="X35">
        <f t="shared" si="31"/>
        <v>2.943471032175891</v>
      </c>
      <c r="Y35">
        <f t="shared" si="33"/>
        <v>1.6586860321758803</v>
      </c>
    </row>
    <row r="36" spans="2:26" x14ac:dyDescent="0.3">
      <c r="B36">
        <f t="shared" si="5"/>
        <v>33</v>
      </c>
      <c r="C36">
        <v>26.001846672100001</v>
      </c>
      <c r="D36">
        <f t="shared" si="2"/>
        <v>8.3016563903253768</v>
      </c>
      <c r="E36">
        <f t="shared" ref="E36:U36" si="45">D36+(-9.5805*(momento)+19387)/100</f>
        <v>8.9329713903253722</v>
      </c>
      <c r="F36">
        <f t="shared" si="45"/>
        <v>9.4684813903253673</v>
      </c>
      <c r="G36">
        <f t="shared" si="45"/>
        <v>9.908186390325362</v>
      </c>
      <c r="H36">
        <f t="shared" si="45"/>
        <v>10.252086390325356</v>
      </c>
      <c r="I36">
        <f t="shared" si="45"/>
        <v>10.50018139032535</v>
      </c>
      <c r="J36">
        <f t="shared" si="45"/>
        <v>10.652471390325344</v>
      </c>
      <c r="K36">
        <f t="shared" si="45"/>
        <v>10.708956390325337</v>
      </c>
      <c r="L36">
        <f t="shared" si="45"/>
        <v>10.66963639032533</v>
      </c>
      <c r="M36">
        <f t="shared" si="45"/>
        <v>10.534511390325322</v>
      </c>
      <c r="N36">
        <f t="shared" si="45"/>
        <v>10.303581390325315</v>
      </c>
      <c r="O36">
        <f t="shared" si="45"/>
        <v>9.9768463903253064</v>
      </c>
      <c r="P36">
        <f t="shared" si="45"/>
        <v>9.5543063903252978</v>
      </c>
      <c r="Q36">
        <f t="shared" si="45"/>
        <v>9.0359613903252889</v>
      </c>
      <c r="R36">
        <f t="shared" si="45"/>
        <v>8.4218113903252796</v>
      </c>
      <c r="S36">
        <f t="shared" si="45"/>
        <v>7.7118563903252708</v>
      </c>
      <c r="T36">
        <f t="shared" si="45"/>
        <v>6.9060963903252617</v>
      </c>
      <c r="U36">
        <f t="shared" si="45"/>
        <v>6.0045313903252522</v>
      </c>
      <c r="V36">
        <f t="shared" si="4"/>
        <v>5.0071613903252423</v>
      </c>
      <c r="W36">
        <f t="shared" si="7"/>
        <v>3.9139863903252321</v>
      </c>
      <c r="X36">
        <f t="shared" si="31"/>
        <v>2.7250063903252215</v>
      </c>
      <c r="Y36">
        <f t="shared" si="33"/>
        <v>1.4402213903252108</v>
      </c>
    </row>
    <row r="37" spans="2:26" x14ac:dyDescent="0.3">
      <c r="B37">
        <f t="shared" si="5"/>
        <v>34</v>
      </c>
      <c r="C37">
        <v>20.527773688500002</v>
      </c>
      <c r="D37">
        <f t="shared" si="2"/>
        <v>6.5539392555200351</v>
      </c>
      <c r="E37">
        <f t="shared" ref="E37:U37" si="46">D37+(-9.5805*(momento)+19387)/100</f>
        <v>7.1852542555200305</v>
      </c>
      <c r="F37">
        <f t="shared" si="46"/>
        <v>7.7207642555200255</v>
      </c>
      <c r="G37">
        <f t="shared" si="46"/>
        <v>8.1604692555200202</v>
      </c>
      <c r="H37">
        <f t="shared" si="46"/>
        <v>8.5043692555200145</v>
      </c>
      <c r="I37">
        <f t="shared" si="46"/>
        <v>8.7524642555200085</v>
      </c>
      <c r="J37">
        <f t="shared" si="46"/>
        <v>8.9047542555200021</v>
      </c>
      <c r="K37">
        <f t="shared" si="46"/>
        <v>8.9612392555199953</v>
      </c>
      <c r="L37">
        <f t="shared" si="46"/>
        <v>8.9219192555199882</v>
      </c>
      <c r="M37">
        <f t="shared" si="46"/>
        <v>8.7867942555199807</v>
      </c>
      <c r="N37">
        <f t="shared" si="46"/>
        <v>8.5558642555199729</v>
      </c>
      <c r="O37">
        <f t="shared" si="46"/>
        <v>8.2291292555199647</v>
      </c>
      <c r="P37">
        <f t="shared" si="46"/>
        <v>7.8065892555199561</v>
      </c>
      <c r="Q37">
        <f t="shared" si="46"/>
        <v>7.2882442555199471</v>
      </c>
      <c r="R37">
        <f t="shared" si="46"/>
        <v>6.6740942555199387</v>
      </c>
      <c r="S37">
        <f t="shared" si="46"/>
        <v>5.96413925551993</v>
      </c>
      <c r="T37">
        <f t="shared" si="46"/>
        <v>5.1583792555199208</v>
      </c>
      <c r="U37">
        <f t="shared" si="46"/>
        <v>4.2568142555199113</v>
      </c>
      <c r="V37">
        <f t="shared" si="4"/>
        <v>3.2594442555199015</v>
      </c>
      <c r="W37">
        <f t="shared" si="7"/>
        <v>2.1662692555198912</v>
      </c>
      <c r="X37">
        <f t="shared" si="31"/>
        <v>0.97728925551988066</v>
      </c>
    </row>
    <row r="38" spans="2:26" x14ac:dyDescent="0.3">
      <c r="B38">
        <f t="shared" si="5"/>
        <v>35</v>
      </c>
      <c r="C38">
        <v>21.212032811450005</v>
      </c>
      <c r="D38">
        <f t="shared" si="2"/>
        <v>6.7724038973707037</v>
      </c>
      <c r="E38">
        <f t="shared" ref="E38:U38" si="47">D38+(-9.5805*(momento)+19387)/100</f>
        <v>7.4037188973706991</v>
      </c>
      <c r="F38">
        <f t="shared" si="47"/>
        <v>7.9392288973706941</v>
      </c>
      <c r="G38">
        <f t="shared" si="47"/>
        <v>8.3789338973706879</v>
      </c>
      <c r="H38">
        <f t="shared" si="47"/>
        <v>8.7228338973706823</v>
      </c>
      <c r="I38">
        <f t="shared" si="47"/>
        <v>8.9709288973706762</v>
      </c>
      <c r="J38">
        <f t="shared" si="47"/>
        <v>9.1232188973706698</v>
      </c>
      <c r="K38">
        <f t="shared" si="47"/>
        <v>9.1797038973706631</v>
      </c>
      <c r="L38">
        <f t="shared" si="47"/>
        <v>9.1403838973706559</v>
      </c>
      <c r="M38">
        <f t="shared" si="47"/>
        <v>9.0052588973706484</v>
      </c>
      <c r="N38">
        <f t="shared" si="47"/>
        <v>8.7743288973706406</v>
      </c>
      <c r="O38">
        <f t="shared" si="47"/>
        <v>8.4475938973706324</v>
      </c>
      <c r="P38">
        <f t="shared" si="47"/>
        <v>8.0250538973706238</v>
      </c>
      <c r="Q38">
        <f t="shared" si="47"/>
        <v>7.5067088973706149</v>
      </c>
      <c r="R38">
        <f t="shared" si="47"/>
        <v>6.8925588973706065</v>
      </c>
      <c r="S38">
        <f t="shared" si="47"/>
        <v>6.1826038973705977</v>
      </c>
      <c r="T38">
        <f t="shared" si="47"/>
        <v>5.3768438973705885</v>
      </c>
      <c r="U38">
        <f t="shared" si="47"/>
        <v>4.475278897370579</v>
      </c>
      <c r="V38">
        <f t="shared" si="4"/>
        <v>3.4779088973705692</v>
      </c>
      <c r="W38">
        <f t="shared" si="7"/>
        <v>2.384733897370559</v>
      </c>
      <c r="X38">
        <f t="shared" si="31"/>
        <v>1.1957538973705484</v>
      </c>
    </row>
    <row r="39" spans="2:26" x14ac:dyDescent="0.3">
      <c r="B39">
        <f t="shared" si="5"/>
        <v>36</v>
      </c>
      <c r="C39">
        <v>18.474996319650003</v>
      </c>
      <c r="D39">
        <f t="shared" si="2"/>
        <v>5.8985453299680319</v>
      </c>
      <c r="E39">
        <f t="shared" ref="E39:U39" si="48">D39+(-9.5805*(momento)+19387)/100</f>
        <v>6.5298603299680273</v>
      </c>
      <c r="F39">
        <f t="shared" si="48"/>
        <v>7.0653703299680224</v>
      </c>
      <c r="G39">
        <f t="shared" si="48"/>
        <v>7.5050753299680171</v>
      </c>
      <c r="H39">
        <f t="shared" si="48"/>
        <v>7.8489753299680114</v>
      </c>
      <c r="I39">
        <f t="shared" si="48"/>
        <v>8.0970703299680054</v>
      </c>
      <c r="J39">
        <f t="shared" si="48"/>
        <v>8.249360329967999</v>
      </c>
      <c r="K39">
        <f t="shared" si="48"/>
        <v>8.3058453299679922</v>
      </c>
      <c r="L39">
        <f t="shared" si="48"/>
        <v>8.2665253299679851</v>
      </c>
      <c r="M39">
        <f t="shared" si="48"/>
        <v>8.1314003299679776</v>
      </c>
      <c r="N39">
        <f t="shared" si="48"/>
        <v>7.9004703299679697</v>
      </c>
      <c r="O39">
        <f t="shared" si="48"/>
        <v>7.5737353299679615</v>
      </c>
      <c r="P39">
        <f t="shared" si="48"/>
        <v>7.1511953299679529</v>
      </c>
      <c r="Q39">
        <f t="shared" si="48"/>
        <v>6.632850329967944</v>
      </c>
      <c r="R39">
        <f t="shared" si="48"/>
        <v>6.0187003299679356</v>
      </c>
      <c r="S39">
        <f t="shared" si="48"/>
        <v>5.3087453299679268</v>
      </c>
      <c r="T39">
        <f t="shared" si="48"/>
        <v>4.5029853299679177</v>
      </c>
      <c r="U39">
        <f t="shared" si="48"/>
        <v>3.6014203299679082</v>
      </c>
      <c r="V39">
        <f t="shared" si="4"/>
        <v>2.6040503299678983</v>
      </c>
      <c r="W39">
        <f t="shared" si="7"/>
        <v>1.5108753299678881</v>
      </c>
    </row>
    <row r="40" spans="2:26" x14ac:dyDescent="0.3">
      <c r="B40">
        <f t="shared" si="5"/>
        <v>37</v>
      </c>
      <c r="C40">
        <v>18.474996319650003</v>
      </c>
      <c r="D40">
        <f t="shared" si="2"/>
        <v>5.8985453299680319</v>
      </c>
      <c r="E40">
        <f t="shared" ref="E40:U40" si="49">D40+(-9.5805*(momento)+19387)/100</f>
        <v>6.5298603299680273</v>
      </c>
      <c r="F40">
        <f t="shared" si="49"/>
        <v>7.0653703299680224</v>
      </c>
      <c r="G40">
        <f t="shared" si="49"/>
        <v>7.5050753299680171</v>
      </c>
      <c r="H40">
        <f t="shared" si="49"/>
        <v>7.8489753299680114</v>
      </c>
      <c r="I40">
        <f t="shared" si="49"/>
        <v>8.0970703299680054</v>
      </c>
      <c r="J40">
        <f t="shared" si="49"/>
        <v>8.249360329967999</v>
      </c>
      <c r="K40">
        <f t="shared" si="49"/>
        <v>8.3058453299679922</v>
      </c>
      <c r="L40">
        <f t="shared" si="49"/>
        <v>8.2665253299679851</v>
      </c>
      <c r="M40">
        <f t="shared" si="49"/>
        <v>8.1314003299679776</v>
      </c>
      <c r="N40">
        <f t="shared" si="49"/>
        <v>7.9004703299679697</v>
      </c>
      <c r="O40">
        <f t="shared" si="49"/>
        <v>7.5737353299679615</v>
      </c>
      <c r="P40">
        <f t="shared" si="49"/>
        <v>7.1511953299679529</v>
      </c>
      <c r="Q40">
        <f t="shared" si="49"/>
        <v>6.632850329967944</v>
      </c>
      <c r="R40">
        <f t="shared" si="49"/>
        <v>6.0187003299679356</v>
      </c>
      <c r="S40">
        <f t="shared" si="49"/>
        <v>5.3087453299679268</v>
      </c>
      <c r="T40">
        <f t="shared" si="49"/>
        <v>4.5029853299679177</v>
      </c>
      <c r="U40">
        <f t="shared" si="49"/>
        <v>3.6014203299679082</v>
      </c>
      <c r="V40">
        <f t="shared" si="4"/>
        <v>2.6040503299678983</v>
      </c>
      <c r="W40">
        <f t="shared" si="7"/>
        <v>1.5108753299678881</v>
      </c>
    </row>
    <row r="41" spans="2:26" x14ac:dyDescent="0.3">
      <c r="B41">
        <f t="shared" si="5"/>
        <v>38</v>
      </c>
      <c r="C41">
        <v>15.053700704900002</v>
      </c>
      <c r="D41">
        <f t="shared" si="2"/>
        <v>4.8062221207146925</v>
      </c>
      <c r="E41">
        <f t="shared" ref="E41:U41" si="50">D41+(-9.5805*(momento)+19387)/100</f>
        <v>5.4375371207146879</v>
      </c>
      <c r="F41">
        <f t="shared" si="50"/>
        <v>5.9730471207146829</v>
      </c>
      <c r="G41">
        <f t="shared" si="50"/>
        <v>6.4127521207146776</v>
      </c>
      <c r="H41">
        <f t="shared" si="50"/>
        <v>6.7566521207146719</v>
      </c>
      <c r="I41">
        <f t="shared" si="50"/>
        <v>7.0047471207146659</v>
      </c>
      <c r="J41">
        <f t="shared" si="50"/>
        <v>7.1570371207146595</v>
      </c>
      <c r="K41">
        <f t="shared" si="50"/>
        <v>7.2135221207146527</v>
      </c>
      <c r="L41">
        <f t="shared" si="50"/>
        <v>7.1742021207146456</v>
      </c>
      <c r="M41">
        <f t="shared" si="50"/>
        <v>7.0390771207146381</v>
      </c>
      <c r="N41">
        <f t="shared" si="50"/>
        <v>6.8081471207146302</v>
      </c>
      <c r="O41">
        <f t="shared" si="50"/>
        <v>6.481412120714622</v>
      </c>
      <c r="P41">
        <f t="shared" si="50"/>
        <v>6.0588721207146143</v>
      </c>
      <c r="Q41">
        <f t="shared" si="50"/>
        <v>5.5405271207146054</v>
      </c>
      <c r="R41">
        <f t="shared" si="50"/>
        <v>4.926377120714597</v>
      </c>
      <c r="S41">
        <f t="shared" si="50"/>
        <v>4.2164221207145882</v>
      </c>
      <c r="T41">
        <f t="shared" si="50"/>
        <v>3.4106621207145791</v>
      </c>
      <c r="U41">
        <f t="shared" si="50"/>
        <v>2.5090971207145696</v>
      </c>
      <c r="V41">
        <f t="shared" si="4"/>
        <v>1.5117271207145597</v>
      </c>
      <c r="W41">
        <f t="shared" si="7"/>
        <v>0.4185521207145495</v>
      </c>
    </row>
    <row r="42" spans="2:26" x14ac:dyDescent="0.3">
      <c r="B42">
        <f t="shared" si="5"/>
        <v>39</v>
      </c>
      <c r="C42">
        <v>15.053700704900002</v>
      </c>
      <c r="D42">
        <f t="shared" si="2"/>
        <v>4.8062221207146925</v>
      </c>
      <c r="E42">
        <f t="shared" ref="E42:U42" si="51">D42+(-9.5805*(momento)+19387)/100</f>
        <v>5.4375371207146879</v>
      </c>
      <c r="F42">
        <f t="shared" si="51"/>
        <v>5.9730471207146829</v>
      </c>
      <c r="G42">
        <f t="shared" si="51"/>
        <v>6.4127521207146776</v>
      </c>
      <c r="H42">
        <f t="shared" si="51"/>
        <v>6.7566521207146719</v>
      </c>
      <c r="I42">
        <f t="shared" si="51"/>
        <v>7.0047471207146659</v>
      </c>
      <c r="J42">
        <f t="shared" si="51"/>
        <v>7.1570371207146595</v>
      </c>
      <c r="K42">
        <f t="shared" si="51"/>
        <v>7.2135221207146527</v>
      </c>
      <c r="L42">
        <f t="shared" si="51"/>
        <v>7.1742021207146456</v>
      </c>
      <c r="M42">
        <f t="shared" si="51"/>
        <v>7.0390771207146381</v>
      </c>
      <c r="N42">
        <f t="shared" si="51"/>
        <v>6.8081471207146302</v>
      </c>
      <c r="O42">
        <f t="shared" si="51"/>
        <v>6.481412120714622</v>
      </c>
      <c r="P42">
        <f t="shared" si="51"/>
        <v>6.0588721207146143</v>
      </c>
      <c r="Q42">
        <f t="shared" si="51"/>
        <v>5.5405271207146054</v>
      </c>
      <c r="R42">
        <f t="shared" si="51"/>
        <v>4.926377120714597</v>
      </c>
      <c r="S42">
        <f t="shared" si="51"/>
        <v>4.2164221207145882</v>
      </c>
      <c r="T42">
        <f t="shared" si="51"/>
        <v>3.4106621207145791</v>
      </c>
      <c r="U42">
        <f t="shared" si="51"/>
        <v>2.5090971207145696</v>
      </c>
      <c r="V42">
        <f t="shared" si="4"/>
        <v>1.5117271207145597</v>
      </c>
      <c r="W42">
        <f t="shared" si="7"/>
        <v>0.4185521207145495</v>
      </c>
    </row>
    <row r="43" spans="2:26" x14ac:dyDescent="0.3">
      <c r="B43">
        <f t="shared" si="5"/>
        <v>40</v>
      </c>
      <c r="C43">
        <v>13.685182459000002</v>
      </c>
      <c r="D43">
        <f t="shared" si="2"/>
        <v>4.369292837013357</v>
      </c>
      <c r="E43">
        <f t="shared" ref="E43:U43" si="52">D43+(-9.5805*(momento)+19387)/100</f>
        <v>5.0006078370133524</v>
      </c>
      <c r="F43">
        <f t="shared" si="52"/>
        <v>5.5361178370133475</v>
      </c>
      <c r="G43">
        <f t="shared" si="52"/>
        <v>5.9758228370133422</v>
      </c>
      <c r="H43">
        <f t="shared" si="52"/>
        <v>6.3197228370133365</v>
      </c>
      <c r="I43">
        <f t="shared" si="52"/>
        <v>6.5678178370133304</v>
      </c>
      <c r="J43">
        <f t="shared" si="52"/>
        <v>6.720107837013324</v>
      </c>
      <c r="K43">
        <f t="shared" si="52"/>
        <v>6.7765928370133173</v>
      </c>
      <c r="L43">
        <f t="shared" si="52"/>
        <v>6.7372728370133101</v>
      </c>
      <c r="M43">
        <f t="shared" si="52"/>
        <v>6.6021478370133027</v>
      </c>
      <c r="N43">
        <f t="shared" si="52"/>
        <v>6.3712178370132948</v>
      </c>
      <c r="O43">
        <f t="shared" si="52"/>
        <v>6.0444828370132866</v>
      </c>
      <c r="P43">
        <f t="shared" si="52"/>
        <v>5.6219428370132789</v>
      </c>
      <c r="Q43">
        <f t="shared" si="52"/>
        <v>5.10359783701327</v>
      </c>
      <c r="R43">
        <f t="shared" si="52"/>
        <v>4.4894478370132616</v>
      </c>
      <c r="S43">
        <f t="shared" si="52"/>
        <v>3.7794928370132528</v>
      </c>
      <c r="T43">
        <f t="shared" si="52"/>
        <v>2.9737328370132436</v>
      </c>
      <c r="U43">
        <f t="shared" si="52"/>
        <v>2.0721678370132341</v>
      </c>
      <c r="V43">
        <f t="shared" si="4"/>
        <v>1.0747978370132243</v>
      </c>
    </row>
    <row r="44" spans="2:26" x14ac:dyDescent="0.3">
      <c r="B44">
        <f t="shared" si="5"/>
        <v>41</v>
      </c>
      <c r="C44">
        <v>13.685182459000002</v>
      </c>
      <c r="D44">
        <f t="shared" si="2"/>
        <v>4.369292837013357</v>
      </c>
      <c r="E44">
        <f t="shared" ref="E44:U44" si="53">D44+(-9.5805*(momento)+19387)/100</f>
        <v>5.0006078370133524</v>
      </c>
      <c r="F44">
        <f t="shared" si="53"/>
        <v>5.5361178370133475</v>
      </c>
      <c r="G44">
        <f t="shared" si="53"/>
        <v>5.9758228370133422</v>
      </c>
      <c r="H44">
        <f t="shared" si="53"/>
        <v>6.3197228370133365</v>
      </c>
      <c r="I44">
        <f t="shared" si="53"/>
        <v>6.5678178370133304</v>
      </c>
      <c r="J44">
        <f t="shared" si="53"/>
        <v>6.720107837013324</v>
      </c>
      <c r="K44">
        <f t="shared" si="53"/>
        <v>6.7765928370133173</v>
      </c>
      <c r="L44">
        <f t="shared" si="53"/>
        <v>6.7372728370133101</v>
      </c>
      <c r="M44">
        <f t="shared" si="53"/>
        <v>6.6021478370133027</v>
      </c>
      <c r="N44">
        <f t="shared" si="53"/>
        <v>6.3712178370132948</v>
      </c>
      <c r="O44">
        <f t="shared" si="53"/>
        <v>6.0444828370132866</v>
      </c>
      <c r="P44">
        <f t="shared" si="53"/>
        <v>5.6219428370132789</v>
      </c>
      <c r="Q44">
        <f t="shared" si="53"/>
        <v>5.10359783701327</v>
      </c>
      <c r="R44">
        <f t="shared" si="53"/>
        <v>4.4894478370132616</v>
      </c>
      <c r="S44">
        <f t="shared" si="53"/>
        <v>3.7794928370132528</v>
      </c>
      <c r="T44">
        <f t="shared" si="53"/>
        <v>2.9737328370132436</v>
      </c>
      <c r="U44">
        <f t="shared" si="53"/>
        <v>2.0721678370132341</v>
      </c>
      <c r="V44">
        <f t="shared" si="4"/>
        <v>1.0747978370132243</v>
      </c>
    </row>
    <row r="45" spans="2:26" x14ac:dyDescent="0.3">
      <c r="B45">
        <f t="shared" si="5"/>
        <v>42</v>
      </c>
      <c r="C45">
        <v>11.632405090150002</v>
      </c>
      <c r="D45">
        <f t="shared" si="2"/>
        <v>3.7138989114613534</v>
      </c>
      <c r="E45">
        <f t="shared" ref="E45:U45" si="54">D45+(-9.5805*(momento)+19387)/100</f>
        <v>4.3452139114613484</v>
      </c>
      <c r="F45">
        <f t="shared" si="54"/>
        <v>4.8807239114613434</v>
      </c>
      <c r="G45">
        <f t="shared" si="54"/>
        <v>5.3204289114613381</v>
      </c>
      <c r="H45">
        <f t="shared" si="54"/>
        <v>5.6643289114613324</v>
      </c>
      <c r="I45">
        <f t="shared" si="54"/>
        <v>5.9124239114613264</v>
      </c>
      <c r="J45">
        <f t="shared" si="54"/>
        <v>6.06471391146132</v>
      </c>
      <c r="K45">
        <f t="shared" si="54"/>
        <v>6.1211989114613132</v>
      </c>
      <c r="L45">
        <f t="shared" si="54"/>
        <v>6.0818789114613061</v>
      </c>
      <c r="M45">
        <f t="shared" si="54"/>
        <v>5.9467539114612986</v>
      </c>
      <c r="N45">
        <f t="shared" si="54"/>
        <v>5.7158239114612908</v>
      </c>
      <c r="O45">
        <f t="shared" si="54"/>
        <v>5.3890889114612825</v>
      </c>
      <c r="P45">
        <f t="shared" si="54"/>
        <v>4.966548911461274</v>
      </c>
      <c r="Q45">
        <f t="shared" si="54"/>
        <v>4.448203911461265</v>
      </c>
      <c r="R45">
        <f t="shared" si="54"/>
        <v>3.8340539114612562</v>
      </c>
      <c r="S45">
        <f t="shared" si="54"/>
        <v>3.124098911461247</v>
      </c>
      <c r="T45">
        <f t="shared" si="54"/>
        <v>2.3183389114612378</v>
      </c>
      <c r="U45">
        <f t="shared" si="54"/>
        <v>1.4167739114612283</v>
      </c>
    </row>
    <row r="46" spans="2:26" x14ac:dyDescent="0.3">
      <c r="B46">
        <f t="shared" si="5"/>
        <v>43</v>
      </c>
      <c r="C46">
        <v>11.632405090150002</v>
      </c>
      <c r="D46">
        <f t="shared" si="2"/>
        <v>3.7138989114613534</v>
      </c>
      <c r="E46">
        <f t="shared" ref="E46:U46" si="55">D46+(-9.5805*(momento)+19387)/100</f>
        <v>4.3452139114613484</v>
      </c>
      <c r="F46">
        <f t="shared" si="55"/>
        <v>4.8807239114613434</v>
      </c>
      <c r="G46">
        <f t="shared" si="55"/>
        <v>5.3204289114613381</v>
      </c>
      <c r="H46">
        <f t="shared" si="55"/>
        <v>5.6643289114613324</v>
      </c>
      <c r="I46">
        <f t="shared" si="55"/>
        <v>5.9124239114613264</v>
      </c>
      <c r="J46">
        <f t="shared" si="55"/>
        <v>6.06471391146132</v>
      </c>
      <c r="K46">
        <f t="shared" si="55"/>
        <v>6.1211989114613132</v>
      </c>
      <c r="L46">
        <f t="shared" si="55"/>
        <v>6.0818789114613061</v>
      </c>
      <c r="M46">
        <f t="shared" si="55"/>
        <v>5.9467539114612986</v>
      </c>
      <c r="N46">
        <f t="shared" si="55"/>
        <v>5.7158239114612908</v>
      </c>
      <c r="O46">
        <f t="shared" si="55"/>
        <v>5.3890889114612825</v>
      </c>
      <c r="P46">
        <f t="shared" si="55"/>
        <v>4.966548911461274</v>
      </c>
      <c r="Q46">
        <f t="shared" si="55"/>
        <v>4.448203911461265</v>
      </c>
      <c r="R46">
        <f t="shared" si="55"/>
        <v>3.8340539114612562</v>
      </c>
      <c r="S46">
        <f t="shared" si="55"/>
        <v>3.124098911461247</v>
      </c>
      <c r="T46">
        <f t="shared" si="55"/>
        <v>2.3183389114612378</v>
      </c>
      <c r="U46">
        <f t="shared" si="55"/>
        <v>1.4167739114612283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I4" sqref="AI4:AI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27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1.0246E-2</v>
      </c>
      <c r="B2">
        <v>3.5154999999999999E-2</v>
      </c>
      <c r="C2">
        <f>A2/B2</f>
        <v>0.29145214052055185</v>
      </c>
      <c r="E2">
        <v>-9.6806999999999999</v>
      </c>
      <c r="F2">
        <v>19603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0.29145214*C4</f>
        <v>3.390289356871111</v>
      </c>
      <c r="E4">
        <f t="shared" ref="E4:X4" si="1">D4+(-9.6807*(momento)+19603)/100</f>
        <v>4.1605703568711068</v>
      </c>
      <c r="F4">
        <f t="shared" si="1"/>
        <v>4.834044356871094</v>
      </c>
      <c r="G4">
        <f t="shared" si="1"/>
        <v>5.4107113568711096</v>
      </c>
      <c r="H4">
        <f t="shared" si="1"/>
        <v>5.8905713568711171</v>
      </c>
      <c r="I4">
        <f t="shared" si="1"/>
        <v>6.2736243568711174</v>
      </c>
      <c r="J4">
        <f t="shared" si="1"/>
        <v>6.5598703568711096</v>
      </c>
      <c r="K4">
        <f t="shared" si="1"/>
        <v>6.7493093568711302</v>
      </c>
      <c r="L4">
        <f t="shared" si="1"/>
        <v>6.8419413568711427</v>
      </c>
      <c r="M4">
        <f t="shared" si="1"/>
        <v>6.8377663568711471</v>
      </c>
      <c r="N4">
        <f t="shared" si="1"/>
        <v>6.7367843568711434</v>
      </c>
      <c r="O4">
        <f t="shared" si="1"/>
        <v>6.5389953568711316</v>
      </c>
      <c r="P4">
        <f t="shared" si="1"/>
        <v>6.2443993568711482</v>
      </c>
      <c r="Q4">
        <f t="shared" si="1"/>
        <v>5.8529963568711567</v>
      </c>
      <c r="R4">
        <f t="shared" si="1"/>
        <v>5.3647863568711571</v>
      </c>
      <c r="S4">
        <f t="shared" si="1"/>
        <v>4.7797693568711503</v>
      </c>
      <c r="T4">
        <f t="shared" si="1"/>
        <v>4.0979453568711355</v>
      </c>
      <c r="U4">
        <f t="shared" si="1"/>
        <v>3.319314356871149</v>
      </c>
      <c r="V4">
        <f t="shared" si="1"/>
        <v>2.4438763568711543</v>
      </c>
      <c r="W4">
        <f t="shared" si="1"/>
        <v>1.4716313568711517</v>
      </c>
      <c r="X4">
        <f t="shared" si="1"/>
        <v>0.4025793568711411</v>
      </c>
    </row>
    <row r="5" spans="1:38" x14ac:dyDescent="0.3">
      <c r="B5">
        <f>1+B4</f>
        <v>2</v>
      </c>
      <c r="C5">
        <v>13.000923336050001</v>
      </c>
      <c r="D5">
        <f t="shared" ref="D5:D46" si="2">0.29145214*C5</f>
        <v>3.7891469282677122</v>
      </c>
      <c r="E5">
        <f t="shared" ref="E5:X5" si="3">D5+(-9.6807*(momento)+19603)/100</f>
        <v>4.5594279282677075</v>
      </c>
      <c r="F5">
        <f t="shared" si="3"/>
        <v>5.2329019282676947</v>
      </c>
      <c r="G5">
        <f t="shared" si="3"/>
        <v>5.8095689282677103</v>
      </c>
      <c r="H5">
        <f t="shared" si="3"/>
        <v>6.2894289282677178</v>
      </c>
      <c r="I5">
        <f t="shared" si="3"/>
        <v>6.6724819282677181</v>
      </c>
      <c r="J5">
        <f t="shared" si="3"/>
        <v>6.9587279282677104</v>
      </c>
      <c r="K5">
        <f t="shared" si="3"/>
        <v>7.1481669282677309</v>
      </c>
      <c r="L5">
        <f t="shared" si="3"/>
        <v>7.2407989282677434</v>
      </c>
      <c r="M5">
        <f t="shared" si="3"/>
        <v>7.2366239282677478</v>
      </c>
      <c r="N5">
        <f t="shared" si="3"/>
        <v>7.1356419282677441</v>
      </c>
      <c r="O5">
        <f t="shared" si="3"/>
        <v>6.9378529282677324</v>
      </c>
      <c r="P5">
        <f t="shared" si="3"/>
        <v>6.6432569282677489</v>
      </c>
      <c r="Q5">
        <f t="shared" si="3"/>
        <v>6.2518539282677574</v>
      </c>
      <c r="R5">
        <f t="shared" si="3"/>
        <v>5.7636439282677578</v>
      </c>
      <c r="S5">
        <f t="shared" si="3"/>
        <v>5.1786269282677511</v>
      </c>
      <c r="T5">
        <f t="shared" si="3"/>
        <v>4.4968029282677362</v>
      </c>
      <c r="U5">
        <f t="shared" si="3"/>
        <v>3.7181719282677497</v>
      </c>
      <c r="V5">
        <f t="shared" si="3"/>
        <v>2.8427339282677551</v>
      </c>
      <c r="W5">
        <f t="shared" si="3"/>
        <v>1.8704889282677524</v>
      </c>
      <c r="X5">
        <f t="shared" si="3"/>
        <v>0.80143692826774182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4.7862908567592166</v>
      </c>
      <c r="E6">
        <f t="shared" ref="E6:X6" si="5">D6+(-9.6807*(momento)+19603)/100</f>
        <v>5.5565718567592119</v>
      </c>
      <c r="F6">
        <f t="shared" si="5"/>
        <v>6.2300458567591992</v>
      </c>
      <c r="G6">
        <f t="shared" si="5"/>
        <v>6.8067128567592148</v>
      </c>
      <c r="H6">
        <f t="shared" si="5"/>
        <v>7.2865728567592223</v>
      </c>
      <c r="I6">
        <f t="shared" si="5"/>
        <v>7.6696258567592217</v>
      </c>
      <c r="J6">
        <f t="shared" si="5"/>
        <v>7.9558718567592139</v>
      </c>
      <c r="K6">
        <f t="shared" si="5"/>
        <v>8.1453108567592345</v>
      </c>
      <c r="L6">
        <f t="shared" si="5"/>
        <v>8.237942856759247</v>
      </c>
      <c r="M6">
        <f t="shared" si="5"/>
        <v>8.2337678567592505</v>
      </c>
      <c r="N6">
        <f t="shared" si="5"/>
        <v>8.1327858567592468</v>
      </c>
      <c r="O6">
        <f t="shared" si="5"/>
        <v>7.9349968567592351</v>
      </c>
      <c r="P6">
        <f t="shared" si="5"/>
        <v>7.6404008567592516</v>
      </c>
      <c r="Q6">
        <f t="shared" si="5"/>
        <v>7.2489978567592601</v>
      </c>
      <c r="R6">
        <f t="shared" si="5"/>
        <v>6.7607878567592614</v>
      </c>
      <c r="S6">
        <f t="shared" si="5"/>
        <v>6.1757708567592546</v>
      </c>
      <c r="T6">
        <f t="shared" si="5"/>
        <v>5.4939468567592398</v>
      </c>
      <c r="U6">
        <f t="shared" si="5"/>
        <v>4.7153158567592532</v>
      </c>
      <c r="V6">
        <f t="shared" si="5"/>
        <v>3.8398778567592586</v>
      </c>
      <c r="W6">
        <f t="shared" si="5"/>
        <v>2.8676328567592559</v>
      </c>
      <c r="X6">
        <f t="shared" si="5"/>
        <v>1.7985808567592454</v>
      </c>
      <c r="Y6">
        <f t="shared" ref="Y6:Y40" si="6">X6+(-9.6807*(momento)+19603)/100</f>
        <v>0.63272185675926318</v>
      </c>
    </row>
    <row r="7" spans="1:38" x14ac:dyDescent="0.3">
      <c r="B7">
        <f t="shared" si="4"/>
        <v>4</v>
      </c>
      <c r="C7">
        <v>25.317587549150005</v>
      </c>
      <c r="D7">
        <f t="shared" si="2"/>
        <v>7.3788650708371248</v>
      </c>
      <c r="E7">
        <f t="shared" ref="E7:X7" si="7">D7+(-9.6807*(momento)+19603)/100</f>
        <v>8.1491460708371211</v>
      </c>
      <c r="F7">
        <f t="shared" si="7"/>
        <v>8.8226200708371092</v>
      </c>
      <c r="G7">
        <f t="shared" si="7"/>
        <v>9.3992870708371257</v>
      </c>
      <c r="H7">
        <f t="shared" si="7"/>
        <v>9.8791470708371332</v>
      </c>
      <c r="I7">
        <f t="shared" si="7"/>
        <v>10.262200070837133</v>
      </c>
      <c r="J7">
        <f t="shared" si="7"/>
        <v>10.548446070837125</v>
      </c>
      <c r="K7">
        <f t="shared" si="7"/>
        <v>10.737885070837144</v>
      </c>
      <c r="L7">
        <f t="shared" si="7"/>
        <v>10.830517070837157</v>
      </c>
      <c r="M7">
        <f t="shared" si="7"/>
        <v>10.82634207083716</v>
      </c>
      <c r="N7">
        <f t="shared" si="7"/>
        <v>10.725360070837157</v>
      </c>
      <c r="O7">
        <f t="shared" si="7"/>
        <v>10.527571070837146</v>
      </c>
      <c r="P7">
        <f t="shared" si="7"/>
        <v>10.232975070837163</v>
      </c>
      <c r="Q7">
        <f t="shared" si="7"/>
        <v>9.8415720708371719</v>
      </c>
      <c r="R7">
        <f t="shared" si="7"/>
        <v>9.3533620708371732</v>
      </c>
      <c r="S7">
        <f t="shared" si="7"/>
        <v>8.7683450708371655</v>
      </c>
      <c r="T7">
        <f t="shared" si="7"/>
        <v>8.0865210708371507</v>
      </c>
      <c r="U7">
        <f t="shared" si="7"/>
        <v>7.3078900708371641</v>
      </c>
      <c r="V7">
        <f t="shared" si="7"/>
        <v>6.4324520708371695</v>
      </c>
      <c r="W7">
        <f t="shared" si="7"/>
        <v>5.4602070708371668</v>
      </c>
      <c r="X7">
        <f t="shared" si="7"/>
        <v>4.3911550708371561</v>
      </c>
      <c r="Y7">
        <f t="shared" si="6"/>
        <v>3.2252960708371736</v>
      </c>
      <c r="Z7">
        <f t="shared" ref="Z7:AA22" si="8">Y7+(-9.6807*(momento)+19603)/100</f>
        <v>1.9626300708371835</v>
      </c>
      <c r="AA7">
        <f t="shared" si="8"/>
        <v>0.60315707083718539</v>
      </c>
    </row>
    <row r="8" spans="1:38" x14ac:dyDescent="0.3">
      <c r="B8">
        <f t="shared" si="4"/>
        <v>5</v>
      </c>
      <c r="C8">
        <v>26.686105795050004</v>
      </c>
      <c r="D8">
        <f t="shared" si="2"/>
        <v>7.7777226422337256</v>
      </c>
      <c r="E8">
        <f t="shared" ref="E8:X8" si="9">D8+(-9.6807*(momento)+19603)/100</f>
        <v>8.5480036422337218</v>
      </c>
      <c r="F8">
        <f t="shared" si="9"/>
        <v>9.2214776422337099</v>
      </c>
      <c r="G8">
        <f t="shared" si="9"/>
        <v>9.7981446422337264</v>
      </c>
      <c r="H8">
        <f t="shared" si="9"/>
        <v>10.278004642233734</v>
      </c>
      <c r="I8">
        <f t="shared" si="9"/>
        <v>10.661057642233734</v>
      </c>
      <c r="J8">
        <f t="shared" si="9"/>
        <v>10.947303642233726</v>
      </c>
      <c r="K8">
        <f t="shared" si="9"/>
        <v>11.136742642233745</v>
      </c>
      <c r="L8">
        <f t="shared" si="9"/>
        <v>11.229374642233758</v>
      </c>
      <c r="M8">
        <f t="shared" si="9"/>
        <v>11.225199642233761</v>
      </c>
      <c r="N8">
        <f t="shared" si="9"/>
        <v>11.124217642233758</v>
      </c>
      <c r="O8">
        <f t="shared" si="9"/>
        <v>10.926428642233747</v>
      </c>
      <c r="P8">
        <f t="shared" si="9"/>
        <v>10.631832642233764</v>
      </c>
      <c r="Q8">
        <f t="shared" si="9"/>
        <v>10.240429642233773</v>
      </c>
      <c r="R8">
        <f t="shared" si="9"/>
        <v>9.7522196422337739</v>
      </c>
      <c r="S8">
        <f t="shared" si="9"/>
        <v>9.1672026422337662</v>
      </c>
      <c r="T8">
        <f t="shared" si="9"/>
        <v>8.4853786422337514</v>
      </c>
      <c r="U8">
        <f t="shared" si="9"/>
        <v>7.7067476422337649</v>
      </c>
      <c r="V8">
        <f t="shared" si="9"/>
        <v>6.8313096422337702</v>
      </c>
      <c r="W8">
        <f t="shared" si="9"/>
        <v>5.8590646422337676</v>
      </c>
      <c r="X8">
        <f t="shared" si="9"/>
        <v>4.7900126422337568</v>
      </c>
      <c r="Y8">
        <f t="shared" si="6"/>
        <v>3.6241536422337743</v>
      </c>
      <c r="Z8">
        <f t="shared" si="8"/>
        <v>2.3614876422337843</v>
      </c>
      <c r="AA8">
        <f t="shared" si="8"/>
        <v>1.0020146422337861</v>
      </c>
    </row>
    <row r="9" spans="1:38" x14ac:dyDescent="0.3">
      <c r="B9">
        <f t="shared" si="4"/>
        <v>6</v>
      </c>
      <c r="C9">
        <v>33.528697024550006</v>
      </c>
      <c r="D9">
        <f t="shared" si="2"/>
        <v>9.7720104992167318</v>
      </c>
      <c r="E9">
        <f t="shared" ref="E9:X9" si="10">D9+(-9.6807*(momento)+19603)/100</f>
        <v>10.542291499216727</v>
      </c>
      <c r="F9">
        <f t="shared" si="10"/>
        <v>11.215765499216715</v>
      </c>
      <c r="G9">
        <f t="shared" si="10"/>
        <v>11.792432499216732</v>
      </c>
      <c r="H9">
        <f t="shared" si="10"/>
        <v>12.272292499216739</v>
      </c>
      <c r="I9">
        <f t="shared" si="10"/>
        <v>12.65534549921674</v>
      </c>
      <c r="J9">
        <f t="shared" si="10"/>
        <v>12.941591499216731</v>
      </c>
      <c r="K9">
        <f t="shared" si="10"/>
        <v>13.131030499216751</v>
      </c>
      <c r="L9">
        <f t="shared" si="10"/>
        <v>13.223662499216763</v>
      </c>
      <c r="M9">
        <f t="shared" si="10"/>
        <v>13.219487499216767</v>
      </c>
      <c r="N9">
        <f t="shared" si="10"/>
        <v>13.118505499216763</v>
      </c>
      <c r="O9">
        <f t="shared" si="10"/>
        <v>12.920716499216752</v>
      </c>
      <c r="P9">
        <f t="shared" si="10"/>
        <v>12.626120499216769</v>
      </c>
      <c r="Q9">
        <f t="shared" si="10"/>
        <v>12.234717499216778</v>
      </c>
      <c r="R9">
        <f t="shared" si="10"/>
        <v>11.746507499216779</v>
      </c>
      <c r="S9">
        <f t="shared" si="10"/>
        <v>11.161490499216772</v>
      </c>
      <c r="T9">
        <f t="shared" si="10"/>
        <v>10.479666499216757</v>
      </c>
      <c r="U9">
        <f t="shared" si="10"/>
        <v>9.7010354992167702</v>
      </c>
      <c r="V9">
        <f t="shared" si="10"/>
        <v>8.8255974992167765</v>
      </c>
      <c r="W9">
        <f t="shared" si="10"/>
        <v>7.8533524992167738</v>
      </c>
      <c r="X9">
        <f t="shared" si="10"/>
        <v>6.784300499216763</v>
      </c>
      <c r="Y9">
        <f t="shared" si="6"/>
        <v>5.6184414992167806</v>
      </c>
      <c r="Z9">
        <f t="shared" si="8"/>
        <v>4.3557754992167901</v>
      </c>
      <c r="AA9">
        <f t="shared" si="8"/>
        <v>2.9963024992167919</v>
      </c>
      <c r="AB9">
        <f t="shared" ref="AB9:AB22" si="11">AA9+(-9.6807*(momento)+19603)/100</f>
        <v>1.5400224992167859</v>
      </c>
    </row>
    <row r="10" spans="1:38" x14ac:dyDescent="0.3">
      <c r="B10">
        <f t="shared" si="4"/>
        <v>7</v>
      </c>
      <c r="C10">
        <v>43.792583868800001</v>
      </c>
      <c r="D10">
        <f t="shared" si="2"/>
        <v>12.763442284691241</v>
      </c>
      <c r="E10">
        <f t="shared" ref="E10:X10" si="12">D10+(-9.6807*(momento)+19603)/100</f>
        <v>13.533723284691236</v>
      </c>
      <c r="F10">
        <f t="shared" si="12"/>
        <v>14.207197284691224</v>
      </c>
      <c r="G10">
        <f t="shared" si="12"/>
        <v>14.783864284691241</v>
      </c>
      <c r="H10">
        <f t="shared" si="12"/>
        <v>15.263724284691248</v>
      </c>
      <c r="I10">
        <f t="shared" si="12"/>
        <v>15.646777284691249</v>
      </c>
      <c r="J10">
        <f t="shared" si="12"/>
        <v>15.93302328469124</v>
      </c>
      <c r="K10">
        <f t="shared" si="12"/>
        <v>16.12246228469126</v>
      </c>
      <c r="L10">
        <f t="shared" si="12"/>
        <v>16.215094284691272</v>
      </c>
      <c r="M10">
        <f t="shared" si="12"/>
        <v>16.210919284691276</v>
      </c>
      <c r="N10">
        <f t="shared" si="12"/>
        <v>16.109937284691274</v>
      </c>
      <c r="O10">
        <f t="shared" si="12"/>
        <v>15.912148284691263</v>
      </c>
      <c r="P10">
        <f t="shared" si="12"/>
        <v>15.61755228469128</v>
      </c>
      <c r="Q10">
        <f t="shared" si="12"/>
        <v>15.226149284691289</v>
      </c>
      <c r="R10">
        <f t="shared" si="12"/>
        <v>14.73793928469129</v>
      </c>
      <c r="S10">
        <f t="shared" si="12"/>
        <v>14.152922284691282</v>
      </c>
      <c r="T10">
        <f t="shared" si="12"/>
        <v>13.471098284691267</v>
      </c>
      <c r="U10">
        <f t="shared" si="12"/>
        <v>12.692467284691281</v>
      </c>
      <c r="V10">
        <f t="shared" si="12"/>
        <v>11.817029284691287</v>
      </c>
      <c r="W10">
        <f t="shared" si="12"/>
        <v>10.844784284691285</v>
      </c>
      <c r="X10">
        <f t="shared" si="12"/>
        <v>9.7757322846912746</v>
      </c>
      <c r="Y10">
        <f t="shared" si="6"/>
        <v>8.6098732846912931</v>
      </c>
      <c r="Z10">
        <f t="shared" si="8"/>
        <v>7.3472072846913026</v>
      </c>
      <c r="AA10">
        <f t="shared" si="8"/>
        <v>5.9877342846913049</v>
      </c>
      <c r="AB10">
        <f t="shared" si="11"/>
        <v>4.5314542846912991</v>
      </c>
      <c r="AC10">
        <f t="shared" ref="AC10:AD21" si="13">AB10+(-9.6807*(momento)+19603)/100</f>
        <v>2.9783672846912852</v>
      </c>
      <c r="AD10">
        <f t="shared" si="13"/>
        <v>1.3284732846912994</v>
      </c>
    </row>
    <row r="11" spans="1:38" x14ac:dyDescent="0.3">
      <c r="B11">
        <f t="shared" si="4"/>
        <v>8</v>
      </c>
      <c r="C11">
        <v>56.109248081900006</v>
      </c>
      <c r="D11">
        <f t="shared" si="2"/>
        <v>16.353160427260654</v>
      </c>
      <c r="E11">
        <f t="shared" ref="E11:X11" si="14">D11+(-9.6807*(momento)+19603)/100</f>
        <v>17.123441427260651</v>
      </c>
      <c r="F11">
        <f t="shared" si="14"/>
        <v>17.79691542726064</v>
      </c>
      <c r="G11">
        <f t="shared" si="14"/>
        <v>18.373582427260654</v>
      </c>
      <c r="H11">
        <f t="shared" si="14"/>
        <v>18.853442427260664</v>
      </c>
      <c r="I11">
        <f t="shared" si="14"/>
        <v>19.236495427260664</v>
      </c>
      <c r="J11">
        <f t="shared" si="14"/>
        <v>19.522741427260655</v>
      </c>
      <c r="K11">
        <f t="shared" si="14"/>
        <v>19.712180427260677</v>
      </c>
      <c r="L11">
        <f t="shared" si="14"/>
        <v>19.804812427260689</v>
      </c>
      <c r="M11">
        <f t="shared" si="14"/>
        <v>19.800637427260693</v>
      </c>
      <c r="N11">
        <f t="shared" si="14"/>
        <v>19.699655427260691</v>
      </c>
      <c r="O11">
        <f t="shared" si="14"/>
        <v>19.50186642726068</v>
      </c>
      <c r="P11">
        <f t="shared" si="14"/>
        <v>19.207270427260696</v>
      </c>
      <c r="Q11">
        <f t="shared" si="14"/>
        <v>18.815867427260706</v>
      </c>
      <c r="R11">
        <f t="shared" si="14"/>
        <v>18.327657427260707</v>
      </c>
      <c r="S11">
        <f t="shared" si="14"/>
        <v>17.742640427260699</v>
      </c>
      <c r="T11">
        <f t="shared" si="14"/>
        <v>17.060816427260683</v>
      </c>
      <c r="U11">
        <f t="shared" si="14"/>
        <v>16.282185427260696</v>
      </c>
      <c r="V11">
        <f t="shared" si="14"/>
        <v>15.406747427260701</v>
      </c>
      <c r="W11">
        <f t="shared" si="14"/>
        <v>14.434502427260698</v>
      </c>
      <c r="X11">
        <f t="shared" si="14"/>
        <v>13.365450427260688</v>
      </c>
      <c r="Y11">
        <f t="shared" si="6"/>
        <v>12.199591427260707</v>
      </c>
      <c r="Z11">
        <f t="shared" si="8"/>
        <v>10.936925427260716</v>
      </c>
      <c r="AA11">
        <f t="shared" si="8"/>
        <v>9.5774524272607184</v>
      </c>
      <c r="AB11">
        <f t="shared" si="11"/>
        <v>8.1211724272607118</v>
      </c>
      <c r="AC11">
        <f t="shared" si="13"/>
        <v>6.5680854272606979</v>
      </c>
      <c r="AD11">
        <f t="shared" si="13"/>
        <v>4.9181914272607123</v>
      </c>
      <c r="AE11">
        <f t="shared" ref="AE11:AF17" si="15">AD11+(-9.6807*(momento)+19603)/100</f>
        <v>3.1714904272607187</v>
      </c>
      <c r="AF11">
        <f t="shared" si="15"/>
        <v>1.327982427260717</v>
      </c>
    </row>
    <row r="12" spans="1:38" x14ac:dyDescent="0.3">
      <c r="B12">
        <f t="shared" si="4"/>
        <v>9</v>
      </c>
      <c r="C12">
        <v>73.215726155650003</v>
      </c>
      <c r="D12">
        <f t="shared" si="2"/>
        <v>21.338880069718169</v>
      </c>
      <c r="E12">
        <f t="shared" ref="E12:X12" si="16">D12+(-9.6807*(momento)+19603)/100</f>
        <v>22.109161069718166</v>
      </c>
      <c r="F12">
        <f t="shared" si="16"/>
        <v>22.782635069718154</v>
      </c>
      <c r="G12">
        <f t="shared" si="16"/>
        <v>23.359302069718169</v>
      </c>
      <c r="H12">
        <f t="shared" si="16"/>
        <v>23.839162069718178</v>
      </c>
      <c r="I12">
        <f t="shared" si="16"/>
        <v>24.222215069718178</v>
      </c>
      <c r="J12">
        <f t="shared" si="16"/>
        <v>24.50846106971817</v>
      </c>
      <c r="K12">
        <f t="shared" si="16"/>
        <v>24.697900069718191</v>
      </c>
      <c r="L12">
        <f t="shared" si="16"/>
        <v>24.790532069718203</v>
      </c>
      <c r="M12">
        <f t="shared" si="16"/>
        <v>24.786357069718207</v>
      </c>
      <c r="N12">
        <f t="shared" si="16"/>
        <v>24.685375069718205</v>
      </c>
      <c r="O12">
        <f t="shared" si="16"/>
        <v>24.487586069718194</v>
      </c>
      <c r="P12">
        <f t="shared" si="16"/>
        <v>24.19299006971821</v>
      </c>
      <c r="Q12">
        <f t="shared" si="16"/>
        <v>23.80158706971822</v>
      </c>
      <c r="R12">
        <f t="shared" si="16"/>
        <v>23.313377069718221</v>
      </c>
      <c r="S12">
        <f t="shared" si="16"/>
        <v>22.728360069718214</v>
      </c>
      <c r="T12">
        <f t="shared" si="16"/>
        <v>22.046536069718197</v>
      </c>
      <c r="U12">
        <f t="shared" si="16"/>
        <v>21.267905069718211</v>
      </c>
      <c r="V12">
        <f t="shared" si="16"/>
        <v>20.392467069718215</v>
      </c>
      <c r="W12">
        <f t="shared" si="16"/>
        <v>19.420222069718214</v>
      </c>
      <c r="X12">
        <f t="shared" si="16"/>
        <v>18.351170069718204</v>
      </c>
      <c r="Y12">
        <f t="shared" si="6"/>
        <v>17.185311069718221</v>
      </c>
      <c r="Z12">
        <f t="shared" si="8"/>
        <v>15.92264506971823</v>
      </c>
      <c r="AA12">
        <f t="shared" si="8"/>
        <v>14.563172069718233</v>
      </c>
      <c r="AB12">
        <f t="shared" si="11"/>
        <v>13.106892069718226</v>
      </c>
      <c r="AC12">
        <f t="shared" si="13"/>
        <v>11.553805069718212</v>
      </c>
      <c r="AD12">
        <f t="shared" si="13"/>
        <v>9.9039110697182267</v>
      </c>
      <c r="AE12">
        <f t="shared" si="15"/>
        <v>8.1572100697182321</v>
      </c>
      <c r="AF12">
        <f t="shared" si="15"/>
        <v>6.3137020697182304</v>
      </c>
      <c r="AG12">
        <f t="shared" ref="AG12:AH16" si="17">AF12+(-9.6807*(momento)+19603)/100</f>
        <v>4.3733870697182207</v>
      </c>
      <c r="AH12">
        <f t="shared" si="17"/>
        <v>2.3362650697182397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23.732025498097773</v>
      </c>
      <c r="E13">
        <f t="shared" ref="E13:X13" si="18">D13+(-9.6807*(momento)+19603)/100</f>
        <v>24.50230649809777</v>
      </c>
      <c r="F13">
        <f t="shared" si="18"/>
        <v>25.175780498097758</v>
      </c>
      <c r="G13">
        <f t="shared" si="18"/>
        <v>25.752447498097773</v>
      </c>
      <c r="H13">
        <f t="shared" si="18"/>
        <v>26.232307498097782</v>
      </c>
      <c r="I13">
        <f t="shared" si="18"/>
        <v>26.615360498097782</v>
      </c>
      <c r="J13">
        <f t="shared" si="18"/>
        <v>26.901606498097774</v>
      </c>
      <c r="K13">
        <f t="shared" si="18"/>
        <v>27.091045498097795</v>
      </c>
      <c r="L13">
        <f t="shared" si="18"/>
        <v>27.183677498097808</v>
      </c>
      <c r="M13">
        <f t="shared" si="18"/>
        <v>27.179502498097811</v>
      </c>
      <c r="N13">
        <f t="shared" si="18"/>
        <v>27.078520498097809</v>
      </c>
      <c r="O13">
        <f t="shared" si="18"/>
        <v>26.880731498097798</v>
      </c>
      <c r="P13">
        <f t="shared" si="18"/>
        <v>26.586135498097814</v>
      </c>
      <c r="Q13">
        <f t="shared" si="18"/>
        <v>26.194732498097824</v>
      </c>
      <c r="R13">
        <f t="shared" si="18"/>
        <v>25.706522498097826</v>
      </c>
      <c r="S13">
        <f t="shared" si="18"/>
        <v>25.121505498097818</v>
      </c>
      <c r="T13">
        <f t="shared" si="18"/>
        <v>24.439681498097801</v>
      </c>
      <c r="U13">
        <f t="shared" si="18"/>
        <v>23.661050498097815</v>
      </c>
      <c r="V13">
        <f t="shared" si="18"/>
        <v>22.785612498097819</v>
      </c>
      <c r="W13">
        <f t="shared" si="18"/>
        <v>21.813367498097818</v>
      </c>
      <c r="X13">
        <f t="shared" si="18"/>
        <v>20.744315498097809</v>
      </c>
      <c r="Y13">
        <f t="shared" si="6"/>
        <v>19.578456498097825</v>
      </c>
      <c r="Z13">
        <f t="shared" si="8"/>
        <v>18.315790498097837</v>
      </c>
      <c r="AA13">
        <f t="shared" si="8"/>
        <v>16.956317498097839</v>
      </c>
      <c r="AB13">
        <f t="shared" si="11"/>
        <v>15.500037498097832</v>
      </c>
      <c r="AC13">
        <f t="shared" si="13"/>
        <v>13.946950498097818</v>
      </c>
      <c r="AD13">
        <f t="shared" si="13"/>
        <v>12.297056498097833</v>
      </c>
      <c r="AE13">
        <f t="shared" si="15"/>
        <v>10.55035549809784</v>
      </c>
      <c r="AF13">
        <f t="shared" si="15"/>
        <v>8.7068474980978383</v>
      </c>
      <c r="AG13">
        <f t="shared" si="17"/>
        <v>6.7665324980978285</v>
      </c>
      <c r="AH13">
        <f t="shared" si="17"/>
        <v>4.7294104980978471</v>
      </c>
      <c r="AI13">
        <f>AH13+(-9.6807*(momento)+19603)/100</f>
        <v>2.595481498097858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21.338880069718169</v>
      </c>
      <c r="E14">
        <f t="shared" ref="E14:X14" si="19">D14+(-9.6807*(momento)+19603)/100</f>
        <v>22.109161069718166</v>
      </c>
      <c r="F14">
        <f t="shared" si="19"/>
        <v>22.782635069718154</v>
      </c>
      <c r="G14">
        <f t="shared" si="19"/>
        <v>23.359302069718169</v>
      </c>
      <c r="H14">
        <f t="shared" si="19"/>
        <v>23.839162069718178</v>
      </c>
      <c r="I14">
        <f t="shared" si="19"/>
        <v>24.222215069718178</v>
      </c>
      <c r="J14">
        <f t="shared" si="19"/>
        <v>24.50846106971817</v>
      </c>
      <c r="K14">
        <f t="shared" si="19"/>
        <v>24.697900069718191</v>
      </c>
      <c r="L14">
        <f t="shared" si="19"/>
        <v>24.790532069718203</v>
      </c>
      <c r="M14">
        <f t="shared" si="19"/>
        <v>24.786357069718207</v>
      </c>
      <c r="N14">
        <f t="shared" si="19"/>
        <v>24.685375069718205</v>
      </c>
      <c r="O14">
        <f t="shared" si="19"/>
        <v>24.487586069718194</v>
      </c>
      <c r="P14">
        <f t="shared" si="19"/>
        <v>24.19299006971821</v>
      </c>
      <c r="Q14">
        <f t="shared" si="19"/>
        <v>23.80158706971822</v>
      </c>
      <c r="R14">
        <f t="shared" si="19"/>
        <v>23.313377069718221</v>
      </c>
      <c r="S14">
        <f t="shared" si="19"/>
        <v>22.728360069718214</v>
      </c>
      <c r="T14">
        <f t="shared" si="19"/>
        <v>22.046536069718197</v>
      </c>
      <c r="U14">
        <f t="shared" si="19"/>
        <v>21.267905069718211</v>
      </c>
      <c r="V14">
        <f t="shared" si="19"/>
        <v>20.392467069718215</v>
      </c>
      <c r="W14">
        <f t="shared" si="19"/>
        <v>19.420222069718214</v>
      </c>
      <c r="X14">
        <f t="shared" si="19"/>
        <v>18.351170069718204</v>
      </c>
      <c r="Y14">
        <f t="shared" si="6"/>
        <v>17.185311069718221</v>
      </c>
      <c r="Z14">
        <f t="shared" si="8"/>
        <v>15.92264506971823</v>
      </c>
      <c r="AA14">
        <f t="shared" si="8"/>
        <v>14.563172069718233</v>
      </c>
      <c r="AB14">
        <f t="shared" si="11"/>
        <v>13.106892069718226</v>
      </c>
      <c r="AC14">
        <f t="shared" si="13"/>
        <v>11.553805069718212</v>
      </c>
      <c r="AD14">
        <f t="shared" si="13"/>
        <v>9.9039110697182267</v>
      </c>
      <c r="AE14">
        <f t="shared" si="15"/>
        <v>8.1572100697182321</v>
      </c>
      <c r="AF14">
        <f t="shared" si="15"/>
        <v>6.3137020697182304</v>
      </c>
      <c r="AG14">
        <f t="shared" si="17"/>
        <v>4.3733870697182207</v>
      </c>
      <c r="AH14">
        <f t="shared" si="17"/>
        <v>2.3362650697182397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21.338880069718169</v>
      </c>
      <c r="E15">
        <f t="shared" ref="E15:X15" si="20">D15+(-9.6807*(momento)+19603)/100</f>
        <v>22.109161069718166</v>
      </c>
      <c r="F15">
        <f t="shared" si="20"/>
        <v>22.782635069718154</v>
      </c>
      <c r="G15">
        <f t="shared" si="20"/>
        <v>23.359302069718169</v>
      </c>
      <c r="H15">
        <f t="shared" si="20"/>
        <v>23.839162069718178</v>
      </c>
      <c r="I15">
        <f t="shared" si="20"/>
        <v>24.222215069718178</v>
      </c>
      <c r="J15">
        <f t="shared" si="20"/>
        <v>24.50846106971817</v>
      </c>
      <c r="K15">
        <f t="shared" si="20"/>
        <v>24.697900069718191</v>
      </c>
      <c r="L15">
        <f t="shared" si="20"/>
        <v>24.790532069718203</v>
      </c>
      <c r="M15">
        <f t="shared" si="20"/>
        <v>24.786357069718207</v>
      </c>
      <c r="N15">
        <f t="shared" si="20"/>
        <v>24.685375069718205</v>
      </c>
      <c r="O15">
        <f t="shared" si="20"/>
        <v>24.487586069718194</v>
      </c>
      <c r="P15">
        <f t="shared" si="20"/>
        <v>24.19299006971821</v>
      </c>
      <c r="Q15">
        <f t="shared" si="20"/>
        <v>23.80158706971822</v>
      </c>
      <c r="R15">
        <f t="shared" si="20"/>
        <v>23.313377069718221</v>
      </c>
      <c r="S15">
        <f t="shared" si="20"/>
        <v>22.728360069718214</v>
      </c>
      <c r="T15">
        <f t="shared" si="20"/>
        <v>22.046536069718197</v>
      </c>
      <c r="U15">
        <f t="shared" si="20"/>
        <v>21.267905069718211</v>
      </c>
      <c r="V15">
        <f t="shared" si="20"/>
        <v>20.392467069718215</v>
      </c>
      <c r="W15">
        <f t="shared" si="20"/>
        <v>19.420222069718214</v>
      </c>
      <c r="X15">
        <f t="shared" si="20"/>
        <v>18.351170069718204</v>
      </c>
      <c r="Y15">
        <f t="shared" si="6"/>
        <v>17.185311069718221</v>
      </c>
      <c r="Z15">
        <f t="shared" si="8"/>
        <v>15.92264506971823</v>
      </c>
      <c r="AA15">
        <f t="shared" si="8"/>
        <v>14.563172069718233</v>
      </c>
      <c r="AB15">
        <f t="shared" si="11"/>
        <v>13.106892069718226</v>
      </c>
      <c r="AC15">
        <f t="shared" si="13"/>
        <v>11.553805069718212</v>
      </c>
      <c r="AD15">
        <f t="shared" si="13"/>
        <v>9.9039110697182267</v>
      </c>
      <c r="AE15">
        <f t="shared" si="15"/>
        <v>8.1572100697182321</v>
      </c>
      <c r="AF15">
        <f t="shared" si="15"/>
        <v>6.3137020697182304</v>
      </c>
      <c r="AG15">
        <f t="shared" si="17"/>
        <v>4.3733870697182207</v>
      </c>
      <c r="AH15">
        <f t="shared" si="17"/>
        <v>2.3362650697182397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21.338880069718169</v>
      </c>
      <c r="E16">
        <f t="shared" ref="E16:X16" si="21">D16+(-9.6807*(momento)+19603)/100</f>
        <v>22.109161069718166</v>
      </c>
      <c r="F16">
        <f t="shared" si="21"/>
        <v>22.782635069718154</v>
      </c>
      <c r="G16">
        <f t="shared" si="21"/>
        <v>23.359302069718169</v>
      </c>
      <c r="H16">
        <f t="shared" si="21"/>
        <v>23.839162069718178</v>
      </c>
      <c r="I16">
        <f t="shared" si="21"/>
        <v>24.222215069718178</v>
      </c>
      <c r="J16">
        <f t="shared" si="21"/>
        <v>24.50846106971817</v>
      </c>
      <c r="K16">
        <f t="shared" si="21"/>
        <v>24.697900069718191</v>
      </c>
      <c r="L16">
        <f t="shared" si="21"/>
        <v>24.790532069718203</v>
      </c>
      <c r="M16">
        <f t="shared" si="21"/>
        <v>24.786357069718207</v>
      </c>
      <c r="N16">
        <f t="shared" si="21"/>
        <v>24.685375069718205</v>
      </c>
      <c r="O16">
        <f t="shared" si="21"/>
        <v>24.487586069718194</v>
      </c>
      <c r="P16">
        <f t="shared" si="21"/>
        <v>24.19299006971821</v>
      </c>
      <c r="Q16">
        <f t="shared" si="21"/>
        <v>23.80158706971822</v>
      </c>
      <c r="R16">
        <f t="shared" si="21"/>
        <v>23.313377069718221</v>
      </c>
      <c r="S16">
        <f t="shared" si="21"/>
        <v>22.728360069718214</v>
      </c>
      <c r="T16">
        <f t="shared" si="21"/>
        <v>22.046536069718197</v>
      </c>
      <c r="U16">
        <f t="shared" si="21"/>
        <v>21.267905069718211</v>
      </c>
      <c r="V16">
        <f t="shared" si="21"/>
        <v>20.392467069718215</v>
      </c>
      <c r="W16">
        <f t="shared" si="21"/>
        <v>19.420222069718214</v>
      </c>
      <c r="X16">
        <f t="shared" si="21"/>
        <v>18.351170069718204</v>
      </c>
      <c r="Y16">
        <f t="shared" si="6"/>
        <v>17.185311069718221</v>
      </c>
      <c r="Z16">
        <f t="shared" si="8"/>
        <v>15.92264506971823</v>
      </c>
      <c r="AA16">
        <f t="shared" si="8"/>
        <v>14.563172069718233</v>
      </c>
      <c r="AB16">
        <f t="shared" si="11"/>
        <v>13.106892069718226</v>
      </c>
      <c r="AC16">
        <f t="shared" si="13"/>
        <v>11.553805069718212</v>
      </c>
      <c r="AD16">
        <f t="shared" si="13"/>
        <v>9.9039110697182267</v>
      </c>
      <c r="AE16">
        <f t="shared" si="15"/>
        <v>8.1572100697182321</v>
      </c>
      <c r="AF16">
        <f t="shared" si="15"/>
        <v>6.3137020697182304</v>
      </c>
      <c r="AG16">
        <f t="shared" si="17"/>
        <v>4.3733870697182207</v>
      </c>
      <c r="AH16">
        <f t="shared" si="17"/>
        <v>2.3362650697182397</v>
      </c>
    </row>
    <row r="17" spans="2:33" x14ac:dyDescent="0.3">
      <c r="B17">
        <f t="shared" si="4"/>
        <v>14</v>
      </c>
      <c r="C17">
        <v>62.951839311400015</v>
      </c>
      <c r="D17">
        <f t="shared" si="2"/>
        <v>18.347448284243661</v>
      </c>
      <c r="E17">
        <f t="shared" ref="E17:X17" si="22">D17+(-9.6807*(momento)+19603)/100</f>
        <v>19.117729284243659</v>
      </c>
      <c r="F17">
        <f t="shared" si="22"/>
        <v>19.791203284243647</v>
      </c>
      <c r="G17">
        <f t="shared" si="22"/>
        <v>20.367870284243661</v>
      </c>
      <c r="H17">
        <f t="shared" si="22"/>
        <v>20.847730284243671</v>
      </c>
      <c r="I17">
        <f t="shared" si="22"/>
        <v>21.230783284243671</v>
      </c>
      <c r="J17">
        <f t="shared" si="22"/>
        <v>21.517029284243662</v>
      </c>
      <c r="K17">
        <f t="shared" si="22"/>
        <v>21.706468284243684</v>
      </c>
      <c r="L17">
        <f t="shared" si="22"/>
        <v>21.799100284243696</v>
      </c>
      <c r="M17">
        <f t="shared" si="22"/>
        <v>21.7949252842437</v>
      </c>
      <c r="N17">
        <f t="shared" si="22"/>
        <v>21.693943284243698</v>
      </c>
      <c r="O17">
        <f t="shared" si="22"/>
        <v>21.496154284243687</v>
      </c>
      <c r="P17">
        <f t="shared" si="22"/>
        <v>21.201558284243703</v>
      </c>
      <c r="Q17">
        <f t="shared" si="22"/>
        <v>20.810155284243713</v>
      </c>
      <c r="R17">
        <f t="shared" si="22"/>
        <v>20.321945284243714</v>
      </c>
      <c r="S17">
        <f t="shared" si="22"/>
        <v>19.736928284243707</v>
      </c>
      <c r="T17">
        <f t="shared" si="22"/>
        <v>19.05510428424369</v>
      </c>
      <c r="U17">
        <f t="shared" si="22"/>
        <v>18.276473284243703</v>
      </c>
      <c r="V17">
        <f t="shared" si="22"/>
        <v>17.401035284243708</v>
      </c>
      <c r="W17">
        <f t="shared" si="22"/>
        <v>16.428790284243707</v>
      </c>
      <c r="X17">
        <f t="shared" si="22"/>
        <v>15.359738284243697</v>
      </c>
      <c r="Y17">
        <f t="shared" si="6"/>
        <v>14.193879284243716</v>
      </c>
      <c r="Z17">
        <f t="shared" si="8"/>
        <v>12.931213284243725</v>
      </c>
      <c r="AA17">
        <f t="shared" si="8"/>
        <v>11.571740284243727</v>
      </c>
      <c r="AB17">
        <f t="shared" si="11"/>
        <v>10.115460284243721</v>
      </c>
      <c r="AC17">
        <f t="shared" si="13"/>
        <v>8.5623732842437068</v>
      </c>
      <c r="AD17">
        <f t="shared" si="13"/>
        <v>6.9124792842437213</v>
      </c>
      <c r="AE17">
        <f t="shared" si="15"/>
        <v>5.1657782842437276</v>
      </c>
      <c r="AF17">
        <f t="shared" si="15"/>
        <v>3.3222702842437259</v>
      </c>
      <c r="AG17">
        <f>AF17+(-9.6807*(momento)+19603)/100</f>
        <v>1.3819552842437164</v>
      </c>
    </row>
    <row r="18" spans="2:33" x14ac:dyDescent="0.3">
      <c r="B18">
        <f t="shared" si="4"/>
        <v>15</v>
      </c>
      <c r="C18">
        <v>49.266656852400004</v>
      </c>
      <c r="D18">
        <f t="shared" si="2"/>
        <v>14.358872570277647</v>
      </c>
      <c r="E18">
        <f t="shared" ref="E18:X18" si="23">D18+(-9.6807*(momento)+19603)/100</f>
        <v>15.129153570277643</v>
      </c>
      <c r="F18">
        <f t="shared" si="23"/>
        <v>15.802627570277631</v>
      </c>
      <c r="G18">
        <f t="shared" si="23"/>
        <v>16.379294570277647</v>
      </c>
      <c r="H18">
        <f t="shared" si="23"/>
        <v>16.859154570277656</v>
      </c>
      <c r="I18">
        <f t="shared" si="23"/>
        <v>17.242207570277657</v>
      </c>
      <c r="J18">
        <f t="shared" si="23"/>
        <v>17.528453570277648</v>
      </c>
      <c r="K18">
        <f t="shared" si="23"/>
        <v>17.71789257027767</v>
      </c>
      <c r="L18">
        <f t="shared" si="23"/>
        <v>17.810524570277682</v>
      </c>
      <c r="M18">
        <f t="shared" si="23"/>
        <v>17.806349570277686</v>
      </c>
      <c r="N18">
        <f t="shared" si="23"/>
        <v>17.705367570277684</v>
      </c>
      <c r="O18">
        <f t="shared" si="23"/>
        <v>17.507578570277673</v>
      </c>
      <c r="P18">
        <f t="shared" si="23"/>
        <v>17.212982570277688</v>
      </c>
      <c r="Q18">
        <f t="shared" si="23"/>
        <v>16.821579570277699</v>
      </c>
      <c r="R18">
        <f t="shared" si="23"/>
        <v>16.3333695702777</v>
      </c>
      <c r="S18">
        <f t="shared" si="23"/>
        <v>15.748352570277692</v>
      </c>
      <c r="T18">
        <f t="shared" si="23"/>
        <v>15.066528570277677</v>
      </c>
      <c r="U18">
        <f t="shared" si="23"/>
        <v>14.287897570277691</v>
      </c>
      <c r="V18">
        <f t="shared" si="23"/>
        <v>13.412459570277697</v>
      </c>
      <c r="W18">
        <f t="shared" si="23"/>
        <v>12.440214570277695</v>
      </c>
      <c r="X18">
        <f t="shared" si="23"/>
        <v>11.371162570277685</v>
      </c>
      <c r="Y18">
        <f t="shared" si="6"/>
        <v>10.205303570277703</v>
      </c>
      <c r="Z18">
        <f t="shared" si="8"/>
        <v>8.9426375702777126</v>
      </c>
      <c r="AA18">
        <f t="shared" si="8"/>
        <v>7.5831645702777148</v>
      </c>
      <c r="AB18">
        <f t="shared" si="11"/>
        <v>6.1268845702777091</v>
      </c>
      <c r="AC18">
        <f t="shared" si="13"/>
        <v>4.5737975702776952</v>
      </c>
      <c r="AD18">
        <f t="shared" si="13"/>
        <v>2.9239035702777096</v>
      </c>
      <c r="AE18">
        <f>AD18+(-9.6807*(momento)+19603)/100</f>
        <v>1.177202570277716</v>
      </c>
    </row>
    <row r="19" spans="2:33" x14ac:dyDescent="0.3">
      <c r="B19">
        <f t="shared" si="4"/>
        <v>16</v>
      </c>
      <c r="C19">
        <v>42.424065622900009</v>
      </c>
      <c r="D19">
        <f t="shared" si="2"/>
        <v>12.364584713294642</v>
      </c>
      <c r="E19">
        <f t="shared" ref="E19:X19" si="24">D19+(-9.6807*(momento)+19603)/100</f>
        <v>13.134865713294637</v>
      </c>
      <c r="F19">
        <f t="shared" si="24"/>
        <v>13.808339713294625</v>
      </c>
      <c r="G19">
        <f t="shared" si="24"/>
        <v>14.385006713294642</v>
      </c>
      <c r="H19">
        <f t="shared" si="24"/>
        <v>14.864866713294649</v>
      </c>
      <c r="I19">
        <f t="shared" si="24"/>
        <v>15.24791971329465</v>
      </c>
      <c r="J19">
        <f t="shared" si="24"/>
        <v>15.534165713294641</v>
      </c>
      <c r="K19">
        <f t="shared" si="24"/>
        <v>15.723604713294661</v>
      </c>
      <c r="L19">
        <f t="shared" si="24"/>
        <v>15.816236713294673</v>
      </c>
      <c r="M19">
        <f t="shared" si="24"/>
        <v>15.812061713294677</v>
      </c>
      <c r="N19">
        <f t="shared" si="24"/>
        <v>15.711079713294673</v>
      </c>
      <c r="O19">
        <f t="shared" si="24"/>
        <v>15.513290713294662</v>
      </c>
      <c r="P19">
        <f t="shared" si="24"/>
        <v>15.218694713294679</v>
      </c>
      <c r="Q19">
        <f t="shared" si="24"/>
        <v>14.827291713294688</v>
      </c>
      <c r="R19">
        <f t="shared" si="24"/>
        <v>14.339081713294689</v>
      </c>
      <c r="S19">
        <f t="shared" si="24"/>
        <v>13.754064713294682</v>
      </c>
      <c r="T19">
        <f t="shared" si="24"/>
        <v>13.072240713294667</v>
      </c>
      <c r="U19">
        <f t="shared" si="24"/>
        <v>12.29360971329468</v>
      </c>
      <c r="V19">
        <f t="shared" si="24"/>
        <v>11.418171713294686</v>
      </c>
      <c r="W19">
        <f t="shared" si="24"/>
        <v>10.445926713294684</v>
      </c>
      <c r="X19">
        <f t="shared" si="24"/>
        <v>9.3768747132946739</v>
      </c>
      <c r="Y19">
        <f t="shared" si="6"/>
        <v>8.2110157132946924</v>
      </c>
      <c r="Z19">
        <f t="shared" si="8"/>
        <v>6.9483497132947019</v>
      </c>
      <c r="AA19">
        <f t="shared" si="8"/>
        <v>5.5888767132947041</v>
      </c>
      <c r="AB19">
        <f t="shared" si="11"/>
        <v>4.1325967132946984</v>
      </c>
      <c r="AC19">
        <f t="shared" si="13"/>
        <v>2.5795097132946845</v>
      </c>
      <c r="AD19">
        <f t="shared" si="13"/>
        <v>0.92961571329469872</v>
      </c>
    </row>
    <row r="20" spans="2:33" x14ac:dyDescent="0.3">
      <c r="B20">
        <f t="shared" si="4"/>
        <v>17</v>
      </c>
      <c r="C20">
        <v>47.213879483550009</v>
      </c>
      <c r="D20">
        <f t="shared" si="2"/>
        <v>13.760586213182746</v>
      </c>
      <c r="E20">
        <f t="shared" ref="E20:X20" si="25">D20+(-9.6807*(momento)+19603)/100</f>
        <v>14.530867213182741</v>
      </c>
      <c r="F20">
        <f t="shared" si="25"/>
        <v>15.20434121318273</v>
      </c>
      <c r="G20">
        <f t="shared" si="25"/>
        <v>15.781008213182746</v>
      </c>
      <c r="H20">
        <f t="shared" si="25"/>
        <v>16.260868213182754</v>
      </c>
      <c r="I20">
        <f t="shared" si="25"/>
        <v>16.643921213182754</v>
      </c>
      <c r="J20">
        <f t="shared" si="25"/>
        <v>16.930167213182745</v>
      </c>
      <c r="K20">
        <f t="shared" si="25"/>
        <v>17.119606213182767</v>
      </c>
      <c r="L20">
        <f t="shared" si="25"/>
        <v>17.212238213182779</v>
      </c>
      <c r="M20">
        <f t="shared" si="25"/>
        <v>17.208063213182783</v>
      </c>
      <c r="N20">
        <f t="shared" si="25"/>
        <v>17.107081213182781</v>
      </c>
      <c r="O20">
        <f t="shared" si="25"/>
        <v>16.90929221318277</v>
      </c>
      <c r="P20">
        <f t="shared" si="25"/>
        <v>16.614696213182786</v>
      </c>
      <c r="Q20">
        <f t="shared" si="25"/>
        <v>16.223293213182796</v>
      </c>
      <c r="R20">
        <f t="shared" si="25"/>
        <v>15.735083213182797</v>
      </c>
      <c r="S20">
        <f t="shared" si="25"/>
        <v>15.150066213182789</v>
      </c>
      <c r="T20">
        <f t="shared" si="25"/>
        <v>14.468242213182775</v>
      </c>
      <c r="U20">
        <f t="shared" si="25"/>
        <v>13.689611213182788</v>
      </c>
      <c r="V20">
        <f t="shared" si="25"/>
        <v>12.814173213182794</v>
      </c>
      <c r="W20">
        <f t="shared" si="25"/>
        <v>11.841928213182792</v>
      </c>
      <c r="X20">
        <f t="shared" si="25"/>
        <v>10.772876213182782</v>
      </c>
      <c r="Y20">
        <f t="shared" si="6"/>
        <v>9.6070172131828002</v>
      </c>
      <c r="Z20">
        <f t="shared" si="8"/>
        <v>8.3443512131828097</v>
      </c>
      <c r="AA20">
        <f t="shared" si="8"/>
        <v>6.984878213182812</v>
      </c>
      <c r="AB20">
        <f t="shared" si="11"/>
        <v>5.5285982131828062</v>
      </c>
      <c r="AC20">
        <f t="shared" si="13"/>
        <v>3.9755112131827923</v>
      </c>
      <c r="AD20">
        <f t="shared" si="13"/>
        <v>2.3256172131828068</v>
      </c>
      <c r="AE20">
        <f>AD20+(-9.6807*(momento)+19603)/100</f>
        <v>0.57891621318281317</v>
      </c>
    </row>
    <row r="21" spans="2:33" x14ac:dyDescent="0.3">
      <c r="B21">
        <f t="shared" si="4"/>
        <v>18</v>
      </c>
      <c r="C21">
        <v>50.63517509830001</v>
      </c>
      <c r="D21">
        <f t="shared" si="2"/>
        <v>14.75773014167425</v>
      </c>
      <c r="E21">
        <f t="shared" ref="E21:X21" si="26">D21+(-9.6807*(momento)+19603)/100</f>
        <v>15.528011141674245</v>
      </c>
      <c r="F21">
        <f t="shared" si="26"/>
        <v>16.201485141674233</v>
      </c>
      <c r="G21">
        <f t="shared" si="26"/>
        <v>16.778152141674248</v>
      </c>
      <c r="H21">
        <f t="shared" si="26"/>
        <v>17.258012141674257</v>
      </c>
      <c r="I21">
        <f t="shared" si="26"/>
        <v>17.641065141674257</v>
      </c>
      <c r="J21">
        <f t="shared" si="26"/>
        <v>17.927311141674249</v>
      </c>
      <c r="K21">
        <f t="shared" si="26"/>
        <v>18.11675014167427</v>
      </c>
      <c r="L21">
        <f t="shared" si="26"/>
        <v>18.209382141674283</v>
      </c>
      <c r="M21">
        <f t="shared" si="26"/>
        <v>18.205207141674286</v>
      </c>
      <c r="N21">
        <f t="shared" si="26"/>
        <v>18.104225141674284</v>
      </c>
      <c r="O21">
        <f t="shared" si="26"/>
        <v>17.906436141674273</v>
      </c>
      <c r="P21">
        <f t="shared" si="26"/>
        <v>17.611840141674289</v>
      </c>
      <c r="Q21">
        <f t="shared" si="26"/>
        <v>17.220437141674299</v>
      </c>
      <c r="R21">
        <f t="shared" si="26"/>
        <v>16.732227141674301</v>
      </c>
      <c r="S21">
        <f t="shared" si="26"/>
        <v>16.147210141674293</v>
      </c>
      <c r="T21">
        <f t="shared" si="26"/>
        <v>15.465386141674278</v>
      </c>
      <c r="U21">
        <f t="shared" si="26"/>
        <v>14.686755141674292</v>
      </c>
      <c r="V21">
        <f t="shared" si="26"/>
        <v>13.811317141674298</v>
      </c>
      <c r="W21">
        <f t="shared" si="26"/>
        <v>12.839072141674295</v>
      </c>
      <c r="X21">
        <f t="shared" si="26"/>
        <v>11.770020141674285</v>
      </c>
      <c r="Y21">
        <f t="shared" si="6"/>
        <v>10.604161141674304</v>
      </c>
      <c r="Z21">
        <f t="shared" si="8"/>
        <v>9.3414951416743133</v>
      </c>
      <c r="AA21">
        <f t="shared" si="8"/>
        <v>7.9820221416743156</v>
      </c>
      <c r="AB21">
        <f t="shared" si="11"/>
        <v>6.5257421416743098</v>
      </c>
      <c r="AC21">
        <f t="shared" si="13"/>
        <v>4.9726551416742959</v>
      </c>
      <c r="AD21">
        <f t="shared" si="13"/>
        <v>3.3227611416743104</v>
      </c>
      <c r="AE21">
        <f>AD21+(-9.6807*(momento)+19603)/100</f>
        <v>1.5760601416743167</v>
      </c>
    </row>
    <row r="22" spans="2:33" x14ac:dyDescent="0.3">
      <c r="B22">
        <f t="shared" si="4"/>
        <v>19</v>
      </c>
      <c r="C22">
        <v>36.265733516350004</v>
      </c>
      <c r="D22">
        <f t="shared" si="2"/>
        <v>10.569725642009935</v>
      </c>
      <c r="E22">
        <f t="shared" ref="E22:X22" si="27">D22+(-9.6807*(momento)+19603)/100</f>
        <v>11.34000664200993</v>
      </c>
      <c r="F22">
        <f t="shared" si="27"/>
        <v>12.013480642009918</v>
      </c>
      <c r="G22">
        <f t="shared" si="27"/>
        <v>12.590147642009935</v>
      </c>
      <c r="H22">
        <f t="shared" si="27"/>
        <v>13.070007642009942</v>
      </c>
      <c r="I22">
        <f t="shared" si="27"/>
        <v>13.453060642009943</v>
      </c>
      <c r="J22">
        <f t="shared" si="27"/>
        <v>13.739306642009934</v>
      </c>
      <c r="K22">
        <f t="shared" si="27"/>
        <v>13.928745642009954</v>
      </c>
      <c r="L22">
        <f t="shared" si="27"/>
        <v>14.021377642009966</v>
      </c>
      <c r="M22">
        <f t="shared" si="27"/>
        <v>14.01720264200997</v>
      </c>
      <c r="N22">
        <f t="shared" si="27"/>
        <v>13.916220642009966</v>
      </c>
      <c r="O22">
        <f t="shared" si="27"/>
        <v>13.718431642009955</v>
      </c>
      <c r="P22">
        <f t="shared" si="27"/>
        <v>13.423835642009973</v>
      </c>
      <c r="Q22">
        <f t="shared" si="27"/>
        <v>13.032432642009981</v>
      </c>
      <c r="R22">
        <f t="shared" si="27"/>
        <v>12.544222642009982</v>
      </c>
      <c r="S22">
        <f t="shared" si="27"/>
        <v>11.959205642009975</v>
      </c>
      <c r="T22">
        <f t="shared" si="27"/>
        <v>11.27738164200996</v>
      </c>
      <c r="U22">
        <f t="shared" si="27"/>
        <v>10.498750642009973</v>
      </c>
      <c r="V22">
        <f t="shared" si="27"/>
        <v>9.6233126420099779</v>
      </c>
      <c r="W22">
        <f t="shared" si="27"/>
        <v>8.6510676420099752</v>
      </c>
      <c r="X22">
        <f t="shared" si="27"/>
        <v>7.5820156420099645</v>
      </c>
      <c r="Y22">
        <f t="shared" si="6"/>
        <v>6.416156642009982</v>
      </c>
      <c r="Z22">
        <f t="shared" si="8"/>
        <v>5.1534906420099915</v>
      </c>
      <c r="AA22">
        <f t="shared" si="8"/>
        <v>3.7940176420099934</v>
      </c>
      <c r="AB22">
        <f t="shared" si="11"/>
        <v>2.3377376420099871</v>
      </c>
      <c r="AC22">
        <f>AB22+(-9.6807*(momento)+19603)/100</f>
        <v>0.78465064200997303</v>
      </c>
    </row>
    <row r="23" spans="2:33" x14ac:dyDescent="0.3">
      <c r="B23">
        <f t="shared" si="4"/>
        <v>20</v>
      </c>
      <c r="C23">
        <v>23.264810180300003</v>
      </c>
      <c r="D23">
        <f t="shared" si="2"/>
        <v>6.780578713742222</v>
      </c>
      <c r="E23">
        <f t="shared" ref="E23:X23" si="28">D23+(-9.6807*(momento)+19603)/100</f>
        <v>7.5508597137422173</v>
      </c>
      <c r="F23">
        <f t="shared" si="28"/>
        <v>8.2243337137422046</v>
      </c>
      <c r="G23">
        <f t="shared" si="28"/>
        <v>8.801000713742221</v>
      </c>
      <c r="H23">
        <f t="shared" si="28"/>
        <v>9.2808607137422285</v>
      </c>
      <c r="I23">
        <f t="shared" si="28"/>
        <v>9.6639137137422289</v>
      </c>
      <c r="J23">
        <f t="shared" si="28"/>
        <v>9.9501597137422202</v>
      </c>
      <c r="K23">
        <f t="shared" si="28"/>
        <v>10.13959871374224</v>
      </c>
      <c r="L23">
        <f t="shared" si="28"/>
        <v>10.232230713742252</v>
      </c>
      <c r="M23">
        <f t="shared" si="28"/>
        <v>10.228055713742256</v>
      </c>
      <c r="N23">
        <f t="shared" si="28"/>
        <v>10.127073713742252</v>
      </c>
      <c r="O23">
        <f t="shared" si="28"/>
        <v>9.9292847137422413</v>
      </c>
      <c r="P23">
        <f t="shared" si="28"/>
        <v>9.6346887137422588</v>
      </c>
      <c r="Q23">
        <f t="shared" si="28"/>
        <v>9.2432857137422673</v>
      </c>
      <c r="R23">
        <f t="shared" si="28"/>
        <v>8.7550757137422686</v>
      </c>
      <c r="S23">
        <f t="shared" si="28"/>
        <v>8.1700587137422609</v>
      </c>
      <c r="T23">
        <f t="shared" si="28"/>
        <v>7.488234713742246</v>
      </c>
      <c r="U23">
        <f t="shared" si="28"/>
        <v>6.7096037137422595</v>
      </c>
      <c r="V23">
        <f t="shared" si="28"/>
        <v>5.8341657137422649</v>
      </c>
      <c r="W23">
        <f t="shared" si="28"/>
        <v>4.8619207137422622</v>
      </c>
      <c r="X23">
        <f t="shared" si="28"/>
        <v>3.7928687137422514</v>
      </c>
      <c r="Y23">
        <f t="shared" si="6"/>
        <v>2.627009713742269</v>
      </c>
      <c r="Z23">
        <f t="shared" ref="Z23:Z38" si="29">Y23+(-9.6807*(momento)+19603)/100</f>
        <v>1.3643437137422789</v>
      </c>
    </row>
    <row r="24" spans="2:33" x14ac:dyDescent="0.3">
      <c r="B24">
        <f t="shared" si="4"/>
        <v>21</v>
      </c>
      <c r="C24">
        <v>21.896291934400001</v>
      </c>
      <c r="D24">
        <f t="shared" si="2"/>
        <v>6.3817211423456204</v>
      </c>
      <c r="E24">
        <f t="shared" ref="E24:X24" si="30">D24+(-9.6807*(momento)+19603)/100</f>
        <v>7.1520021423456157</v>
      </c>
      <c r="F24">
        <f t="shared" si="30"/>
        <v>7.825476142345603</v>
      </c>
      <c r="G24">
        <f t="shared" si="30"/>
        <v>8.4021431423456185</v>
      </c>
      <c r="H24">
        <f t="shared" si="30"/>
        <v>8.882003142345626</v>
      </c>
      <c r="I24">
        <f t="shared" si="30"/>
        <v>9.2650561423456264</v>
      </c>
      <c r="J24">
        <f t="shared" si="30"/>
        <v>9.5513021423456177</v>
      </c>
      <c r="K24">
        <f t="shared" si="30"/>
        <v>9.7407411423456374</v>
      </c>
      <c r="L24">
        <f t="shared" si="30"/>
        <v>9.8333731423456499</v>
      </c>
      <c r="M24">
        <f t="shared" si="30"/>
        <v>9.8291981423456534</v>
      </c>
      <c r="N24">
        <f t="shared" si="30"/>
        <v>9.7282161423456497</v>
      </c>
      <c r="O24">
        <f t="shared" si="30"/>
        <v>9.5304271423456388</v>
      </c>
      <c r="P24">
        <f t="shared" si="30"/>
        <v>9.2358311423456563</v>
      </c>
      <c r="Q24">
        <f t="shared" si="30"/>
        <v>8.8444281423456648</v>
      </c>
      <c r="R24">
        <f t="shared" si="30"/>
        <v>8.3562181423456661</v>
      </c>
      <c r="S24">
        <f t="shared" si="30"/>
        <v>7.7712011423456593</v>
      </c>
      <c r="T24">
        <f t="shared" si="30"/>
        <v>7.0893771423456444</v>
      </c>
      <c r="U24">
        <f t="shared" si="30"/>
        <v>6.3107461423456579</v>
      </c>
      <c r="V24">
        <f t="shared" si="30"/>
        <v>5.4353081423456633</v>
      </c>
      <c r="W24">
        <f t="shared" si="30"/>
        <v>4.4630631423456606</v>
      </c>
      <c r="X24">
        <f t="shared" si="30"/>
        <v>3.3940111423456498</v>
      </c>
      <c r="Y24">
        <f t="shared" si="6"/>
        <v>2.2281521423456674</v>
      </c>
      <c r="Z24">
        <f t="shared" si="29"/>
        <v>0.96548614234567731</v>
      </c>
    </row>
    <row r="25" spans="2:33" x14ac:dyDescent="0.3">
      <c r="B25">
        <f t="shared" si="4"/>
        <v>22</v>
      </c>
      <c r="C25">
        <v>26.686105795050004</v>
      </c>
      <c r="D25">
        <f t="shared" si="2"/>
        <v>7.7777226422337256</v>
      </c>
      <c r="E25">
        <f t="shared" ref="E25:X25" si="31">D25+(-9.6807*(momento)+19603)/100</f>
        <v>8.5480036422337218</v>
      </c>
      <c r="F25">
        <f t="shared" si="31"/>
        <v>9.2214776422337099</v>
      </c>
      <c r="G25">
        <f t="shared" si="31"/>
        <v>9.7981446422337264</v>
      </c>
      <c r="H25">
        <f t="shared" si="31"/>
        <v>10.278004642233734</v>
      </c>
      <c r="I25">
        <f t="shared" si="31"/>
        <v>10.661057642233734</v>
      </c>
      <c r="J25">
        <f t="shared" si="31"/>
        <v>10.947303642233726</v>
      </c>
      <c r="K25">
        <f t="shared" si="31"/>
        <v>11.136742642233745</v>
      </c>
      <c r="L25">
        <f t="shared" si="31"/>
        <v>11.229374642233758</v>
      </c>
      <c r="M25">
        <f t="shared" si="31"/>
        <v>11.225199642233761</v>
      </c>
      <c r="N25">
        <f t="shared" si="31"/>
        <v>11.124217642233758</v>
      </c>
      <c r="O25">
        <f t="shared" si="31"/>
        <v>10.926428642233747</v>
      </c>
      <c r="P25">
        <f t="shared" si="31"/>
        <v>10.631832642233764</v>
      </c>
      <c r="Q25">
        <f t="shared" si="31"/>
        <v>10.240429642233773</v>
      </c>
      <c r="R25">
        <f t="shared" si="31"/>
        <v>9.7522196422337739</v>
      </c>
      <c r="S25">
        <f t="shared" si="31"/>
        <v>9.1672026422337662</v>
      </c>
      <c r="T25">
        <f t="shared" si="31"/>
        <v>8.4853786422337514</v>
      </c>
      <c r="U25">
        <f t="shared" si="31"/>
        <v>7.7067476422337649</v>
      </c>
      <c r="V25">
        <f t="shared" si="31"/>
        <v>6.8313096422337702</v>
      </c>
      <c r="W25">
        <f t="shared" si="31"/>
        <v>5.8590646422337676</v>
      </c>
      <c r="X25">
        <f t="shared" si="31"/>
        <v>4.7900126422337568</v>
      </c>
      <c r="Y25">
        <f t="shared" si="6"/>
        <v>3.6241536422337743</v>
      </c>
      <c r="Z25">
        <f t="shared" si="29"/>
        <v>2.3614876422337843</v>
      </c>
      <c r="AA25">
        <f t="shared" ref="AA25:AA36" si="32">Z25+(-9.6807*(momento)+19603)/100</f>
        <v>1.0020146422337861</v>
      </c>
    </row>
    <row r="26" spans="2:33" x14ac:dyDescent="0.3">
      <c r="B26">
        <f t="shared" si="4"/>
        <v>23</v>
      </c>
      <c r="C26">
        <v>29.423142286850005</v>
      </c>
      <c r="D26">
        <f t="shared" si="2"/>
        <v>8.5754377850269279</v>
      </c>
      <c r="E26">
        <f t="shared" ref="E26:X26" si="33">D26+(-9.6807*(momento)+19603)/100</f>
        <v>9.3457187850269232</v>
      </c>
      <c r="F26">
        <f t="shared" si="33"/>
        <v>10.019192785026911</v>
      </c>
      <c r="G26">
        <f t="shared" si="33"/>
        <v>10.595859785026928</v>
      </c>
      <c r="H26">
        <f t="shared" si="33"/>
        <v>11.075719785026935</v>
      </c>
      <c r="I26">
        <f t="shared" si="33"/>
        <v>11.458772785026936</v>
      </c>
      <c r="J26">
        <f t="shared" si="33"/>
        <v>11.745018785026927</v>
      </c>
      <c r="K26">
        <f t="shared" si="33"/>
        <v>11.934457785026947</v>
      </c>
      <c r="L26">
        <f t="shared" si="33"/>
        <v>12.027089785026959</v>
      </c>
      <c r="M26">
        <f t="shared" si="33"/>
        <v>12.022914785026963</v>
      </c>
      <c r="N26">
        <f t="shared" si="33"/>
        <v>11.921932785026959</v>
      </c>
      <c r="O26">
        <f t="shared" si="33"/>
        <v>11.724143785026948</v>
      </c>
      <c r="P26">
        <f t="shared" si="33"/>
        <v>11.429547785026966</v>
      </c>
      <c r="Q26">
        <f t="shared" si="33"/>
        <v>11.038144785026974</v>
      </c>
      <c r="R26">
        <f t="shared" si="33"/>
        <v>10.549934785026975</v>
      </c>
      <c r="S26">
        <f t="shared" si="33"/>
        <v>9.9649177850269677</v>
      </c>
      <c r="T26">
        <f t="shared" si="33"/>
        <v>9.2830937850269528</v>
      </c>
      <c r="U26">
        <f t="shared" si="33"/>
        <v>8.5044627850269663</v>
      </c>
      <c r="V26">
        <f t="shared" si="33"/>
        <v>7.6290247850269717</v>
      </c>
      <c r="W26">
        <f t="shared" si="33"/>
        <v>6.656779785026969</v>
      </c>
      <c r="X26">
        <f t="shared" si="33"/>
        <v>5.5877277850269582</v>
      </c>
      <c r="Y26">
        <f t="shared" si="6"/>
        <v>4.4218687850269758</v>
      </c>
      <c r="Z26">
        <f t="shared" si="29"/>
        <v>3.1592027850269857</v>
      </c>
      <c r="AA26">
        <f t="shared" si="32"/>
        <v>1.7997297850269875</v>
      </c>
    </row>
    <row r="27" spans="2:33" x14ac:dyDescent="0.3">
      <c r="B27">
        <f t="shared" si="4"/>
        <v>24</v>
      </c>
      <c r="C27">
        <v>30.107401409800005</v>
      </c>
      <c r="D27">
        <f t="shared" si="2"/>
        <v>8.77486657072523</v>
      </c>
      <c r="E27">
        <f t="shared" ref="E27:X27" si="34">D27+(-9.6807*(momento)+19603)/100</f>
        <v>9.5451475707252253</v>
      </c>
      <c r="F27">
        <f t="shared" si="34"/>
        <v>10.218621570725213</v>
      </c>
      <c r="G27">
        <f t="shared" si="34"/>
        <v>10.79528857072523</v>
      </c>
      <c r="H27">
        <f t="shared" si="34"/>
        <v>11.275148570725237</v>
      </c>
      <c r="I27">
        <f t="shared" si="34"/>
        <v>11.658201570725238</v>
      </c>
      <c r="J27">
        <f t="shared" si="34"/>
        <v>11.944447570725229</v>
      </c>
      <c r="K27">
        <f t="shared" si="34"/>
        <v>12.133886570725249</v>
      </c>
      <c r="L27">
        <f t="shared" si="34"/>
        <v>12.226518570725261</v>
      </c>
      <c r="M27">
        <f t="shared" si="34"/>
        <v>12.222343570725265</v>
      </c>
      <c r="N27">
        <f t="shared" si="34"/>
        <v>12.121361570725261</v>
      </c>
      <c r="O27">
        <f t="shared" si="34"/>
        <v>11.92357257072525</v>
      </c>
      <c r="P27">
        <f t="shared" si="34"/>
        <v>11.628976570725268</v>
      </c>
      <c r="Q27">
        <f t="shared" si="34"/>
        <v>11.237573570725276</v>
      </c>
      <c r="R27">
        <f t="shared" si="34"/>
        <v>10.749363570725277</v>
      </c>
      <c r="S27">
        <f t="shared" si="34"/>
        <v>10.16434657072527</v>
      </c>
      <c r="T27">
        <f t="shared" si="34"/>
        <v>9.482522570725255</v>
      </c>
      <c r="U27">
        <f t="shared" si="34"/>
        <v>8.7038915707252684</v>
      </c>
      <c r="V27">
        <f t="shared" si="34"/>
        <v>7.8284535707252738</v>
      </c>
      <c r="W27">
        <f t="shared" si="34"/>
        <v>6.8562085707252711</v>
      </c>
      <c r="X27">
        <f t="shared" si="34"/>
        <v>5.7871565707252604</v>
      </c>
      <c r="Y27">
        <f t="shared" si="6"/>
        <v>4.6212975707252779</v>
      </c>
      <c r="Z27">
        <f t="shared" si="29"/>
        <v>3.3586315707252878</v>
      </c>
      <c r="AA27">
        <f t="shared" si="32"/>
        <v>1.9991585707252897</v>
      </c>
      <c r="AB27">
        <f>AA27+(-9.6807*(momento)+19603)/100</f>
        <v>0.54287857072528367</v>
      </c>
    </row>
    <row r="28" spans="2:33" x14ac:dyDescent="0.3">
      <c r="B28">
        <f t="shared" si="4"/>
        <v>25</v>
      </c>
      <c r="C28">
        <v>29.423142286850005</v>
      </c>
      <c r="D28">
        <f t="shared" si="2"/>
        <v>8.5754377850269279</v>
      </c>
      <c r="E28">
        <f t="shared" ref="E28:X28" si="35">D28+(-9.6807*(momento)+19603)/100</f>
        <v>9.3457187850269232</v>
      </c>
      <c r="F28">
        <f t="shared" si="35"/>
        <v>10.019192785026911</v>
      </c>
      <c r="G28">
        <f t="shared" si="35"/>
        <v>10.595859785026928</v>
      </c>
      <c r="H28">
        <f t="shared" si="35"/>
        <v>11.075719785026935</v>
      </c>
      <c r="I28">
        <f t="shared" si="35"/>
        <v>11.458772785026936</v>
      </c>
      <c r="J28">
        <f t="shared" si="35"/>
        <v>11.745018785026927</v>
      </c>
      <c r="K28">
        <f t="shared" si="35"/>
        <v>11.934457785026947</v>
      </c>
      <c r="L28">
        <f t="shared" si="35"/>
        <v>12.027089785026959</v>
      </c>
      <c r="M28">
        <f t="shared" si="35"/>
        <v>12.022914785026963</v>
      </c>
      <c r="N28">
        <f t="shared" si="35"/>
        <v>11.921932785026959</v>
      </c>
      <c r="O28">
        <f t="shared" si="35"/>
        <v>11.724143785026948</v>
      </c>
      <c r="P28">
        <f t="shared" si="35"/>
        <v>11.429547785026966</v>
      </c>
      <c r="Q28">
        <f t="shared" si="35"/>
        <v>11.038144785026974</v>
      </c>
      <c r="R28">
        <f t="shared" si="35"/>
        <v>10.549934785026975</v>
      </c>
      <c r="S28">
        <f t="shared" si="35"/>
        <v>9.9649177850269677</v>
      </c>
      <c r="T28">
        <f t="shared" si="35"/>
        <v>9.2830937850269528</v>
      </c>
      <c r="U28">
        <f t="shared" si="35"/>
        <v>8.5044627850269663</v>
      </c>
      <c r="V28">
        <f t="shared" si="35"/>
        <v>7.6290247850269717</v>
      </c>
      <c r="W28">
        <f t="shared" si="35"/>
        <v>6.656779785026969</v>
      </c>
      <c r="X28">
        <f t="shared" si="35"/>
        <v>5.5877277850269582</v>
      </c>
      <c r="Y28">
        <f t="shared" si="6"/>
        <v>4.4218687850269758</v>
      </c>
      <c r="Z28">
        <f t="shared" si="29"/>
        <v>3.1592027850269857</v>
      </c>
      <c r="AA28">
        <f t="shared" si="32"/>
        <v>1.7997297850269875</v>
      </c>
    </row>
    <row r="29" spans="2:33" x14ac:dyDescent="0.3">
      <c r="B29">
        <f t="shared" si="4"/>
        <v>26</v>
      </c>
      <c r="C29">
        <v>28.738883163900002</v>
      </c>
      <c r="D29">
        <f t="shared" si="2"/>
        <v>8.3760089993286275</v>
      </c>
      <c r="E29">
        <f t="shared" ref="E29:X29" si="36">D29+(-9.6807*(momento)+19603)/100</f>
        <v>9.1462899993286229</v>
      </c>
      <c r="F29">
        <f t="shared" si="36"/>
        <v>9.819763999328611</v>
      </c>
      <c r="G29">
        <f t="shared" si="36"/>
        <v>10.396430999328627</v>
      </c>
      <c r="H29">
        <f t="shared" si="36"/>
        <v>10.876290999328635</v>
      </c>
      <c r="I29">
        <f t="shared" si="36"/>
        <v>11.259343999328635</v>
      </c>
      <c r="J29">
        <f t="shared" si="36"/>
        <v>11.545589999328627</v>
      </c>
      <c r="K29">
        <f t="shared" si="36"/>
        <v>11.735028999328646</v>
      </c>
      <c r="L29">
        <f t="shared" si="36"/>
        <v>11.827660999328659</v>
      </c>
      <c r="M29">
        <f t="shared" si="36"/>
        <v>11.823485999328662</v>
      </c>
      <c r="N29">
        <f t="shared" si="36"/>
        <v>11.722503999328659</v>
      </c>
      <c r="O29">
        <f t="shared" si="36"/>
        <v>11.524714999328648</v>
      </c>
      <c r="P29">
        <f t="shared" si="36"/>
        <v>11.230118999328665</v>
      </c>
      <c r="Q29">
        <f t="shared" si="36"/>
        <v>10.838715999328674</v>
      </c>
      <c r="R29">
        <f t="shared" si="36"/>
        <v>10.350505999328675</v>
      </c>
      <c r="S29">
        <f t="shared" si="36"/>
        <v>9.7654889993286673</v>
      </c>
      <c r="T29">
        <f t="shared" si="36"/>
        <v>9.0836649993286525</v>
      </c>
      <c r="U29">
        <f t="shared" si="36"/>
        <v>8.3050339993286659</v>
      </c>
      <c r="V29">
        <f t="shared" si="36"/>
        <v>7.4295959993286713</v>
      </c>
      <c r="W29">
        <f t="shared" si="36"/>
        <v>6.4573509993286686</v>
      </c>
      <c r="X29">
        <f t="shared" si="36"/>
        <v>5.3882989993286579</v>
      </c>
      <c r="Y29">
        <f t="shared" si="6"/>
        <v>4.2224399993286754</v>
      </c>
      <c r="Z29">
        <f t="shared" si="29"/>
        <v>2.9597739993286853</v>
      </c>
      <c r="AA29">
        <f t="shared" si="32"/>
        <v>1.6003009993286872</v>
      </c>
    </row>
    <row r="30" spans="2:33" x14ac:dyDescent="0.3">
      <c r="B30">
        <f t="shared" si="4"/>
        <v>27</v>
      </c>
      <c r="C30">
        <v>28.054624040950003</v>
      </c>
      <c r="D30">
        <f t="shared" si="2"/>
        <v>8.1765802136303272</v>
      </c>
      <c r="E30">
        <f t="shared" ref="E30:X30" si="37">D30+(-9.6807*(momento)+19603)/100</f>
        <v>8.9468612136303225</v>
      </c>
      <c r="F30">
        <f t="shared" si="37"/>
        <v>9.6203352136303106</v>
      </c>
      <c r="G30">
        <f t="shared" si="37"/>
        <v>10.197002213630327</v>
      </c>
      <c r="H30">
        <f t="shared" si="37"/>
        <v>10.676862213630335</v>
      </c>
      <c r="I30">
        <f t="shared" si="37"/>
        <v>11.059915213630335</v>
      </c>
      <c r="J30">
        <f t="shared" si="37"/>
        <v>11.346161213630326</v>
      </c>
      <c r="K30">
        <f t="shared" si="37"/>
        <v>11.535600213630346</v>
      </c>
      <c r="L30">
        <f t="shared" si="37"/>
        <v>11.628232213630358</v>
      </c>
      <c r="M30">
        <f t="shared" si="37"/>
        <v>11.624057213630362</v>
      </c>
      <c r="N30">
        <f t="shared" si="37"/>
        <v>11.523075213630358</v>
      </c>
      <c r="O30">
        <f t="shared" si="37"/>
        <v>11.325286213630347</v>
      </c>
      <c r="P30">
        <f t="shared" si="37"/>
        <v>11.030690213630365</v>
      </c>
      <c r="Q30">
        <f t="shared" si="37"/>
        <v>10.639287213630373</v>
      </c>
      <c r="R30">
        <f t="shared" si="37"/>
        <v>10.151077213630375</v>
      </c>
      <c r="S30">
        <f t="shared" si="37"/>
        <v>9.566060213630367</v>
      </c>
      <c r="T30">
        <f t="shared" si="37"/>
        <v>8.8842362136303521</v>
      </c>
      <c r="U30">
        <f t="shared" si="37"/>
        <v>8.1056052136303656</v>
      </c>
      <c r="V30">
        <f t="shared" si="37"/>
        <v>7.230167213630371</v>
      </c>
      <c r="W30">
        <f t="shared" si="37"/>
        <v>6.2579222136303683</v>
      </c>
      <c r="X30">
        <f t="shared" si="37"/>
        <v>5.1888702136303575</v>
      </c>
      <c r="Y30">
        <f t="shared" si="6"/>
        <v>4.0230112136303751</v>
      </c>
      <c r="Z30">
        <f t="shared" si="29"/>
        <v>2.760345213630385</v>
      </c>
      <c r="AA30">
        <f t="shared" si="32"/>
        <v>1.4008722136303868</v>
      </c>
    </row>
    <row r="31" spans="2:33" x14ac:dyDescent="0.3">
      <c r="B31">
        <f t="shared" si="4"/>
        <v>28</v>
      </c>
      <c r="C31">
        <v>30.107401409800005</v>
      </c>
      <c r="D31">
        <f t="shared" si="2"/>
        <v>8.77486657072523</v>
      </c>
      <c r="E31">
        <f t="shared" ref="E31:X31" si="38">D31+(-9.6807*(momento)+19603)/100</f>
        <v>9.5451475707252253</v>
      </c>
      <c r="F31">
        <f t="shared" si="38"/>
        <v>10.218621570725213</v>
      </c>
      <c r="G31">
        <f t="shared" si="38"/>
        <v>10.79528857072523</v>
      </c>
      <c r="H31">
        <f t="shared" si="38"/>
        <v>11.275148570725237</v>
      </c>
      <c r="I31">
        <f t="shared" si="38"/>
        <v>11.658201570725238</v>
      </c>
      <c r="J31">
        <f t="shared" si="38"/>
        <v>11.944447570725229</v>
      </c>
      <c r="K31">
        <f t="shared" si="38"/>
        <v>12.133886570725249</v>
      </c>
      <c r="L31">
        <f t="shared" si="38"/>
        <v>12.226518570725261</v>
      </c>
      <c r="M31">
        <f t="shared" si="38"/>
        <v>12.222343570725265</v>
      </c>
      <c r="N31">
        <f t="shared" si="38"/>
        <v>12.121361570725261</v>
      </c>
      <c r="O31">
        <f t="shared" si="38"/>
        <v>11.92357257072525</v>
      </c>
      <c r="P31">
        <f t="shared" si="38"/>
        <v>11.628976570725268</v>
      </c>
      <c r="Q31">
        <f t="shared" si="38"/>
        <v>11.237573570725276</v>
      </c>
      <c r="R31">
        <f t="shared" si="38"/>
        <v>10.749363570725277</v>
      </c>
      <c r="S31">
        <f t="shared" si="38"/>
        <v>10.16434657072527</v>
      </c>
      <c r="T31">
        <f t="shared" si="38"/>
        <v>9.482522570725255</v>
      </c>
      <c r="U31">
        <f t="shared" si="38"/>
        <v>8.7038915707252684</v>
      </c>
      <c r="V31">
        <f t="shared" si="38"/>
        <v>7.8284535707252738</v>
      </c>
      <c r="W31">
        <f t="shared" si="38"/>
        <v>6.8562085707252711</v>
      </c>
      <c r="X31">
        <f t="shared" si="38"/>
        <v>5.7871565707252604</v>
      </c>
      <c r="Y31">
        <f t="shared" si="6"/>
        <v>4.6212975707252779</v>
      </c>
      <c r="Z31">
        <f t="shared" si="29"/>
        <v>3.3586315707252878</v>
      </c>
      <c r="AA31">
        <f t="shared" si="32"/>
        <v>1.9991585707252897</v>
      </c>
      <c r="AB31">
        <f>AA31+(-9.6807*(momento)+19603)/100</f>
        <v>0.54287857072528367</v>
      </c>
    </row>
    <row r="32" spans="2:33" x14ac:dyDescent="0.3">
      <c r="B32">
        <f t="shared" si="4"/>
        <v>29</v>
      </c>
      <c r="C32">
        <v>32.16017877865</v>
      </c>
      <c r="D32">
        <f t="shared" si="2"/>
        <v>9.3731529278201293</v>
      </c>
      <c r="E32">
        <f t="shared" ref="E32:X32" si="39">D32+(-9.6807*(momento)+19603)/100</f>
        <v>10.143433927820125</v>
      </c>
      <c r="F32">
        <f t="shared" si="39"/>
        <v>10.816907927820113</v>
      </c>
      <c r="G32">
        <f t="shared" si="39"/>
        <v>11.393574927820129</v>
      </c>
      <c r="H32">
        <f t="shared" si="39"/>
        <v>11.873434927820137</v>
      </c>
      <c r="I32">
        <f t="shared" si="39"/>
        <v>12.256487927820137</v>
      </c>
      <c r="J32">
        <f t="shared" si="39"/>
        <v>12.542733927820128</v>
      </c>
      <c r="K32">
        <f t="shared" si="39"/>
        <v>12.732172927820148</v>
      </c>
      <c r="L32">
        <f t="shared" si="39"/>
        <v>12.824804927820161</v>
      </c>
      <c r="M32">
        <f t="shared" si="39"/>
        <v>12.820629927820164</v>
      </c>
      <c r="N32">
        <f t="shared" si="39"/>
        <v>12.71964792782016</v>
      </c>
      <c r="O32">
        <f t="shared" si="39"/>
        <v>12.52185892782015</v>
      </c>
      <c r="P32">
        <f t="shared" si="39"/>
        <v>12.227262927820167</v>
      </c>
      <c r="Q32">
        <f t="shared" si="39"/>
        <v>11.835859927820175</v>
      </c>
      <c r="R32">
        <f t="shared" si="39"/>
        <v>11.347649927820177</v>
      </c>
      <c r="S32">
        <f t="shared" si="39"/>
        <v>10.762632927820169</v>
      </c>
      <c r="T32">
        <f t="shared" si="39"/>
        <v>10.080808927820154</v>
      </c>
      <c r="U32">
        <f t="shared" si="39"/>
        <v>9.3021779278201677</v>
      </c>
      <c r="V32">
        <f t="shared" si="39"/>
        <v>8.4267399278201722</v>
      </c>
      <c r="W32">
        <f t="shared" si="39"/>
        <v>7.4544949278201695</v>
      </c>
      <c r="X32">
        <f t="shared" si="39"/>
        <v>6.3854429278201588</v>
      </c>
      <c r="Y32">
        <f t="shared" si="6"/>
        <v>5.2195839278201763</v>
      </c>
      <c r="Z32">
        <f t="shared" si="29"/>
        <v>3.9569179278201863</v>
      </c>
      <c r="AA32">
        <f t="shared" si="32"/>
        <v>2.5974449278201881</v>
      </c>
      <c r="AB32">
        <f>AA32+(-9.6807*(momento)+19603)/100</f>
        <v>1.1411649278201821</v>
      </c>
    </row>
    <row r="33" spans="2:28" x14ac:dyDescent="0.3">
      <c r="B33">
        <f t="shared" si="4"/>
        <v>30</v>
      </c>
      <c r="C33">
        <v>30.791660532750004</v>
      </c>
      <c r="D33">
        <f t="shared" si="2"/>
        <v>8.9742953564235304</v>
      </c>
      <c r="E33">
        <f t="shared" ref="E33:X33" si="40">D33+(-9.6807*(momento)+19603)/100</f>
        <v>9.7445763564235257</v>
      </c>
      <c r="F33">
        <f t="shared" si="40"/>
        <v>10.418050356423514</v>
      </c>
      <c r="G33">
        <f t="shared" si="40"/>
        <v>10.99471735642353</v>
      </c>
      <c r="H33">
        <f t="shared" si="40"/>
        <v>11.474577356423538</v>
      </c>
      <c r="I33">
        <f t="shared" si="40"/>
        <v>11.857630356423538</v>
      </c>
      <c r="J33">
        <f t="shared" si="40"/>
        <v>12.143876356423529</v>
      </c>
      <c r="K33">
        <f t="shared" si="40"/>
        <v>12.333315356423549</v>
      </c>
      <c r="L33">
        <f t="shared" si="40"/>
        <v>12.425947356423562</v>
      </c>
      <c r="M33">
        <f t="shared" si="40"/>
        <v>12.421772356423565</v>
      </c>
      <c r="N33">
        <f t="shared" si="40"/>
        <v>12.320790356423561</v>
      </c>
      <c r="O33">
        <f t="shared" si="40"/>
        <v>12.123001356423551</v>
      </c>
      <c r="P33">
        <f t="shared" si="40"/>
        <v>11.828405356423568</v>
      </c>
      <c r="Q33">
        <f t="shared" si="40"/>
        <v>11.437002356423577</v>
      </c>
      <c r="R33">
        <f t="shared" si="40"/>
        <v>10.948792356423578</v>
      </c>
      <c r="S33">
        <f t="shared" si="40"/>
        <v>10.36377535642357</v>
      </c>
      <c r="T33">
        <f t="shared" si="40"/>
        <v>9.6819513564235553</v>
      </c>
      <c r="U33">
        <f t="shared" si="40"/>
        <v>8.9033203564235688</v>
      </c>
      <c r="V33">
        <f t="shared" si="40"/>
        <v>8.0278823564235751</v>
      </c>
      <c r="W33">
        <f t="shared" si="40"/>
        <v>7.0556373564235724</v>
      </c>
      <c r="X33">
        <f t="shared" si="40"/>
        <v>5.9865853564235616</v>
      </c>
      <c r="Y33">
        <f t="shared" si="6"/>
        <v>4.8207263564235792</v>
      </c>
      <c r="Z33">
        <f t="shared" si="29"/>
        <v>3.5580603564235891</v>
      </c>
      <c r="AA33">
        <f t="shared" si="32"/>
        <v>2.1985873564235909</v>
      </c>
      <c r="AB33">
        <f>AA33+(-9.6807*(momento)+19603)/100</f>
        <v>0.74230735642358492</v>
      </c>
    </row>
    <row r="34" spans="2:28" x14ac:dyDescent="0.3">
      <c r="B34">
        <f t="shared" si="4"/>
        <v>31</v>
      </c>
      <c r="C34">
        <v>26.001846672100001</v>
      </c>
      <c r="D34">
        <f t="shared" si="2"/>
        <v>7.5782938565354243</v>
      </c>
      <c r="E34">
        <f t="shared" ref="E34:X34" si="41">D34+(-9.6807*(momento)+19603)/100</f>
        <v>8.3485748565354196</v>
      </c>
      <c r="F34">
        <f t="shared" si="41"/>
        <v>9.0220488565354078</v>
      </c>
      <c r="G34">
        <f t="shared" si="41"/>
        <v>9.5987158565354243</v>
      </c>
      <c r="H34">
        <f t="shared" si="41"/>
        <v>10.078575856535432</v>
      </c>
      <c r="I34">
        <f t="shared" si="41"/>
        <v>10.461628856535432</v>
      </c>
      <c r="J34">
        <f t="shared" si="41"/>
        <v>10.747874856535423</v>
      </c>
      <c r="K34">
        <f t="shared" si="41"/>
        <v>10.937313856535443</v>
      </c>
      <c r="L34">
        <f t="shared" si="41"/>
        <v>11.029945856535456</v>
      </c>
      <c r="M34">
        <f t="shared" si="41"/>
        <v>11.025770856535459</v>
      </c>
      <c r="N34">
        <f t="shared" si="41"/>
        <v>10.924788856535455</v>
      </c>
      <c r="O34">
        <f t="shared" si="41"/>
        <v>10.726999856535445</v>
      </c>
      <c r="P34">
        <f t="shared" si="41"/>
        <v>10.432403856535462</v>
      </c>
      <c r="Q34">
        <f t="shared" si="41"/>
        <v>10.04100085653547</v>
      </c>
      <c r="R34">
        <f t="shared" si="41"/>
        <v>9.5527908565354718</v>
      </c>
      <c r="S34">
        <f t="shared" si="41"/>
        <v>8.9677738565354641</v>
      </c>
      <c r="T34">
        <f t="shared" si="41"/>
        <v>8.2859498565354492</v>
      </c>
      <c r="U34">
        <f t="shared" si="41"/>
        <v>7.5073188565354627</v>
      </c>
      <c r="V34">
        <f t="shared" si="41"/>
        <v>6.6318808565354681</v>
      </c>
      <c r="W34">
        <f t="shared" si="41"/>
        <v>5.6596358565354654</v>
      </c>
      <c r="X34">
        <f t="shared" si="41"/>
        <v>4.5905838565354546</v>
      </c>
      <c r="Y34">
        <f t="shared" si="6"/>
        <v>3.4247248565354722</v>
      </c>
      <c r="Z34">
        <f t="shared" si="29"/>
        <v>2.1620588565354821</v>
      </c>
      <c r="AA34">
        <f t="shared" si="32"/>
        <v>0.80258585653548398</v>
      </c>
    </row>
    <row r="35" spans="2:28" x14ac:dyDescent="0.3">
      <c r="B35">
        <f t="shared" si="4"/>
        <v>32</v>
      </c>
      <c r="C35">
        <v>26.686105795050004</v>
      </c>
      <c r="D35">
        <f t="shared" si="2"/>
        <v>7.7777226422337256</v>
      </c>
      <c r="E35">
        <f t="shared" ref="E35:X35" si="42">D35+(-9.6807*(momento)+19603)/100</f>
        <v>8.5480036422337218</v>
      </c>
      <c r="F35">
        <f t="shared" si="42"/>
        <v>9.2214776422337099</v>
      </c>
      <c r="G35">
        <f t="shared" si="42"/>
        <v>9.7981446422337264</v>
      </c>
      <c r="H35">
        <f t="shared" si="42"/>
        <v>10.278004642233734</v>
      </c>
      <c r="I35">
        <f t="shared" si="42"/>
        <v>10.661057642233734</v>
      </c>
      <c r="J35">
        <f t="shared" si="42"/>
        <v>10.947303642233726</v>
      </c>
      <c r="K35">
        <f t="shared" si="42"/>
        <v>11.136742642233745</v>
      </c>
      <c r="L35">
        <f t="shared" si="42"/>
        <v>11.229374642233758</v>
      </c>
      <c r="M35">
        <f t="shared" si="42"/>
        <v>11.225199642233761</v>
      </c>
      <c r="N35">
        <f t="shared" si="42"/>
        <v>11.124217642233758</v>
      </c>
      <c r="O35">
        <f t="shared" si="42"/>
        <v>10.926428642233747</v>
      </c>
      <c r="P35">
        <f t="shared" si="42"/>
        <v>10.631832642233764</v>
      </c>
      <c r="Q35">
        <f t="shared" si="42"/>
        <v>10.240429642233773</v>
      </c>
      <c r="R35">
        <f t="shared" si="42"/>
        <v>9.7522196422337739</v>
      </c>
      <c r="S35">
        <f t="shared" si="42"/>
        <v>9.1672026422337662</v>
      </c>
      <c r="T35">
        <f t="shared" si="42"/>
        <v>8.4853786422337514</v>
      </c>
      <c r="U35">
        <f t="shared" si="42"/>
        <v>7.7067476422337649</v>
      </c>
      <c r="V35">
        <f t="shared" si="42"/>
        <v>6.8313096422337702</v>
      </c>
      <c r="W35">
        <f t="shared" si="42"/>
        <v>5.8590646422337676</v>
      </c>
      <c r="X35">
        <f t="shared" si="42"/>
        <v>4.7900126422337568</v>
      </c>
      <c r="Y35">
        <f t="shared" si="6"/>
        <v>3.6241536422337743</v>
      </c>
      <c r="Z35">
        <f t="shared" si="29"/>
        <v>2.3614876422337843</v>
      </c>
      <c r="AA35">
        <f t="shared" si="32"/>
        <v>1.0020146422337861</v>
      </c>
    </row>
    <row r="36" spans="2:28" x14ac:dyDescent="0.3">
      <c r="B36">
        <f t="shared" si="4"/>
        <v>33</v>
      </c>
      <c r="C36">
        <v>26.001846672100001</v>
      </c>
      <c r="D36">
        <f t="shared" si="2"/>
        <v>7.5782938565354243</v>
      </c>
      <c r="E36">
        <f t="shared" ref="E36:X36" si="43">D36+(-9.6807*(momento)+19603)/100</f>
        <v>8.3485748565354196</v>
      </c>
      <c r="F36">
        <f t="shared" si="43"/>
        <v>9.0220488565354078</v>
      </c>
      <c r="G36">
        <f t="shared" si="43"/>
        <v>9.5987158565354243</v>
      </c>
      <c r="H36">
        <f t="shared" si="43"/>
        <v>10.078575856535432</v>
      </c>
      <c r="I36">
        <f t="shared" si="43"/>
        <v>10.461628856535432</v>
      </c>
      <c r="J36">
        <f t="shared" si="43"/>
        <v>10.747874856535423</v>
      </c>
      <c r="K36">
        <f t="shared" si="43"/>
        <v>10.937313856535443</v>
      </c>
      <c r="L36">
        <f t="shared" si="43"/>
        <v>11.029945856535456</v>
      </c>
      <c r="M36">
        <f t="shared" si="43"/>
        <v>11.025770856535459</v>
      </c>
      <c r="N36">
        <f t="shared" si="43"/>
        <v>10.924788856535455</v>
      </c>
      <c r="O36">
        <f t="shared" si="43"/>
        <v>10.726999856535445</v>
      </c>
      <c r="P36">
        <f t="shared" si="43"/>
        <v>10.432403856535462</v>
      </c>
      <c r="Q36">
        <f t="shared" si="43"/>
        <v>10.04100085653547</v>
      </c>
      <c r="R36">
        <f t="shared" si="43"/>
        <v>9.5527908565354718</v>
      </c>
      <c r="S36">
        <f t="shared" si="43"/>
        <v>8.9677738565354641</v>
      </c>
      <c r="T36">
        <f t="shared" si="43"/>
        <v>8.2859498565354492</v>
      </c>
      <c r="U36">
        <f t="shared" si="43"/>
        <v>7.5073188565354627</v>
      </c>
      <c r="V36">
        <f t="shared" si="43"/>
        <v>6.6318808565354681</v>
      </c>
      <c r="W36">
        <f t="shared" si="43"/>
        <v>5.6596358565354654</v>
      </c>
      <c r="X36">
        <f t="shared" si="43"/>
        <v>4.5905838565354546</v>
      </c>
      <c r="Y36">
        <f t="shared" si="6"/>
        <v>3.4247248565354722</v>
      </c>
      <c r="Z36">
        <f t="shared" si="29"/>
        <v>2.1620588565354821</v>
      </c>
      <c r="AA36">
        <f t="shared" si="32"/>
        <v>0.80258585653548398</v>
      </c>
    </row>
    <row r="37" spans="2:28" x14ac:dyDescent="0.3">
      <c r="B37">
        <f t="shared" si="4"/>
        <v>34</v>
      </c>
      <c r="C37">
        <v>20.527773688500002</v>
      </c>
      <c r="D37">
        <f t="shared" si="2"/>
        <v>5.9828635709490197</v>
      </c>
      <c r="E37">
        <f t="shared" ref="E37:X37" si="44">D37+(-9.6807*(momento)+19603)/100</f>
        <v>6.753144570949015</v>
      </c>
      <c r="F37">
        <f t="shared" si="44"/>
        <v>7.4266185709490022</v>
      </c>
      <c r="G37">
        <f t="shared" si="44"/>
        <v>8.0032855709490178</v>
      </c>
      <c r="H37">
        <f t="shared" si="44"/>
        <v>8.4831455709490253</v>
      </c>
      <c r="I37">
        <f t="shared" si="44"/>
        <v>8.8661985709490256</v>
      </c>
      <c r="J37">
        <f t="shared" si="44"/>
        <v>9.152444570949017</v>
      </c>
      <c r="K37">
        <f t="shared" si="44"/>
        <v>9.3418835709490367</v>
      </c>
      <c r="L37">
        <f t="shared" si="44"/>
        <v>9.4345155709490491</v>
      </c>
      <c r="M37">
        <f t="shared" si="44"/>
        <v>9.4303405709490526</v>
      </c>
      <c r="N37">
        <f t="shared" si="44"/>
        <v>9.329358570949049</v>
      </c>
      <c r="O37">
        <f t="shared" si="44"/>
        <v>9.1315695709490381</v>
      </c>
      <c r="P37">
        <f t="shared" si="44"/>
        <v>8.8369735709490556</v>
      </c>
      <c r="Q37">
        <f t="shared" si="44"/>
        <v>8.445570570949064</v>
      </c>
      <c r="R37">
        <f t="shared" si="44"/>
        <v>7.9573605709490653</v>
      </c>
      <c r="S37">
        <f t="shared" si="44"/>
        <v>7.3723435709490586</v>
      </c>
      <c r="T37">
        <f t="shared" si="44"/>
        <v>6.6905195709490437</v>
      </c>
      <c r="U37">
        <f t="shared" si="44"/>
        <v>5.9118885709490572</v>
      </c>
      <c r="V37">
        <f t="shared" si="44"/>
        <v>5.0364505709490626</v>
      </c>
      <c r="W37">
        <f t="shared" si="44"/>
        <v>4.0642055709490599</v>
      </c>
      <c r="X37">
        <f t="shared" si="44"/>
        <v>2.9951535709490491</v>
      </c>
      <c r="Y37">
        <f t="shared" si="6"/>
        <v>1.8292945709490669</v>
      </c>
      <c r="Z37">
        <f t="shared" si="29"/>
        <v>0.56662857094907682</v>
      </c>
    </row>
    <row r="38" spans="2:28" x14ac:dyDescent="0.3">
      <c r="B38">
        <f t="shared" si="4"/>
        <v>35</v>
      </c>
      <c r="C38">
        <v>21.212032811450005</v>
      </c>
      <c r="D38">
        <f t="shared" si="2"/>
        <v>6.1822923566473209</v>
      </c>
      <c r="E38">
        <f t="shared" ref="E38:X38" si="45">D38+(-9.6807*(momento)+19603)/100</f>
        <v>6.9525733566473162</v>
      </c>
      <c r="F38">
        <f t="shared" si="45"/>
        <v>7.6260473566473035</v>
      </c>
      <c r="G38">
        <f t="shared" si="45"/>
        <v>8.20271435664732</v>
      </c>
      <c r="H38">
        <f t="shared" si="45"/>
        <v>8.6825743566473275</v>
      </c>
      <c r="I38">
        <f t="shared" si="45"/>
        <v>9.0656273566473278</v>
      </c>
      <c r="J38">
        <f t="shared" si="45"/>
        <v>9.3518733566473191</v>
      </c>
      <c r="K38">
        <f t="shared" si="45"/>
        <v>9.5413123566473388</v>
      </c>
      <c r="L38">
        <f t="shared" si="45"/>
        <v>9.6339443566473513</v>
      </c>
      <c r="M38">
        <f t="shared" si="45"/>
        <v>9.6297693566473548</v>
      </c>
      <c r="N38">
        <f t="shared" si="45"/>
        <v>9.5287873566473511</v>
      </c>
      <c r="O38">
        <f t="shared" si="45"/>
        <v>9.3309983566473402</v>
      </c>
      <c r="P38">
        <f t="shared" si="45"/>
        <v>9.0364023566473577</v>
      </c>
      <c r="Q38">
        <f t="shared" si="45"/>
        <v>8.6449993566473662</v>
      </c>
      <c r="R38">
        <f t="shared" si="45"/>
        <v>8.1567893566473675</v>
      </c>
      <c r="S38">
        <f t="shared" si="45"/>
        <v>7.5717723566473607</v>
      </c>
      <c r="T38">
        <f t="shared" si="45"/>
        <v>6.8899483566473458</v>
      </c>
      <c r="U38">
        <f t="shared" si="45"/>
        <v>6.1113173566473593</v>
      </c>
      <c r="V38">
        <f t="shared" si="45"/>
        <v>5.2358793566473647</v>
      </c>
      <c r="W38">
        <f t="shared" si="45"/>
        <v>4.263634356647362</v>
      </c>
      <c r="X38">
        <f t="shared" si="45"/>
        <v>3.1945823566473512</v>
      </c>
      <c r="Y38">
        <f t="shared" si="6"/>
        <v>2.0287233566473688</v>
      </c>
      <c r="Z38">
        <f t="shared" si="29"/>
        <v>0.76605735664737873</v>
      </c>
    </row>
    <row r="39" spans="2:28" x14ac:dyDescent="0.3">
      <c r="B39">
        <f t="shared" si="4"/>
        <v>36</v>
      </c>
      <c r="C39">
        <v>18.474996319650003</v>
      </c>
      <c r="D39">
        <f t="shared" si="2"/>
        <v>5.3845772138541177</v>
      </c>
      <c r="E39">
        <f t="shared" ref="E39:X39" si="46">D39+(-9.6807*(momento)+19603)/100</f>
        <v>6.154858213854113</v>
      </c>
      <c r="F39">
        <f t="shared" si="46"/>
        <v>6.8283322138541003</v>
      </c>
      <c r="G39">
        <f t="shared" si="46"/>
        <v>7.4049992138541159</v>
      </c>
      <c r="H39">
        <f t="shared" si="46"/>
        <v>7.8848592138541234</v>
      </c>
      <c r="I39">
        <f t="shared" si="46"/>
        <v>8.2679122138541228</v>
      </c>
      <c r="J39">
        <f t="shared" si="46"/>
        <v>8.5541582138541141</v>
      </c>
      <c r="K39">
        <f t="shared" si="46"/>
        <v>8.7435972138541338</v>
      </c>
      <c r="L39">
        <f t="shared" si="46"/>
        <v>8.8362292138541463</v>
      </c>
      <c r="M39">
        <f t="shared" si="46"/>
        <v>8.8320542138541498</v>
      </c>
      <c r="N39">
        <f t="shared" si="46"/>
        <v>8.7310722138541461</v>
      </c>
      <c r="O39">
        <f t="shared" si="46"/>
        <v>8.5332832138541352</v>
      </c>
      <c r="P39">
        <f t="shared" si="46"/>
        <v>8.2386872138541527</v>
      </c>
      <c r="Q39">
        <f t="shared" si="46"/>
        <v>7.8472842138541612</v>
      </c>
      <c r="R39">
        <f t="shared" si="46"/>
        <v>7.3590742138541625</v>
      </c>
      <c r="S39">
        <f t="shared" si="46"/>
        <v>6.7740572138541557</v>
      </c>
      <c r="T39">
        <f t="shared" si="46"/>
        <v>6.0922332138541408</v>
      </c>
      <c r="U39">
        <f t="shared" si="46"/>
        <v>5.3136022138541543</v>
      </c>
      <c r="V39">
        <f t="shared" si="46"/>
        <v>4.4381642138541597</v>
      </c>
      <c r="W39">
        <f t="shared" si="46"/>
        <v>3.465919213854157</v>
      </c>
      <c r="X39">
        <f t="shared" si="46"/>
        <v>2.3968672138541463</v>
      </c>
      <c r="Y39">
        <f t="shared" si="6"/>
        <v>1.231008213854164</v>
      </c>
    </row>
    <row r="40" spans="2:28" x14ac:dyDescent="0.3">
      <c r="B40">
        <f t="shared" si="4"/>
        <v>37</v>
      </c>
      <c r="C40">
        <v>18.474996319650003</v>
      </c>
      <c r="D40">
        <f t="shared" si="2"/>
        <v>5.3845772138541177</v>
      </c>
      <c r="E40">
        <f t="shared" ref="E40:X40" si="47">D40+(-9.6807*(momento)+19603)/100</f>
        <v>6.154858213854113</v>
      </c>
      <c r="F40">
        <f t="shared" si="47"/>
        <v>6.8283322138541003</v>
      </c>
      <c r="G40">
        <f t="shared" si="47"/>
        <v>7.4049992138541159</v>
      </c>
      <c r="H40">
        <f t="shared" si="47"/>
        <v>7.8848592138541234</v>
      </c>
      <c r="I40">
        <f t="shared" si="47"/>
        <v>8.2679122138541228</v>
      </c>
      <c r="J40">
        <f t="shared" si="47"/>
        <v>8.5541582138541141</v>
      </c>
      <c r="K40">
        <f t="shared" si="47"/>
        <v>8.7435972138541338</v>
      </c>
      <c r="L40">
        <f t="shared" si="47"/>
        <v>8.8362292138541463</v>
      </c>
      <c r="M40">
        <f t="shared" si="47"/>
        <v>8.8320542138541498</v>
      </c>
      <c r="N40">
        <f t="shared" si="47"/>
        <v>8.7310722138541461</v>
      </c>
      <c r="O40">
        <f t="shared" si="47"/>
        <v>8.5332832138541352</v>
      </c>
      <c r="P40">
        <f t="shared" si="47"/>
        <v>8.2386872138541527</v>
      </c>
      <c r="Q40">
        <f t="shared" si="47"/>
        <v>7.8472842138541612</v>
      </c>
      <c r="R40">
        <f t="shared" si="47"/>
        <v>7.3590742138541625</v>
      </c>
      <c r="S40">
        <f t="shared" si="47"/>
        <v>6.7740572138541557</v>
      </c>
      <c r="T40">
        <f t="shared" si="47"/>
        <v>6.0922332138541408</v>
      </c>
      <c r="U40">
        <f t="shared" si="47"/>
        <v>5.3136022138541543</v>
      </c>
      <c r="V40">
        <f t="shared" si="47"/>
        <v>4.4381642138541597</v>
      </c>
      <c r="W40">
        <f t="shared" si="47"/>
        <v>3.465919213854157</v>
      </c>
      <c r="X40">
        <f t="shared" si="47"/>
        <v>2.3968672138541463</v>
      </c>
      <c r="Y40">
        <f t="shared" si="6"/>
        <v>1.231008213854164</v>
      </c>
    </row>
    <row r="41" spans="2:28" x14ac:dyDescent="0.3">
      <c r="B41">
        <f t="shared" si="4"/>
        <v>38</v>
      </c>
      <c r="C41">
        <v>15.053700704900002</v>
      </c>
      <c r="D41">
        <f t="shared" si="2"/>
        <v>4.387433285362615</v>
      </c>
      <c r="E41">
        <f t="shared" ref="E41:X41" si="48">D41+(-9.6807*(momento)+19603)/100</f>
        <v>5.1577142853626103</v>
      </c>
      <c r="F41">
        <f t="shared" si="48"/>
        <v>5.8311882853625976</v>
      </c>
      <c r="G41">
        <f t="shared" si="48"/>
        <v>6.4078552853626132</v>
      </c>
      <c r="H41">
        <f t="shared" si="48"/>
        <v>6.8877152853626207</v>
      </c>
      <c r="I41">
        <f t="shared" si="48"/>
        <v>7.270768285362621</v>
      </c>
      <c r="J41">
        <f t="shared" si="48"/>
        <v>7.5570142853626132</v>
      </c>
      <c r="K41">
        <f t="shared" si="48"/>
        <v>7.7464532853626338</v>
      </c>
      <c r="L41">
        <f t="shared" si="48"/>
        <v>7.8390852853626463</v>
      </c>
      <c r="M41">
        <f t="shared" si="48"/>
        <v>7.8349102853626507</v>
      </c>
      <c r="N41">
        <f t="shared" si="48"/>
        <v>7.733928285362647</v>
      </c>
      <c r="O41">
        <f t="shared" si="48"/>
        <v>7.5361392853626352</v>
      </c>
      <c r="P41">
        <f t="shared" si="48"/>
        <v>7.2415432853626518</v>
      </c>
      <c r="Q41">
        <f t="shared" si="48"/>
        <v>6.8501402853626603</v>
      </c>
      <c r="R41">
        <f t="shared" si="48"/>
        <v>6.3619302853626607</v>
      </c>
      <c r="S41">
        <f t="shared" si="48"/>
        <v>5.7769132853626539</v>
      </c>
      <c r="T41">
        <f t="shared" si="48"/>
        <v>5.0950892853626391</v>
      </c>
      <c r="U41">
        <f t="shared" si="48"/>
        <v>4.3164582853626525</v>
      </c>
      <c r="V41">
        <f t="shared" si="48"/>
        <v>3.4410202853626579</v>
      </c>
      <c r="W41">
        <f t="shared" si="48"/>
        <v>2.4687752853626552</v>
      </c>
      <c r="X41">
        <f t="shared" si="48"/>
        <v>1.3997232853626447</v>
      </c>
    </row>
    <row r="42" spans="2:28" x14ac:dyDescent="0.3">
      <c r="B42">
        <f t="shared" si="4"/>
        <v>39</v>
      </c>
      <c r="C42">
        <v>15.053700704900002</v>
      </c>
      <c r="D42">
        <f t="shared" si="2"/>
        <v>4.387433285362615</v>
      </c>
      <c r="E42">
        <f t="shared" ref="E42:X42" si="49">D42+(-9.6807*(momento)+19603)/100</f>
        <v>5.1577142853626103</v>
      </c>
      <c r="F42">
        <f t="shared" si="49"/>
        <v>5.8311882853625976</v>
      </c>
      <c r="G42">
        <f t="shared" si="49"/>
        <v>6.4078552853626132</v>
      </c>
      <c r="H42">
        <f t="shared" si="49"/>
        <v>6.8877152853626207</v>
      </c>
      <c r="I42">
        <f t="shared" si="49"/>
        <v>7.270768285362621</v>
      </c>
      <c r="J42">
        <f t="shared" si="49"/>
        <v>7.5570142853626132</v>
      </c>
      <c r="K42">
        <f t="shared" si="49"/>
        <v>7.7464532853626338</v>
      </c>
      <c r="L42">
        <f t="shared" si="49"/>
        <v>7.8390852853626463</v>
      </c>
      <c r="M42">
        <f t="shared" si="49"/>
        <v>7.8349102853626507</v>
      </c>
      <c r="N42">
        <f t="shared" si="49"/>
        <v>7.733928285362647</v>
      </c>
      <c r="O42">
        <f t="shared" si="49"/>
        <v>7.5361392853626352</v>
      </c>
      <c r="P42">
        <f t="shared" si="49"/>
        <v>7.2415432853626518</v>
      </c>
      <c r="Q42">
        <f t="shared" si="49"/>
        <v>6.8501402853626603</v>
      </c>
      <c r="R42">
        <f t="shared" si="49"/>
        <v>6.3619302853626607</v>
      </c>
      <c r="S42">
        <f t="shared" si="49"/>
        <v>5.7769132853626539</v>
      </c>
      <c r="T42">
        <f t="shared" si="49"/>
        <v>5.0950892853626391</v>
      </c>
      <c r="U42">
        <f t="shared" si="49"/>
        <v>4.3164582853626525</v>
      </c>
      <c r="V42">
        <f t="shared" si="49"/>
        <v>3.4410202853626579</v>
      </c>
      <c r="W42">
        <f t="shared" si="49"/>
        <v>2.4687752853626552</v>
      </c>
      <c r="X42">
        <f t="shared" si="49"/>
        <v>1.3997232853626447</v>
      </c>
    </row>
    <row r="43" spans="2:28" x14ac:dyDescent="0.3">
      <c r="B43">
        <f t="shared" si="4"/>
        <v>40</v>
      </c>
      <c r="C43">
        <v>13.685182459000002</v>
      </c>
      <c r="D43">
        <f t="shared" si="2"/>
        <v>3.988575713966013</v>
      </c>
      <c r="E43">
        <f t="shared" ref="E43:X43" si="50">D43+(-9.6807*(momento)+19603)/100</f>
        <v>4.7588567139660087</v>
      </c>
      <c r="F43">
        <f t="shared" si="50"/>
        <v>5.432330713965996</v>
      </c>
      <c r="G43">
        <f t="shared" si="50"/>
        <v>6.0089977139660116</v>
      </c>
      <c r="H43">
        <f t="shared" si="50"/>
        <v>6.4888577139660191</v>
      </c>
      <c r="I43">
        <f t="shared" si="50"/>
        <v>6.8719107139660185</v>
      </c>
      <c r="J43">
        <f t="shared" si="50"/>
        <v>7.1581567139660107</v>
      </c>
      <c r="K43">
        <f t="shared" si="50"/>
        <v>7.3475957139660313</v>
      </c>
      <c r="L43">
        <f t="shared" si="50"/>
        <v>7.4402277139660438</v>
      </c>
      <c r="M43">
        <f t="shared" si="50"/>
        <v>7.4360527139660482</v>
      </c>
      <c r="N43">
        <f t="shared" si="50"/>
        <v>7.3350707139660445</v>
      </c>
      <c r="O43">
        <f t="shared" si="50"/>
        <v>7.1372817139660327</v>
      </c>
      <c r="P43">
        <f t="shared" si="50"/>
        <v>6.8426857139660493</v>
      </c>
      <c r="Q43">
        <f t="shared" si="50"/>
        <v>6.4512827139660578</v>
      </c>
      <c r="R43">
        <f t="shared" si="50"/>
        <v>5.9630727139660582</v>
      </c>
      <c r="S43">
        <f t="shared" si="50"/>
        <v>5.3780557139660514</v>
      </c>
      <c r="T43">
        <f t="shared" si="50"/>
        <v>4.6962317139660366</v>
      </c>
      <c r="U43">
        <f t="shared" si="50"/>
        <v>3.91760071396605</v>
      </c>
      <c r="V43">
        <f t="shared" si="50"/>
        <v>3.0421627139660554</v>
      </c>
      <c r="W43">
        <f t="shared" si="50"/>
        <v>2.0699177139660527</v>
      </c>
      <c r="X43">
        <f t="shared" si="50"/>
        <v>1.0008657139660422</v>
      </c>
    </row>
    <row r="44" spans="2:28" x14ac:dyDescent="0.3">
      <c r="B44">
        <f t="shared" si="4"/>
        <v>41</v>
      </c>
      <c r="C44">
        <v>13.685182459000002</v>
      </c>
      <c r="D44">
        <f t="shared" si="2"/>
        <v>3.988575713966013</v>
      </c>
      <c r="E44">
        <f t="shared" ref="E44:X44" si="51">D44+(-9.6807*(momento)+19603)/100</f>
        <v>4.7588567139660087</v>
      </c>
      <c r="F44">
        <f t="shared" si="51"/>
        <v>5.432330713965996</v>
      </c>
      <c r="G44">
        <f t="shared" si="51"/>
        <v>6.0089977139660116</v>
      </c>
      <c r="H44">
        <f t="shared" si="51"/>
        <v>6.4888577139660191</v>
      </c>
      <c r="I44">
        <f t="shared" si="51"/>
        <v>6.8719107139660185</v>
      </c>
      <c r="J44">
        <f t="shared" si="51"/>
        <v>7.1581567139660107</v>
      </c>
      <c r="K44">
        <f t="shared" si="51"/>
        <v>7.3475957139660313</v>
      </c>
      <c r="L44">
        <f t="shared" si="51"/>
        <v>7.4402277139660438</v>
      </c>
      <c r="M44">
        <f t="shared" si="51"/>
        <v>7.4360527139660482</v>
      </c>
      <c r="N44">
        <f t="shared" si="51"/>
        <v>7.3350707139660445</v>
      </c>
      <c r="O44">
        <f t="shared" si="51"/>
        <v>7.1372817139660327</v>
      </c>
      <c r="P44">
        <f t="shared" si="51"/>
        <v>6.8426857139660493</v>
      </c>
      <c r="Q44">
        <f t="shared" si="51"/>
        <v>6.4512827139660578</v>
      </c>
      <c r="R44">
        <f t="shared" si="51"/>
        <v>5.9630727139660582</v>
      </c>
      <c r="S44">
        <f t="shared" si="51"/>
        <v>5.3780557139660514</v>
      </c>
      <c r="T44">
        <f t="shared" si="51"/>
        <v>4.6962317139660366</v>
      </c>
      <c r="U44">
        <f t="shared" si="51"/>
        <v>3.91760071396605</v>
      </c>
      <c r="V44">
        <f t="shared" si="51"/>
        <v>3.0421627139660554</v>
      </c>
      <c r="W44">
        <f t="shared" si="51"/>
        <v>2.0699177139660527</v>
      </c>
      <c r="X44">
        <f t="shared" si="51"/>
        <v>1.0008657139660422</v>
      </c>
    </row>
    <row r="45" spans="2:28" x14ac:dyDescent="0.3">
      <c r="B45">
        <f t="shared" si="4"/>
        <v>42</v>
      </c>
      <c r="C45">
        <v>11.632405090150002</v>
      </c>
      <c r="D45">
        <f t="shared" si="2"/>
        <v>3.390289356871111</v>
      </c>
      <c r="E45">
        <f t="shared" ref="E45:X45" si="52">D45+(-9.6807*(momento)+19603)/100</f>
        <v>4.1605703568711068</v>
      </c>
      <c r="F45">
        <f t="shared" si="52"/>
        <v>4.834044356871094</v>
      </c>
      <c r="G45">
        <f t="shared" si="52"/>
        <v>5.4107113568711096</v>
      </c>
      <c r="H45">
        <f t="shared" si="52"/>
        <v>5.8905713568711171</v>
      </c>
      <c r="I45">
        <f t="shared" si="52"/>
        <v>6.2736243568711174</v>
      </c>
      <c r="J45">
        <f t="shared" si="52"/>
        <v>6.5598703568711096</v>
      </c>
      <c r="K45">
        <f t="shared" si="52"/>
        <v>6.7493093568711302</v>
      </c>
      <c r="L45">
        <f t="shared" si="52"/>
        <v>6.8419413568711427</v>
      </c>
      <c r="M45">
        <f t="shared" si="52"/>
        <v>6.8377663568711471</v>
      </c>
      <c r="N45">
        <f t="shared" si="52"/>
        <v>6.7367843568711434</v>
      </c>
      <c r="O45">
        <f t="shared" si="52"/>
        <v>6.5389953568711316</v>
      </c>
      <c r="P45">
        <f t="shared" si="52"/>
        <v>6.2443993568711482</v>
      </c>
      <c r="Q45">
        <f t="shared" si="52"/>
        <v>5.8529963568711567</v>
      </c>
      <c r="R45">
        <f t="shared" si="52"/>
        <v>5.3647863568711571</v>
      </c>
      <c r="S45">
        <f t="shared" si="52"/>
        <v>4.7797693568711503</v>
      </c>
      <c r="T45">
        <f t="shared" si="52"/>
        <v>4.0979453568711355</v>
      </c>
      <c r="U45">
        <f t="shared" si="52"/>
        <v>3.319314356871149</v>
      </c>
      <c r="V45">
        <f t="shared" si="52"/>
        <v>2.4438763568711543</v>
      </c>
      <c r="W45">
        <f t="shared" si="52"/>
        <v>1.4716313568711517</v>
      </c>
      <c r="X45">
        <f t="shared" si="52"/>
        <v>0.4025793568711411</v>
      </c>
    </row>
    <row r="46" spans="2:28" x14ac:dyDescent="0.3">
      <c r="B46">
        <f t="shared" si="4"/>
        <v>43</v>
      </c>
      <c r="C46">
        <v>11.632405090150002</v>
      </c>
      <c r="D46">
        <f t="shared" si="2"/>
        <v>3.390289356871111</v>
      </c>
      <c r="E46">
        <f t="shared" ref="E46:X46" si="53">D46+(-9.6807*(momento)+19603)/100</f>
        <v>4.1605703568711068</v>
      </c>
      <c r="F46">
        <f t="shared" si="53"/>
        <v>4.834044356871094</v>
      </c>
      <c r="G46">
        <f t="shared" si="53"/>
        <v>5.4107113568711096</v>
      </c>
      <c r="H46">
        <f t="shared" si="53"/>
        <v>5.8905713568711171</v>
      </c>
      <c r="I46">
        <f t="shared" si="53"/>
        <v>6.2736243568711174</v>
      </c>
      <c r="J46">
        <f t="shared" si="53"/>
        <v>6.5598703568711096</v>
      </c>
      <c r="K46">
        <f t="shared" si="53"/>
        <v>6.7493093568711302</v>
      </c>
      <c r="L46">
        <f t="shared" si="53"/>
        <v>6.8419413568711427</v>
      </c>
      <c r="M46">
        <f t="shared" si="53"/>
        <v>6.8377663568711471</v>
      </c>
      <c r="N46">
        <f t="shared" si="53"/>
        <v>6.7367843568711434</v>
      </c>
      <c r="O46">
        <f t="shared" si="53"/>
        <v>6.5389953568711316</v>
      </c>
      <c r="P46">
        <f t="shared" si="53"/>
        <v>6.2443993568711482</v>
      </c>
      <c r="Q46">
        <f t="shared" si="53"/>
        <v>5.8529963568711567</v>
      </c>
      <c r="R46">
        <f t="shared" si="53"/>
        <v>5.3647863568711571</v>
      </c>
      <c r="S46">
        <f t="shared" si="53"/>
        <v>4.7797693568711503</v>
      </c>
      <c r="T46">
        <f t="shared" si="53"/>
        <v>4.0979453568711355</v>
      </c>
      <c r="U46">
        <f t="shared" si="53"/>
        <v>3.319314356871149</v>
      </c>
      <c r="V46">
        <f t="shared" si="53"/>
        <v>2.4438763568711543</v>
      </c>
      <c r="W46">
        <f t="shared" si="53"/>
        <v>1.4716313568711517</v>
      </c>
      <c r="X46">
        <f t="shared" si="53"/>
        <v>0.4025793568711411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abSelected="1" topLeftCell="K1" zoomScale="80" zoomScaleNormal="80" workbookViewId="0">
      <selection activeCell="AC21" sqref="AC21"/>
    </sheetView>
  </sheetViews>
  <sheetFormatPr baseColWidth="10" defaultRowHeight="14.4" x14ac:dyDescent="0.3"/>
  <cols>
    <col min="4" max="4" width="30.109375" customWidth="1"/>
    <col min="6" max="6" width="11.88671875" bestFit="1" customWidth="1"/>
  </cols>
  <sheetData>
    <row r="1" spans="1:38" x14ac:dyDescent="0.3">
      <c r="A1">
        <v>28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3.6240000000000001E-3</v>
      </c>
      <c r="B2">
        <v>3.5154999999999999E-2</v>
      </c>
      <c r="C2">
        <f>A2/B2</f>
        <v>0.10308633195846964</v>
      </c>
      <c r="E2">
        <v>-9.7810000000000006</v>
      </c>
      <c r="F2">
        <v>19819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0.10308633*C4</f>
        <v>1.1991419498168829</v>
      </c>
      <c r="E4">
        <f t="shared" ref="E4:X4" si="1">D4+(-9.781*(momento)+19819)/100</f>
        <v>2.1063719498168645</v>
      </c>
      <c r="F4">
        <f t="shared" si="1"/>
        <v>2.9157919498168554</v>
      </c>
      <c r="G4">
        <f t="shared" si="1"/>
        <v>3.6274019498168562</v>
      </c>
      <c r="H4">
        <f t="shared" si="1"/>
        <v>4.2412019498168299</v>
      </c>
      <c r="I4">
        <f t="shared" si="1"/>
        <v>4.7571919498168134</v>
      </c>
      <c r="J4">
        <f t="shared" si="1"/>
        <v>5.1753719498168067</v>
      </c>
      <c r="K4">
        <f t="shared" si="1"/>
        <v>5.495741949816809</v>
      </c>
      <c r="L4">
        <f t="shared" si="1"/>
        <v>5.7183019498167846</v>
      </c>
      <c r="M4">
        <f t="shared" si="1"/>
        <v>5.8430519498167701</v>
      </c>
      <c r="N4">
        <f t="shared" si="1"/>
        <v>5.8699919498167654</v>
      </c>
      <c r="O4">
        <f t="shared" si="1"/>
        <v>5.7991219498167696</v>
      </c>
      <c r="P4">
        <f t="shared" si="1"/>
        <v>5.6304419498167473</v>
      </c>
      <c r="Q4">
        <f t="shared" si="1"/>
        <v>5.3639519498167347</v>
      </c>
      <c r="R4">
        <f t="shared" si="1"/>
        <v>4.999651949816732</v>
      </c>
      <c r="S4">
        <f t="shared" si="1"/>
        <v>4.5375419498167027</v>
      </c>
      <c r="T4">
        <f t="shared" si="1"/>
        <v>3.9776219498166827</v>
      </c>
      <c r="U4">
        <f t="shared" si="1"/>
        <v>3.3198919498166721</v>
      </c>
      <c r="V4">
        <f t="shared" si="1"/>
        <v>2.5643519498166714</v>
      </c>
      <c r="W4">
        <f t="shared" si="1"/>
        <v>1.7110019498166436</v>
      </c>
      <c r="X4">
        <f t="shared" si="1"/>
        <v>0.75984194981662556</v>
      </c>
    </row>
    <row r="5" spans="1:38" x14ac:dyDescent="0.3">
      <c r="B5">
        <f>1+B4</f>
        <v>2</v>
      </c>
      <c r="C5">
        <v>13.000923336050001</v>
      </c>
      <c r="D5">
        <f t="shared" ref="D5:D46" si="2">0.10308633*C5</f>
        <v>1.3402174733247514</v>
      </c>
      <c r="E5">
        <f t="shared" ref="E5:X5" si="3">D5+(-9.781*(momento)+19819)/100</f>
        <v>2.2474474733247325</v>
      </c>
      <c r="F5">
        <f t="shared" si="3"/>
        <v>3.0568674733247234</v>
      </c>
      <c r="G5">
        <f t="shared" si="3"/>
        <v>3.7684774733247242</v>
      </c>
      <c r="H5">
        <f t="shared" si="3"/>
        <v>4.3822774733246979</v>
      </c>
      <c r="I5">
        <f t="shared" si="3"/>
        <v>4.8982674733246814</v>
      </c>
      <c r="J5">
        <f t="shared" si="3"/>
        <v>5.3164474733246747</v>
      </c>
      <c r="K5">
        <f t="shared" si="3"/>
        <v>5.636817473324677</v>
      </c>
      <c r="L5">
        <f t="shared" si="3"/>
        <v>5.8593774733246526</v>
      </c>
      <c r="M5">
        <f t="shared" si="3"/>
        <v>5.9841274733246381</v>
      </c>
      <c r="N5">
        <f t="shared" si="3"/>
        <v>6.0110674733246334</v>
      </c>
      <c r="O5">
        <f t="shared" si="3"/>
        <v>5.9401974733246377</v>
      </c>
      <c r="P5">
        <f t="shared" si="3"/>
        <v>5.7715174733246153</v>
      </c>
      <c r="Q5">
        <f t="shared" si="3"/>
        <v>5.5050274733246027</v>
      </c>
      <c r="R5">
        <f t="shared" si="3"/>
        <v>5.1407274733246</v>
      </c>
      <c r="S5">
        <f t="shared" si="3"/>
        <v>4.6786174733245707</v>
      </c>
      <c r="T5">
        <f t="shared" si="3"/>
        <v>4.1186974733245503</v>
      </c>
      <c r="U5">
        <f t="shared" si="3"/>
        <v>3.4609674733245397</v>
      </c>
      <c r="V5">
        <f t="shared" si="3"/>
        <v>2.7054274733245389</v>
      </c>
      <c r="W5">
        <f t="shared" si="3"/>
        <v>1.8520774733245111</v>
      </c>
      <c r="X5">
        <f t="shared" si="3"/>
        <v>0.90091747332449312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1.6929062820944232</v>
      </c>
      <c r="E6">
        <f t="shared" ref="E6:X6" si="5">D6+(-9.781*(momento)+19819)/100</f>
        <v>2.6001362820944047</v>
      </c>
      <c r="F6">
        <f t="shared" si="5"/>
        <v>3.4095562820943957</v>
      </c>
      <c r="G6">
        <f t="shared" si="5"/>
        <v>4.1211662820943964</v>
      </c>
      <c r="H6">
        <f t="shared" si="5"/>
        <v>4.7349662820943701</v>
      </c>
      <c r="I6">
        <f t="shared" si="5"/>
        <v>5.2509562820943536</v>
      </c>
      <c r="J6">
        <f t="shared" si="5"/>
        <v>5.6691362820943469</v>
      </c>
      <c r="K6">
        <f t="shared" si="5"/>
        <v>5.9895062820943492</v>
      </c>
      <c r="L6">
        <f t="shared" si="5"/>
        <v>6.2120662820943249</v>
      </c>
      <c r="M6">
        <f t="shared" si="5"/>
        <v>6.3368162820943104</v>
      </c>
      <c r="N6">
        <f t="shared" si="5"/>
        <v>6.3637562820943057</v>
      </c>
      <c r="O6">
        <f t="shared" si="5"/>
        <v>6.2928862820943099</v>
      </c>
      <c r="P6">
        <f t="shared" si="5"/>
        <v>6.1242062820942875</v>
      </c>
      <c r="Q6">
        <f t="shared" si="5"/>
        <v>5.857716282094275</v>
      </c>
      <c r="R6">
        <f t="shared" si="5"/>
        <v>5.4934162820942722</v>
      </c>
      <c r="S6">
        <f t="shared" si="5"/>
        <v>5.0313062820942429</v>
      </c>
      <c r="T6">
        <f t="shared" si="5"/>
        <v>4.4713862820942225</v>
      </c>
      <c r="U6">
        <f t="shared" si="5"/>
        <v>3.8136562820942119</v>
      </c>
      <c r="V6">
        <f t="shared" si="5"/>
        <v>3.0581162820942112</v>
      </c>
      <c r="W6">
        <f t="shared" si="5"/>
        <v>2.2047662820941833</v>
      </c>
      <c r="X6">
        <f t="shared" si="5"/>
        <v>1.2536062820941654</v>
      </c>
    </row>
    <row r="7" spans="1:38" x14ac:dyDescent="0.3">
      <c r="B7">
        <f t="shared" si="4"/>
        <v>4</v>
      </c>
      <c r="C7">
        <v>25.317587549150005</v>
      </c>
      <c r="D7">
        <f t="shared" si="2"/>
        <v>2.6098971848955688</v>
      </c>
      <c r="E7">
        <f t="shared" ref="E7:X7" si="6">D7+(-9.781*(momento)+19819)/100</f>
        <v>3.5171271848955499</v>
      </c>
      <c r="F7">
        <f t="shared" si="6"/>
        <v>4.3265471848955404</v>
      </c>
      <c r="G7">
        <f t="shared" si="6"/>
        <v>5.0381571848955407</v>
      </c>
      <c r="H7">
        <f t="shared" si="6"/>
        <v>5.6519571848955144</v>
      </c>
      <c r="I7">
        <f t="shared" si="6"/>
        <v>6.1679471848954979</v>
      </c>
      <c r="J7">
        <f t="shared" si="6"/>
        <v>6.5861271848954912</v>
      </c>
      <c r="K7">
        <f t="shared" si="6"/>
        <v>6.9064971848954935</v>
      </c>
      <c r="L7">
        <f t="shared" si="6"/>
        <v>7.1290571848954691</v>
      </c>
      <c r="M7">
        <f t="shared" si="6"/>
        <v>7.2538071848954546</v>
      </c>
      <c r="N7">
        <f t="shared" si="6"/>
        <v>7.2807471848954499</v>
      </c>
      <c r="O7">
        <f t="shared" si="6"/>
        <v>7.2098771848954541</v>
      </c>
      <c r="P7">
        <f t="shared" si="6"/>
        <v>7.0411971848954318</v>
      </c>
      <c r="Q7">
        <f t="shared" si="6"/>
        <v>6.7747071848954192</v>
      </c>
      <c r="R7">
        <f t="shared" si="6"/>
        <v>6.4104071848954165</v>
      </c>
      <c r="S7">
        <f t="shared" si="6"/>
        <v>5.9482971848953872</v>
      </c>
      <c r="T7">
        <f t="shared" si="6"/>
        <v>5.3883771848953668</v>
      </c>
      <c r="U7">
        <f t="shared" si="6"/>
        <v>4.7306471848953562</v>
      </c>
      <c r="V7">
        <f t="shared" si="6"/>
        <v>3.9751071848953554</v>
      </c>
      <c r="W7">
        <f t="shared" si="6"/>
        <v>3.1217571848953276</v>
      </c>
      <c r="X7">
        <f t="shared" si="6"/>
        <v>2.1705971848953096</v>
      </c>
      <c r="Y7">
        <f t="shared" ref="Y7:Y38" si="7">X7+(-9.781*(momento)+19819)/100</f>
        <v>1.1216271848953012</v>
      </c>
    </row>
    <row r="8" spans="1:38" x14ac:dyDescent="0.3">
      <c r="B8">
        <f t="shared" si="4"/>
        <v>5</v>
      </c>
      <c r="C8">
        <v>26.686105795050004</v>
      </c>
      <c r="D8">
        <f t="shared" si="2"/>
        <v>2.7509727084034372</v>
      </c>
      <c r="E8">
        <f t="shared" ref="E8:X8" si="8">D8+(-9.781*(momento)+19819)/100</f>
        <v>3.6582027084034188</v>
      </c>
      <c r="F8">
        <f t="shared" si="8"/>
        <v>4.4676227084034092</v>
      </c>
      <c r="G8">
        <f t="shared" si="8"/>
        <v>5.1792327084034095</v>
      </c>
      <c r="H8">
        <f t="shared" si="8"/>
        <v>5.7930327084033832</v>
      </c>
      <c r="I8">
        <f t="shared" si="8"/>
        <v>6.3090227084033668</v>
      </c>
      <c r="J8">
        <f t="shared" si="8"/>
        <v>6.7272027084033601</v>
      </c>
      <c r="K8">
        <f t="shared" si="8"/>
        <v>7.0475727084033624</v>
      </c>
      <c r="L8">
        <f t="shared" si="8"/>
        <v>7.270132708403338</v>
      </c>
      <c r="M8">
        <f t="shared" si="8"/>
        <v>7.3948827084033235</v>
      </c>
      <c r="N8">
        <f t="shared" si="8"/>
        <v>7.4218227084033188</v>
      </c>
      <c r="O8">
        <f t="shared" si="8"/>
        <v>7.350952708403323</v>
      </c>
      <c r="P8">
        <f t="shared" si="8"/>
        <v>7.1822727084033007</v>
      </c>
      <c r="Q8">
        <f t="shared" si="8"/>
        <v>6.9157827084032881</v>
      </c>
      <c r="R8">
        <f t="shared" si="8"/>
        <v>6.5514827084032854</v>
      </c>
      <c r="S8">
        <f t="shared" si="8"/>
        <v>6.0893727084032561</v>
      </c>
      <c r="T8">
        <f t="shared" si="8"/>
        <v>5.5294527084032357</v>
      </c>
      <c r="U8">
        <f t="shared" si="8"/>
        <v>4.8717227084032251</v>
      </c>
      <c r="V8">
        <f t="shared" si="8"/>
        <v>4.1161827084032243</v>
      </c>
      <c r="W8">
        <f t="shared" si="8"/>
        <v>3.2628327084031965</v>
      </c>
      <c r="X8">
        <f t="shared" si="8"/>
        <v>2.3116727084031785</v>
      </c>
      <c r="Y8">
        <f t="shared" si="7"/>
        <v>1.2627027084031701</v>
      </c>
    </row>
    <row r="9" spans="1:38" x14ac:dyDescent="0.3">
      <c r="B9">
        <f t="shared" si="4"/>
        <v>6</v>
      </c>
      <c r="C9">
        <v>33.528697024550006</v>
      </c>
      <c r="D9">
        <f t="shared" si="2"/>
        <v>3.4563503259427799</v>
      </c>
      <c r="E9">
        <f t="shared" ref="E9:X9" si="9">D9+(-9.781*(momento)+19819)/100</f>
        <v>4.3635803259427615</v>
      </c>
      <c r="F9">
        <f t="shared" si="9"/>
        <v>5.1730003259427519</v>
      </c>
      <c r="G9">
        <f t="shared" si="9"/>
        <v>5.8846103259427522</v>
      </c>
      <c r="H9">
        <f t="shared" si="9"/>
        <v>6.4984103259427259</v>
      </c>
      <c r="I9">
        <f t="shared" si="9"/>
        <v>7.0144003259427095</v>
      </c>
      <c r="J9">
        <f t="shared" si="9"/>
        <v>7.4325803259427028</v>
      </c>
      <c r="K9">
        <f t="shared" si="9"/>
        <v>7.7529503259427051</v>
      </c>
      <c r="L9">
        <f t="shared" si="9"/>
        <v>7.9755103259426807</v>
      </c>
      <c r="M9">
        <f t="shared" si="9"/>
        <v>8.1002603259426653</v>
      </c>
      <c r="N9">
        <f t="shared" si="9"/>
        <v>8.1272003259426597</v>
      </c>
      <c r="O9">
        <f t="shared" si="9"/>
        <v>8.056330325942664</v>
      </c>
      <c r="P9">
        <f t="shared" si="9"/>
        <v>7.8876503259426416</v>
      </c>
      <c r="Q9">
        <f t="shared" si="9"/>
        <v>7.621160325942629</v>
      </c>
      <c r="R9">
        <f t="shared" si="9"/>
        <v>7.2568603259426263</v>
      </c>
      <c r="S9">
        <f t="shared" si="9"/>
        <v>6.794750325942597</v>
      </c>
      <c r="T9">
        <f t="shared" si="9"/>
        <v>6.2348303259425766</v>
      </c>
      <c r="U9">
        <f t="shared" si="9"/>
        <v>5.577100325942566</v>
      </c>
      <c r="V9">
        <f t="shared" si="9"/>
        <v>4.8215603259425652</v>
      </c>
      <c r="W9">
        <f t="shared" si="9"/>
        <v>3.9682103259425374</v>
      </c>
      <c r="X9">
        <f t="shared" si="9"/>
        <v>3.0170503259425194</v>
      </c>
      <c r="Y9">
        <f t="shared" si="7"/>
        <v>1.968080325942511</v>
      </c>
      <c r="Z9">
        <f t="shared" ref="Z9:Z22" si="10">Y9+(-9.781*(momento)+19819)/100</f>
        <v>0.82130032594251223</v>
      </c>
    </row>
    <row r="10" spans="1:38" x14ac:dyDescent="0.3">
      <c r="B10">
        <f t="shared" si="4"/>
        <v>7</v>
      </c>
      <c r="C10">
        <v>43.792583868800001</v>
      </c>
      <c r="D10">
        <f t="shared" si="2"/>
        <v>4.514416752251794</v>
      </c>
      <c r="E10">
        <f t="shared" ref="E10:X10" si="11">D10+(-9.781*(momento)+19819)/100</f>
        <v>5.4216467522517755</v>
      </c>
      <c r="F10">
        <f t="shared" si="11"/>
        <v>6.2310667522517669</v>
      </c>
      <c r="G10">
        <f t="shared" si="11"/>
        <v>6.9426767522517672</v>
      </c>
      <c r="H10">
        <f t="shared" si="11"/>
        <v>7.5564767522517409</v>
      </c>
      <c r="I10">
        <f t="shared" si="11"/>
        <v>8.0724667522517244</v>
      </c>
      <c r="J10">
        <f t="shared" si="11"/>
        <v>8.4906467522517168</v>
      </c>
      <c r="K10">
        <f t="shared" si="11"/>
        <v>8.8110167522517191</v>
      </c>
      <c r="L10">
        <f t="shared" si="11"/>
        <v>9.0335767522516957</v>
      </c>
      <c r="M10">
        <f t="shared" si="11"/>
        <v>9.1583267522516802</v>
      </c>
      <c r="N10">
        <f t="shared" si="11"/>
        <v>9.1852667522516747</v>
      </c>
      <c r="O10">
        <f t="shared" si="11"/>
        <v>9.1143967522516789</v>
      </c>
      <c r="P10">
        <f t="shared" si="11"/>
        <v>8.9457167522516574</v>
      </c>
      <c r="Q10">
        <f t="shared" si="11"/>
        <v>8.6792267522516457</v>
      </c>
      <c r="R10">
        <f t="shared" si="11"/>
        <v>8.3149267522516421</v>
      </c>
      <c r="S10">
        <f t="shared" si="11"/>
        <v>7.8528167522516128</v>
      </c>
      <c r="T10">
        <f t="shared" si="11"/>
        <v>7.2928967522515924</v>
      </c>
      <c r="U10">
        <f t="shared" si="11"/>
        <v>6.6351667522515818</v>
      </c>
      <c r="V10">
        <f t="shared" si="11"/>
        <v>5.879626752251581</v>
      </c>
      <c r="W10">
        <f t="shared" si="11"/>
        <v>5.0262767522515537</v>
      </c>
      <c r="X10">
        <f t="shared" si="11"/>
        <v>4.0751167522515352</v>
      </c>
      <c r="Y10">
        <f t="shared" si="7"/>
        <v>3.0261467522515266</v>
      </c>
      <c r="Z10">
        <f t="shared" si="10"/>
        <v>1.8793667522515278</v>
      </c>
      <c r="AA10">
        <f t="shared" ref="AA10:AA21" si="12">Z10+(-9.781*(momento)+19819)/100</f>
        <v>0.63477675225150221</v>
      </c>
    </row>
    <row r="11" spans="1:38" x14ac:dyDescent="0.3">
      <c r="B11">
        <f t="shared" si="4"/>
        <v>8</v>
      </c>
      <c r="C11">
        <v>56.109248081900006</v>
      </c>
      <c r="D11">
        <f t="shared" si="2"/>
        <v>5.7840964638226113</v>
      </c>
      <c r="E11">
        <f t="shared" ref="E11:X11" si="13">D11+(-9.781*(momento)+19819)/100</f>
        <v>6.6913264638225929</v>
      </c>
      <c r="F11">
        <f t="shared" si="13"/>
        <v>7.5007464638225834</v>
      </c>
      <c r="G11">
        <f t="shared" si="13"/>
        <v>8.2123564638225837</v>
      </c>
      <c r="H11">
        <f t="shared" si="13"/>
        <v>8.8261564638225583</v>
      </c>
      <c r="I11">
        <f t="shared" si="13"/>
        <v>9.3421464638225409</v>
      </c>
      <c r="J11">
        <f t="shared" si="13"/>
        <v>9.7603264638225333</v>
      </c>
      <c r="K11">
        <f t="shared" si="13"/>
        <v>10.080696463822536</v>
      </c>
      <c r="L11">
        <f t="shared" si="13"/>
        <v>10.303256463822512</v>
      </c>
      <c r="M11">
        <f t="shared" si="13"/>
        <v>10.428006463822497</v>
      </c>
      <c r="N11">
        <f t="shared" si="13"/>
        <v>10.454946463822491</v>
      </c>
      <c r="O11">
        <f t="shared" si="13"/>
        <v>10.384076463822495</v>
      </c>
      <c r="P11">
        <f t="shared" si="13"/>
        <v>10.215396463822474</v>
      </c>
      <c r="Q11">
        <f t="shared" si="13"/>
        <v>9.9489064638224622</v>
      </c>
      <c r="R11">
        <f t="shared" si="13"/>
        <v>9.5846064638224586</v>
      </c>
      <c r="S11">
        <f t="shared" si="13"/>
        <v>9.1224964638224293</v>
      </c>
      <c r="T11">
        <f t="shared" si="13"/>
        <v>8.5625764638224098</v>
      </c>
      <c r="U11">
        <f t="shared" si="13"/>
        <v>7.9048464638223992</v>
      </c>
      <c r="V11">
        <f t="shared" si="13"/>
        <v>7.1493064638223984</v>
      </c>
      <c r="W11">
        <f t="shared" si="13"/>
        <v>6.2959564638223711</v>
      </c>
      <c r="X11">
        <f t="shared" si="13"/>
        <v>5.3447964638223535</v>
      </c>
      <c r="Y11">
        <f t="shared" si="7"/>
        <v>4.2958264638223449</v>
      </c>
      <c r="Z11">
        <f t="shared" si="10"/>
        <v>3.1490464638223461</v>
      </c>
      <c r="AA11">
        <f t="shared" si="12"/>
        <v>1.9044564638223205</v>
      </c>
      <c r="AB11">
        <f t="shared" ref="AB11:AB17" si="14">AA11+(-9.781*(momento)+19819)/100</f>
        <v>0.56205646382230445</v>
      </c>
    </row>
    <row r="12" spans="1:38" x14ac:dyDescent="0.3">
      <c r="B12">
        <f t="shared" si="4"/>
        <v>9</v>
      </c>
      <c r="C12">
        <v>73.215726155650003</v>
      </c>
      <c r="D12">
        <f t="shared" si="2"/>
        <v>7.5475405076709681</v>
      </c>
      <c r="E12">
        <f t="shared" ref="E12:X12" si="15">D12+(-9.781*(momento)+19819)/100</f>
        <v>8.4547705076709487</v>
      </c>
      <c r="F12">
        <f t="shared" si="15"/>
        <v>9.2641905076709392</v>
      </c>
      <c r="G12">
        <f t="shared" si="15"/>
        <v>9.9758005076709395</v>
      </c>
      <c r="H12">
        <f t="shared" si="15"/>
        <v>10.589600507670914</v>
      </c>
      <c r="I12">
        <f t="shared" si="15"/>
        <v>11.105590507670897</v>
      </c>
      <c r="J12">
        <f t="shared" si="15"/>
        <v>11.523770507670889</v>
      </c>
      <c r="K12">
        <f t="shared" si="15"/>
        <v>11.844140507670891</v>
      </c>
      <c r="L12">
        <f t="shared" si="15"/>
        <v>12.066700507670868</v>
      </c>
      <c r="M12">
        <f t="shared" si="15"/>
        <v>12.191450507670853</v>
      </c>
      <c r="N12">
        <f t="shared" si="15"/>
        <v>12.218390507670847</v>
      </c>
      <c r="O12">
        <f t="shared" si="15"/>
        <v>12.147520507670851</v>
      </c>
      <c r="P12">
        <f t="shared" si="15"/>
        <v>11.97884050767083</v>
      </c>
      <c r="Q12">
        <f t="shared" si="15"/>
        <v>11.712350507670818</v>
      </c>
      <c r="R12">
        <f t="shared" si="15"/>
        <v>11.348050507670814</v>
      </c>
      <c r="S12">
        <f t="shared" si="15"/>
        <v>10.885940507670785</v>
      </c>
      <c r="T12">
        <f t="shared" si="15"/>
        <v>10.326020507670766</v>
      </c>
      <c r="U12">
        <f t="shared" si="15"/>
        <v>9.6682905076707559</v>
      </c>
      <c r="V12">
        <f t="shared" si="15"/>
        <v>8.9127505076707543</v>
      </c>
      <c r="W12">
        <f t="shared" si="15"/>
        <v>8.0594005076707269</v>
      </c>
      <c r="X12">
        <f t="shared" si="15"/>
        <v>7.1082405076707094</v>
      </c>
      <c r="Y12">
        <f t="shared" si="7"/>
        <v>6.0592705076707007</v>
      </c>
      <c r="Z12">
        <f t="shared" si="10"/>
        <v>4.9124905076707019</v>
      </c>
      <c r="AA12">
        <f t="shared" si="12"/>
        <v>3.6679005076706765</v>
      </c>
      <c r="AB12">
        <f t="shared" si="14"/>
        <v>2.3255005076706605</v>
      </c>
      <c r="AC12">
        <f>AB12+(-9.781*(momento)+19819)/100</f>
        <v>0.88529050767065409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8.3939936487181779</v>
      </c>
      <c r="E13">
        <f t="shared" ref="E13:X13" si="16">D13+(-9.781*(momento)+19819)/100</f>
        <v>9.3012236487181585</v>
      </c>
      <c r="F13">
        <f t="shared" si="16"/>
        <v>10.110643648718149</v>
      </c>
      <c r="G13">
        <f t="shared" si="16"/>
        <v>10.822253648718149</v>
      </c>
      <c r="H13">
        <f t="shared" si="16"/>
        <v>11.436053648718124</v>
      </c>
      <c r="I13">
        <f t="shared" si="16"/>
        <v>11.952043648718107</v>
      </c>
      <c r="J13">
        <f t="shared" si="16"/>
        <v>12.370223648718099</v>
      </c>
      <c r="K13">
        <f t="shared" si="16"/>
        <v>12.690593648718101</v>
      </c>
      <c r="L13">
        <f t="shared" si="16"/>
        <v>12.913153648718078</v>
      </c>
      <c r="M13">
        <f t="shared" si="16"/>
        <v>13.037903648718062</v>
      </c>
      <c r="N13">
        <f t="shared" si="16"/>
        <v>13.064843648718057</v>
      </c>
      <c r="O13">
        <f t="shared" si="16"/>
        <v>12.993973648718061</v>
      </c>
      <c r="P13">
        <f t="shared" si="16"/>
        <v>12.82529364871804</v>
      </c>
      <c r="Q13">
        <f t="shared" si="16"/>
        <v>12.558803648718028</v>
      </c>
      <c r="R13">
        <f t="shared" si="16"/>
        <v>12.194503648718024</v>
      </c>
      <c r="S13">
        <f t="shared" si="16"/>
        <v>11.732393648717995</v>
      </c>
      <c r="T13">
        <f t="shared" si="16"/>
        <v>11.172473648717975</v>
      </c>
      <c r="U13">
        <f t="shared" si="16"/>
        <v>10.514743648717966</v>
      </c>
      <c r="V13">
        <f t="shared" si="16"/>
        <v>9.7592036487179641</v>
      </c>
      <c r="W13">
        <f t="shared" si="16"/>
        <v>8.9058536487179367</v>
      </c>
      <c r="X13">
        <f t="shared" si="16"/>
        <v>7.9546936487179192</v>
      </c>
      <c r="Y13">
        <f t="shared" si="7"/>
        <v>6.9057236487179106</v>
      </c>
      <c r="Z13">
        <f t="shared" si="10"/>
        <v>5.7589436487179118</v>
      </c>
      <c r="AA13">
        <f t="shared" si="12"/>
        <v>4.5143536487178864</v>
      </c>
      <c r="AB13">
        <f t="shared" si="14"/>
        <v>3.1719536487178703</v>
      </c>
      <c r="AC13">
        <f>AB13+(-9.781*(momento)+19819)/100</f>
        <v>1.7317436487178639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7.5475405076709681</v>
      </c>
      <c r="E14">
        <f t="shared" ref="E14:X14" si="17">D14+(-9.781*(momento)+19819)/100</f>
        <v>8.4547705076709487</v>
      </c>
      <c r="F14">
        <f t="shared" si="17"/>
        <v>9.2641905076709392</v>
      </c>
      <c r="G14">
        <f t="shared" si="17"/>
        <v>9.9758005076709395</v>
      </c>
      <c r="H14">
        <f t="shared" si="17"/>
        <v>10.589600507670914</v>
      </c>
      <c r="I14">
        <f t="shared" si="17"/>
        <v>11.105590507670897</v>
      </c>
      <c r="J14">
        <f t="shared" si="17"/>
        <v>11.523770507670889</v>
      </c>
      <c r="K14">
        <f t="shared" si="17"/>
        <v>11.844140507670891</v>
      </c>
      <c r="L14">
        <f t="shared" si="17"/>
        <v>12.066700507670868</v>
      </c>
      <c r="M14">
        <f t="shared" si="17"/>
        <v>12.191450507670853</v>
      </c>
      <c r="N14">
        <f t="shared" si="17"/>
        <v>12.218390507670847</v>
      </c>
      <c r="O14">
        <f t="shared" si="17"/>
        <v>12.147520507670851</v>
      </c>
      <c r="P14">
        <f t="shared" si="17"/>
        <v>11.97884050767083</v>
      </c>
      <c r="Q14">
        <f t="shared" si="17"/>
        <v>11.712350507670818</v>
      </c>
      <c r="R14">
        <f t="shared" si="17"/>
        <v>11.348050507670814</v>
      </c>
      <c r="S14">
        <f t="shared" si="17"/>
        <v>10.885940507670785</v>
      </c>
      <c r="T14">
        <f t="shared" si="17"/>
        <v>10.326020507670766</v>
      </c>
      <c r="U14">
        <f t="shared" si="17"/>
        <v>9.6682905076707559</v>
      </c>
      <c r="V14">
        <f t="shared" si="17"/>
        <v>8.9127505076707543</v>
      </c>
      <c r="W14">
        <f t="shared" si="17"/>
        <v>8.0594005076707269</v>
      </c>
      <c r="X14">
        <f t="shared" si="17"/>
        <v>7.1082405076707094</v>
      </c>
      <c r="Y14">
        <f t="shared" si="7"/>
        <v>6.0592705076707007</v>
      </c>
      <c r="Z14">
        <f t="shared" si="10"/>
        <v>4.9124905076707019</v>
      </c>
      <c r="AA14">
        <f t="shared" si="12"/>
        <v>3.6679005076706765</v>
      </c>
      <c r="AB14">
        <f t="shared" si="14"/>
        <v>2.3255005076706605</v>
      </c>
      <c r="AC14">
        <f>AB14+(-9.781*(momento)+19819)/100</f>
        <v>0.88529050767065409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7.5475405076709681</v>
      </c>
      <c r="E15">
        <f t="shared" ref="E15:X15" si="18">D15+(-9.781*(momento)+19819)/100</f>
        <v>8.4547705076709487</v>
      </c>
      <c r="F15">
        <f t="shared" si="18"/>
        <v>9.2641905076709392</v>
      </c>
      <c r="G15">
        <f t="shared" si="18"/>
        <v>9.9758005076709395</v>
      </c>
      <c r="H15">
        <f t="shared" si="18"/>
        <v>10.589600507670914</v>
      </c>
      <c r="I15">
        <f t="shared" si="18"/>
        <v>11.105590507670897</v>
      </c>
      <c r="J15">
        <f t="shared" si="18"/>
        <v>11.523770507670889</v>
      </c>
      <c r="K15">
        <f t="shared" si="18"/>
        <v>11.844140507670891</v>
      </c>
      <c r="L15">
        <f t="shared" si="18"/>
        <v>12.066700507670868</v>
      </c>
      <c r="M15">
        <f t="shared" si="18"/>
        <v>12.191450507670853</v>
      </c>
      <c r="N15">
        <f t="shared" si="18"/>
        <v>12.218390507670847</v>
      </c>
      <c r="O15">
        <f t="shared" si="18"/>
        <v>12.147520507670851</v>
      </c>
      <c r="P15">
        <f t="shared" si="18"/>
        <v>11.97884050767083</v>
      </c>
      <c r="Q15">
        <f t="shared" si="18"/>
        <v>11.712350507670818</v>
      </c>
      <c r="R15">
        <f t="shared" si="18"/>
        <v>11.348050507670814</v>
      </c>
      <c r="S15">
        <f t="shared" si="18"/>
        <v>10.885940507670785</v>
      </c>
      <c r="T15">
        <f t="shared" si="18"/>
        <v>10.326020507670766</v>
      </c>
      <c r="U15">
        <f t="shared" si="18"/>
        <v>9.6682905076707559</v>
      </c>
      <c r="V15">
        <f t="shared" si="18"/>
        <v>8.9127505076707543</v>
      </c>
      <c r="W15">
        <f t="shared" si="18"/>
        <v>8.0594005076707269</v>
      </c>
      <c r="X15">
        <f t="shared" si="18"/>
        <v>7.1082405076707094</v>
      </c>
      <c r="Y15">
        <f t="shared" si="7"/>
        <v>6.0592705076707007</v>
      </c>
      <c r="Z15">
        <f t="shared" si="10"/>
        <v>4.9124905076707019</v>
      </c>
      <c r="AA15">
        <f t="shared" si="12"/>
        <v>3.6679005076706765</v>
      </c>
      <c r="AB15">
        <f t="shared" si="14"/>
        <v>2.3255005076706605</v>
      </c>
      <c r="AC15">
        <f>AB15+(-9.781*(momento)+19819)/100</f>
        <v>0.88529050767065409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7.5475405076709681</v>
      </c>
      <c r="E16">
        <f t="shared" ref="E16:X16" si="19">D16+(-9.781*(momento)+19819)/100</f>
        <v>8.4547705076709487</v>
      </c>
      <c r="F16">
        <f t="shared" si="19"/>
        <v>9.2641905076709392</v>
      </c>
      <c r="G16">
        <f t="shared" si="19"/>
        <v>9.9758005076709395</v>
      </c>
      <c r="H16">
        <f t="shared" si="19"/>
        <v>10.589600507670914</v>
      </c>
      <c r="I16">
        <f t="shared" si="19"/>
        <v>11.105590507670897</v>
      </c>
      <c r="J16">
        <f t="shared" si="19"/>
        <v>11.523770507670889</v>
      </c>
      <c r="K16">
        <f t="shared" si="19"/>
        <v>11.844140507670891</v>
      </c>
      <c r="L16">
        <f t="shared" si="19"/>
        <v>12.066700507670868</v>
      </c>
      <c r="M16">
        <f t="shared" si="19"/>
        <v>12.191450507670853</v>
      </c>
      <c r="N16">
        <f t="shared" si="19"/>
        <v>12.218390507670847</v>
      </c>
      <c r="O16">
        <f t="shared" si="19"/>
        <v>12.147520507670851</v>
      </c>
      <c r="P16">
        <f t="shared" si="19"/>
        <v>11.97884050767083</v>
      </c>
      <c r="Q16">
        <f t="shared" si="19"/>
        <v>11.712350507670818</v>
      </c>
      <c r="R16">
        <f t="shared" si="19"/>
        <v>11.348050507670814</v>
      </c>
      <c r="S16">
        <f t="shared" si="19"/>
        <v>10.885940507670785</v>
      </c>
      <c r="T16">
        <f t="shared" si="19"/>
        <v>10.326020507670766</v>
      </c>
      <c r="U16">
        <f t="shared" si="19"/>
        <v>9.6682905076707559</v>
      </c>
      <c r="V16">
        <f t="shared" si="19"/>
        <v>8.9127505076707543</v>
      </c>
      <c r="W16">
        <f t="shared" si="19"/>
        <v>8.0594005076707269</v>
      </c>
      <c r="X16">
        <f t="shared" si="19"/>
        <v>7.1082405076707094</v>
      </c>
      <c r="Y16">
        <f t="shared" si="7"/>
        <v>6.0592705076707007</v>
      </c>
      <c r="Z16">
        <f t="shared" si="10"/>
        <v>4.9124905076707019</v>
      </c>
      <c r="AA16">
        <f t="shared" si="12"/>
        <v>3.6679005076706765</v>
      </c>
      <c r="AB16">
        <f t="shared" si="14"/>
        <v>2.3255005076706605</v>
      </c>
      <c r="AC16">
        <f>AB16+(-9.781*(momento)+19819)/100</f>
        <v>0.88529050767065409</v>
      </c>
    </row>
    <row r="17" spans="2:28" x14ac:dyDescent="0.3">
      <c r="B17">
        <f t="shared" si="4"/>
        <v>14</v>
      </c>
      <c r="C17">
        <v>62.951839311400015</v>
      </c>
      <c r="D17">
        <f t="shared" si="2"/>
        <v>6.4894740813619549</v>
      </c>
      <c r="E17">
        <f t="shared" ref="E17:X17" si="20">D17+(-9.781*(momento)+19819)/100</f>
        <v>7.3967040813619365</v>
      </c>
      <c r="F17">
        <f t="shared" si="20"/>
        <v>8.2061240813619278</v>
      </c>
      <c r="G17">
        <f t="shared" si="20"/>
        <v>8.9177340813619281</v>
      </c>
      <c r="H17">
        <f t="shared" si="20"/>
        <v>9.5315340813619027</v>
      </c>
      <c r="I17">
        <f t="shared" si="20"/>
        <v>10.047524081361885</v>
      </c>
      <c r="J17">
        <f t="shared" si="20"/>
        <v>10.465704081361878</v>
      </c>
      <c r="K17">
        <f t="shared" si="20"/>
        <v>10.78607408136188</v>
      </c>
      <c r="L17">
        <f t="shared" si="20"/>
        <v>11.008634081361857</v>
      </c>
      <c r="M17">
        <f t="shared" si="20"/>
        <v>11.133384081361841</v>
      </c>
      <c r="N17">
        <f t="shared" si="20"/>
        <v>11.160324081361836</v>
      </c>
      <c r="O17">
        <f t="shared" si="20"/>
        <v>11.08945408136184</v>
      </c>
      <c r="P17">
        <f t="shared" si="20"/>
        <v>10.920774081361818</v>
      </c>
      <c r="Q17">
        <f t="shared" si="20"/>
        <v>10.654284081361807</v>
      </c>
      <c r="R17">
        <f t="shared" si="20"/>
        <v>10.289984081361803</v>
      </c>
      <c r="S17">
        <f t="shared" si="20"/>
        <v>9.8278740813617738</v>
      </c>
      <c r="T17">
        <f t="shared" si="20"/>
        <v>9.2679540813617542</v>
      </c>
      <c r="U17">
        <f t="shared" si="20"/>
        <v>8.6102240813617446</v>
      </c>
      <c r="V17">
        <f t="shared" si="20"/>
        <v>7.8546840813617438</v>
      </c>
      <c r="W17">
        <f t="shared" si="20"/>
        <v>7.0013340813617164</v>
      </c>
      <c r="X17">
        <f t="shared" si="20"/>
        <v>6.050174081361698</v>
      </c>
      <c r="Y17">
        <f t="shared" si="7"/>
        <v>5.0012040813616894</v>
      </c>
      <c r="Z17">
        <f t="shared" si="10"/>
        <v>3.8544240813616906</v>
      </c>
      <c r="AA17">
        <f t="shared" si="12"/>
        <v>2.6098340813616652</v>
      </c>
      <c r="AB17">
        <f t="shared" si="14"/>
        <v>1.2674340813616491</v>
      </c>
    </row>
    <row r="18" spans="2:28" x14ac:dyDescent="0.3">
      <c r="B18">
        <f t="shared" si="4"/>
        <v>15</v>
      </c>
      <c r="C18">
        <v>49.266656852400004</v>
      </c>
      <c r="D18">
        <f t="shared" si="2"/>
        <v>5.0787188462832686</v>
      </c>
      <c r="E18">
        <f t="shared" ref="E18:X18" si="21">D18+(-9.781*(momento)+19819)/100</f>
        <v>5.9859488462832502</v>
      </c>
      <c r="F18">
        <f t="shared" si="21"/>
        <v>6.7953688462832407</v>
      </c>
      <c r="G18">
        <f t="shared" si="21"/>
        <v>7.506978846283241</v>
      </c>
      <c r="H18">
        <f t="shared" si="21"/>
        <v>8.1207788462832156</v>
      </c>
      <c r="I18">
        <f t="shared" si="21"/>
        <v>8.6367688462831982</v>
      </c>
      <c r="J18">
        <f t="shared" si="21"/>
        <v>9.0549488462831906</v>
      </c>
      <c r="K18">
        <f t="shared" si="21"/>
        <v>9.3753188462831929</v>
      </c>
      <c r="L18">
        <f t="shared" si="21"/>
        <v>9.5978788462831695</v>
      </c>
      <c r="M18">
        <f t="shared" si="21"/>
        <v>9.722628846283154</v>
      </c>
      <c r="N18">
        <f t="shared" si="21"/>
        <v>9.7495688462831485</v>
      </c>
      <c r="O18">
        <f t="shared" si="21"/>
        <v>9.6786988462831527</v>
      </c>
      <c r="P18">
        <f t="shared" si="21"/>
        <v>9.5100188462831312</v>
      </c>
      <c r="Q18">
        <f t="shared" si="21"/>
        <v>9.2435288462831195</v>
      </c>
      <c r="R18">
        <f t="shared" si="21"/>
        <v>8.8792288462831159</v>
      </c>
      <c r="S18">
        <f t="shared" si="21"/>
        <v>8.4171188462830866</v>
      </c>
      <c r="T18">
        <f t="shared" si="21"/>
        <v>7.8571988462830662</v>
      </c>
      <c r="U18">
        <f t="shared" si="21"/>
        <v>7.1994688462830556</v>
      </c>
      <c r="V18">
        <f t="shared" si="21"/>
        <v>6.4439288462830548</v>
      </c>
      <c r="W18">
        <f t="shared" si="21"/>
        <v>5.5905788462830275</v>
      </c>
      <c r="X18">
        <f t="shared" si="21"/>
        <v>4.639418846283009</v>
      </c>
      <c r="Y18">
        <f t="shared" si="7"/>
        <v>3.5904488462830004</v>
      </c>
      <c r="Z18">
        <f t="shared" si="10"/>
        <v>2.4436688462830016</v>
      </c>
      <c r="AA18">
        <f t="shared" si="12"/>
        <v>1.199078846282976</v>
      </c>
    </row>
    <row r="19" spans="2:28" x14ac:dyDescent="0.3">
      <c r="B19">
        <f t="shared" si="4"/>
        <v>16</v>
      </c>
      <c r="C19">
        <v>42.424065622900009</v>
      </c>
      <c r="D19">
        <f t="shared" si="2"/>
        <v>4.3733412287439259</v>
      </c>
      <c r="E19">
        <f t="shared" ref="E19:X19" si="22">D19+(-9.781*(momento)+19819)/100</f>
        <v>5.2805712287439075</v>
      </c>
      <c r="F19">
        <f t="shared" si="22"/>
        <v>6.089991228743898</v>
      </c>
      <c r="G19">
        <f t="shared" si="22"/>
        <v>6.8016012287438983</v>
      </c>
      <c r="H19">
        <f t="shared" si="22"/>
        <v>7.415401228743872</v>
      </c>
      <c r="I19">
        <f t="shared" si="22"/>
        <v>7.9313912287438555</v>
      </c>
      <c r="J19">
        <f t="shared" si="22"/>
        <v>8.3495712287438479</v>
      </c>
      <c r="K19">
        <f t="shared" si="22"/>
        <v>8.6699412287438502</v>
      </c>
      <c r="L19">
        <f t="shared" si="22"/>
        <v>8.8925012287438268</v>
      </c>
      <c r="M19">
        <f t="shared" si="22"/>
        <v>9.0172512287438114</v>
      </c>
      <c r="N19">
        <f t="shared" si="22"/>
        <v>9.0441912287438058</v>
      </c>
      <c r="O19">
        <f t="shared" si="22"/>
        <v>8.97332122874381</v>
      </c>
      <c r="P19">
        <f t="shared" si="22"/>
        <v>8.8046412287437885</v>
      </c>
      <c r="Q19">
        <f t="shared" si="22"/>
        <v>8.5381512287437769</v>
      </c>
      <c r="R19">
        <f t="shared" si="22"/>
        <v>8.1738512287437732</v>
      </c>
      <c r="S19">
        <f t="shared" si="22"/>
        <v>7.7117412287437439</v>
      </c>
      <c r="T19">
        <f t="shared" si="22"/>
        <v>7.1518212287437235</v>
      </c>
      <c r="U19">
        <f t="shared" si="22"/>
        <v>6.4940912287437129</v>
      </c>
      <c r="V19">
        <f t="shared" si="22"/>
        <v>5.7385512287437122</v>
      </c>
      <c r="W19">
        <f t="shared" si="22"/>
        <v>4.8852012287436848</v>
      </c>
      <c r="X19">
        <f t="shared" si="22"/>
        <v>3.9340412287436668</v>
      </c>
      <c r="Y19">
        <f t="shared" si="7"/>
        <v>2.8850712287436586</v>
      </c>
      <c r="Z19">
        <f t="shared" si="10"/>
        <v>1.7382912287436598</v>
      </c>
      <c r="AA19">
        <f t="shared" si="12"/>
        <v>0.4937012287436342</v>
      </c>
    </row>
    <row r="20" spans="2:28" x14ac:dyDescent="0.3">
      <c r="B20">
        <f t="shared" si="4"/>
        <v>17</v>
      </c>
      <c r="C20">
        <v>47.213879483550009</v>
      </c>
      <c r="D20">
        <f t="shared" si="2"/>
        <v>4.8671055610214662</v>
      </c>
      <c r="E20">
        <f t="shared" ref="E20:X20" si="23">D20+(-9.781*(momento)+19819)/100</f>
        <v>5.7743355610214477</v>
      </c>
      <c r="F20">
        <f t="shared" si="23"/>
        <v>6.5837555610214391</v>
      </c>
      <c r="G20">
        <f t="shared" si="23"/>
        <v>7.2953655610214394</v>
      </c>
      <c r="H20">
        <f t="shared" si="23"/>
        <v>7.9091655610214131</v>
      </c>
      <c r="I20">
        <f t="shared" si="23"/>
        <v>8.4251555610213966</v>
      </c>
      <c r="J20">
        <f t="shared" si="23"/>
        <v>8.8433355610213891</v>
      </c>
      <c r="K20">
        <f t="shared" si="23"/>
        <v>9.1637055610213913</v>
      </c>
      <c r="L20">
        <f t="shared" si="23"/>
        <v>9.3862655610213679</v>
      </c>
      <c r="M20">
        <f t="shared" si="23"/>
        <v>9.5110155610213525</v>
      </c>
      <c r="N20">
        <f t="shared" si="23"/>
        <v>9.5379555610213469</v>
      </c>
      <c r="O20">
        <f t="shared" si="23"/>
        <v>9.4670855610213511</v>
      </c>
      <c r="P20">
        <f t="shared" si="23"/>
        <v>9.2984055610213296</v>
      </c>
      <c r="Q20">
        <f t="shared" si="23"/>
        <v>9.031915561021318</v>
      </c>
      <c r="R20">
        <f t="shared" si="23"/>
        <v>8.6676155610213144</v>
      </c>
      <c r="S20">
        <f t="shared" si="23"/>
        <v>8.205505561021285</v>
      </c>
      <c r="T20">
        <f t="shared" si="23"/>
        <v>7.6455855610212646</v>
      </c>
      <c r="U20">
        <f t="shared" si="23"/>
        <v>6.987855561021254</v>
      </c>
      <c r="V20">
        <f t="shared" si="23"/>
        <v>6.2323155610212533</v>
      </c>
      <c r="W20">
        <f t="shared" si="23"/>
        <v>5.3789655610212259</v>
      </c>
      <c r="X20">
        <f t="shared" si="23"/>
        <v>4.4278055610212075</v>
      </c>
      <c r="Y20">
        <f t="shared" si="7"/>
        <v>3.3788355610211989</v>
      </c>
      <c r="Z20">
        <f t="shared" si="10"/>
        <v>2.2320555610212001</v>
      </c>
      <c r="AA20">
        <f t="shared" si="12"/>
        <v>0.98746556102117444</v>
      </c>
    </row>
    <row r="21" spans="2:28" x14ac:dyDescent="0.3">
      <c r="B21">
        <f t="shared" si="4"/>
        <v>18</v>
      </c>
      <c r="C21">
        <v>50.63517509830001</v>
      </c>
      <c r="D21">
        <f t="shared" si="2"/>
        <v>5.2197943697911375</v>
      </c>
      <c r="E21">
        <f t="shared" ref="E21:X21" si="24">D21+(-9.781*(momento)+19819)/100</f>
        <v>6.1270243697911191</v>
      </c>
      <c r="F21">
        <f t="shared" si="24"/>
        <v>6.9364443697911096</v>
      </c>
      <c r="G21">
        <f t="shared" si="24"/>
        <v>7.6480543697911099</v>
      </c>
      <c r="H21">
        <f t="shared" si="24"/>
        <v>8.2618543697910845</v>
      </c>
      <c r="I21">
        <f t="shared" si="24"/>
        <v>8.7778443697910671</v>
      </c>
      <c r="J21">
        <f t="shared" si="24"/>
        <v>9.1960243697910595</v>
      </c>
      <c r="K21">
        <f t="shared" si="24"/>
        <v>9.5163943697910618</v>
      </c>
      <c r="L21">
        <f t="shared" si="24"/>
        <v>9.7389543697910383</v>
      </c>
      <c r="M21">
        <f t="shared" si="24"/>
        <v>9.8637043697910229</v>
      </c>
      <c r="N21">
        <f t="shared" si="24"/>
        <v>9.8906443697910174</v>
      </c>
      <c r="O21">
        <f t="shared" si="24"/>
        <v>9.8197743697910216</v>
      </c>
      <c r="P21">
        <f t="shared" si="24"/>
        <v>9.6510943697910001</v>
      </c>
      <c r="Q21">
        <f t="shared" si="24"/>
        <v>9.3846043697909884</v>
      </c>
      <c r="R21">
        <f t="shared" si="24"/>
        <v>9.0203043697909848</v>
      </c>
      <c r="S21">
        <f t="shared" si="24"/>
        <v>8.5581943697909555</v>
      </c>
      <c r="T21">
        <f t="shared" si="24"/>
        <v>7.9982743697909351</v>
      </c>
      <c r="U21">
        <f t="shared" si="24"/>
        <v>7.3405443697909245</v>
      </c>
      <c r="V21">
        <f t="shared" si="24"/>
        <v>6.5850043697909237</v>
      </c>
      <c r="W21">
        <f t="shared" si="24"/>
        <v>5.7316543697908964</v>
      </c>
      <c r="X21">
        <f t="shared" si="24"/>
        <v>4.7804943697908779</v>
      </c>
      <c r="Y21">
        <f t="shared" si="7"/>
        <v>3.7315243697908693</v>
      </c>
      <c r="Z21">
        <f t="shared" si="10"/>
        <v>2.5847443697908705</v>
      </c>
      <c r="AA21">
        <f t="shared" si="12"/>
        <v>1.3401543697908449</v>
      </c>
    </row>
    <row r="22" spans="2:28" x14ac:dyDescent="0.3">
      <c r="B22">
        <f t="shared" si="4"/>
        <v>19</v>
      </c>
      <c r="C22">
        <v>36.265733516350004</v>
      </c>
      <c r="D22">
        <f t="shared" si="2"/>
        <v>3.7385013729585168</v>
      </c>
      <c r="E22">
        <f t="shared" ref="E22:X22" si="25">D22+(-9.781*(momento)+19819)/100</f>
        <v>4.6457313729584984</v>
      </c>
      <c r="F22">
        <f t="shared" si="25"/>
        <v>5.4551513729584897</v>
      </c>
      <c r="G22">
        <f t="shared" si="25"/>
        <v>6.16676137295849</v>
      </c>
      <c r="H22">
        <f t="shared" si="25"/>
        <v>6.7805613729584637</v>
      </c>
      <c r="I22">
        <f t="shared" si="25"/>
        <v>7.2965513729584472</v>
      </c>
      <c r="J22">
        <f t="shared" si="25"/>
        <v>7.7147313729584406</v>
      </c>
      <c r="K22">
        <f t="shared" si="25"/>
        <v>8.0351013729584437</v>
      </c>
      <c r="L22">
        <f t="shared" si="25"/>
        <v>8.2576613729584203</v>
      </c>
      <c r="M22">
        <f t="shared" si="25"/>
        <v>8.3824113729584049</v>
      </c>
      <c r="N22">
        <f t="shared" si="25"/>
        <v>8.4093513729583993</v>
      </c>
      <c r="O22">
        <f t="shared" si="25"/>
        <v>8.3384813729584035</v>
      </c>
      <c r="P22">
        <f t="shared" si="25"/>
        <v>8.169801372958382</v>
      </c>
      <c r="Q22">
        <f t="shared" si="25"/>
        <v>7.9033113729583695</v>
      </c>
      <c r="R22">
        <f t="shared" si="25"/>
        <v>7.5390113729583668</v>
      </c>
      <c r="S22">
        <f t="shared" si="25"/>
        <v>7.0769013729583374</v>
      </c>
      <c r="T22">
        <f t="shared" si="25"/>
        <v>6.516981372958317</v>
      </c>
      <c r="U22">
        <f t="shared" si="25"/>
        <v>5.8592513729583064</v>
      </c>
      <c r="V22">
        <f t="shared" si="25"/>
        <v>5.1037113729583057</v>
      </c>
      <c r="W22">
        <f t="shared" si="25"/>
        <v>4.2503613729582783</v>
      </c>
      <c r="X22">
        <f t="shared" si="25"/>
        <v>3.2992013729582603</v>
      </c>
      <c r="Y22">
        <f t="shared" si="7"/>
        <v>2.2502313729582522</v>
      </c>
      <c r="Z22">
        <f t="shared" si="10"/>
        <v>1.1034513729582534</v>
      </c>
    </row>
    <row r="23" spans="2:28" x14ac:dyDescent="0.3">
      <c r="B23">
        <f t="shared" si="4"/>
        <v>20</v>
      </c>
      <c r="C23">
        <v>23.264810180300003</v>
      </c>
      <c r="D23">
        <f t="shared" si="2"/>
        <v>2.3982838996337659</v>
      </c>
      <c r="E23">
        <f t="shared" ref="E23:X23" si="26">D23+(-9.781*(momento)+19819)/100</f>
        <v>3.3055138996337474</v>
      </c>
      <c r="F23">
        <f t="shared" si="26"/>
        <v>4.1149338996337388</v>
      </c>
      <c r="G23">
        <f t="shared" si="26"/>
        <v>4.8265438996337391</v>
      </c>
      <c r="H23">
        <f t="shared" si="26"/>
        <v>5.4403438996337128</v>
      </c>
      <c r="I23">
        <f t="shared" si="26"/>
        <v>5.9563338996336963</v>
      </c>
      <c r="J23">
        <f t="shared" si="26"/>
        <v>6.3745138996336896</v>
      </c>
      <c r="K23">
        <f t="shared" si="26"/>
        <v>6.6948838996336919</v>
      </c>
      <c r="L23">
        <f t="shared" si="26"/>
        <v>6.9174438996336676</v>
      </c>
      <c r="M23">
        <f t="shared" si="26"/>
        <v>7.0421938996336531</v>
      </c>
      <c r="N23">
        <f t="shared" si="26"/>
        <v>7.0691338996336484</v>
      </c>
      <c r="O23">
        <f t="shared" si="26"/>
        <v>6.9982638996336526</v>
      </c>
      <c r="P23">
        <f t="shared" si="26"/>
        <v>6.8295838996336302</v>
      </c>
      <c r="Q23">
        <f t="shared" si="26"/>
        <v>6.5630938996336177</v>
      </c>
      <c r="R23">
        <f t="shared" si="26"/>
        <v>6.1987938996336149</v>
      </c>
      <c r="S23">
        <f t="shared" si="26"/>
        <v>5.7366838996335856</v>
      </c>
      <c r="T23">
        <f t="shared" si="26"/>
        <v>5.1767638996335652</v>
      </c>
      <c r="U23">
        <f t="shared" si="26"/>
        <v>4.5190338996335546</v>
      </c>
      <c r="V23">
        <f t="shared" si="26"/>
        <v>3.7634938996335539</v>
      </c>
      <c r="W23">
        <f t="shared" si="26"/>
        <v>2.910143899633526</v>
      </c>
      <c r="X23">
        <f t="shared" si="26"/>
        <v>1.9589838996335081</v>
      </c>
      <c r="Y23">
        <f t="shared" si="7"/>
        <v>0.91001389963349966</v>
      </c>
    </row>
    <row r="24" spans="2:28" x14ac:dyDescent="0.3">
      <c r="B24">
        <f t="shared" si="4"/>
        <v>21</v>
      </c>
      <c r="C24">
        <v>21.896291934400001</v>
      </c>
      <c r="D24">
        <f t="shared" si="2"/>
        <v>2.257208376125897</v>
      </c>
      <c r="E24">
        <f t="shared" ref="E24:X24" si="27">D24+(-9.781*(momento)+19819)/100</f>
        <v>3.1644383761258785</v>
      </c>
      <c r="F24">
        <f t="shared" si="27"/>
        <v>3.9738583761258695</v>
      </c>
      <c r="G24">
        <f t="shared" si="27"/>
        <v>4.6854683761258702</v>
      </c>
      <c r="H24">
        <f t="shared" si="27"/>
        <v>5.2992683761258439</v>
      </c>
      <c r="I24">
        <f t="shared" si="27"/>
        <v>5.8152583761258274</v>
      </c>
      <c r="J24">
        <f t="shared" si="27"/>
        <v>6.2334383761258207</v>
      </c>
      <c r="K24">
        <f t="shared" si="27"/>
        <v>6.553808376125823</v>
      </c>
      <c r="L24">
        <f t="shared" si="27"/>
        <v>6.7763683761257987</v>
      </c>
      <c r="M24">
        <f t="shared" si="27"/>
        <v>6.9011183761257842</v>
      </c>
      <c r="N24">
        <f t="shared" si="27"/>
        <v>6.9280583761257795</v>
      </c>
      <c r="O24">
        <f t="shared" si="27"/>
        <v>6.8571883761257837</v>
      </c>
      <c r="P24">
        <f t="shared" si="27"/>
        <v>6.6885083761257613</v>
      </c>
      <c r="Q24">
        <f t="shared" si="27"/>
        <v>6.4220183761257488</v>
      </c>
      <c r="R24">
        <f t="shared" si="27"/>
        <v>6.057718376125746</v>
      </c>
      <c r="S24">
        <f t="shared" si="27"/>
        <v>5.5956083761257167</v>
      </c>
      <c r="T24">
        <f t="shared" si="27"/>
        <v>5.0356883761256963</v>
      </c>
      <c r="U24">
        <f t="shared" si="27"/>
        <v>4.3779583761256857</v>
      </c>
      <c r="V24">
        <f t="shared" si="27"/>
        <v>3.622418376125685</v>
      </c>
      <c r="W24">
        <f t="shared" si="27"/>
        <v>2.7690683761256571</v>
      </c>
      <c r="X24">
        <f t="shared" si="27"/>
        <v>1.8179083761256392</v>
      </c>
      <c r="Y24">
        <f t="shared" si="7"/>
        <v>0.76893837612563076</v>
      </c>
    </row>
    <row r="25" spans="2:28" x14ac:dyDescent="0.3">
      <c r="B25">
        <f t="shared" si="4"/>
        <v>22</v>
      </c>
      <c r="C25">
        <v>26.686105795050004</v>
      </c>
      <c r="D25">
        <f t="shared" si="2"/>
        <v>2.7509727084034372</v>
      </c>
      <c r="E25">
        <f t="shared" ref="E25:X25" si="28">D25+(-9.781*(momento)+19819)/100</f>
        <v>3.6582027084034188</v>
      </c>
      <c r="F25">
        <f t="shared" si="28"/>
        <v>4.4676227084034092</v>
      </c>
      <c r="G25">
        <f t="shared" si="28"/>
        <v>5.1792327084034095</v>
      </c>
      <c r="H25">
        <f t="shared" si="28"/>
        <v>5.7930327084033832</v>
      </c>
      <c r="I25">
        <f t="shared" si="28"/>
        <v>6.3090227084033668</v>
      </c>
      <c r="J25">
        <f t="shared" si="28"/>
        <v>6.7272027084033601</v>
      </c>
      <c r="K25">
        <f t="shared" si="28"/>
        <v>7.0475727084033624</v>
      </c>
      <c r="L25">
        <f t="shared" si="28"/>
        <v>7.270132708403338</v>
      </c>
      <c r="M25">
        <f t="shared" si="28"/>
        <v>7.3948827084033235</v>
      </c>
      <c r="N25">
        <f t="shared" si="28"/>
        <v>7.4218227084033188</v>
      </c>
      <c r="O25">
        <f t="shared" si="28"/>
        <v>7.350952708403323</v>
      </c>
      <c r="P25">
        <f t="shared" si="28"/>
        <v>7.1822727084033007</v>
      </c>
      <c r="Q25">
        <f t="shared" si="28"/>
        <v>6.9157827084032881</v>
      </c>
      <c r="R25">
        <f t="shared" si="28"/>
        <v>6.5514827084032854</v>
      </c>
      <c r="S25">
        <f t="shared" si="28"/>
        <v>6.0893727084032561</v>
      </c>
      <c r="T25">
        <f t="shared" si="28"/>
        <v>5.5294527084032357</v>
      </c>
      <c r="U25">
        <f t="shared" si="28"/>
        <v>4.8717227084032251</v>
      </c>
      <c r="V25">
        <f t="shared" si="28"/>
        <v>4.1161827084032243</v>
      </c>
      <c r="W25">
        <f t="shared" si="28"/>
        <v>3.2628327084031965</v>
      </c>
      <c r="X25">
        <f t="shared" si="28"/>
        <v>2.3116727084031785</v>
      </c>
      <c r="Y25">
        <f t="shared" si="7"/>
        <v>1.2627027084031701</v>
      </c>
    </row>
    <row r="26" spans="2:28" x14ac:dyDescent="0.3">
      <c r="B26">
        <f t="shared" si="4"/>
        <v>23</v>
      </c>
      <c r="C26">
        <v>29.423142286850005</v>
      </c>
      <c r="D26">
        <f t="shared" si="2"/>
        <v>3.0331237554191746</v>
      </c>
      <c r="E26">
        <f t="shared" ref="E26:X26" si="29">D26+(-9.781*(momento)+19819)/100</f>
        <v>3.9403537554191557</v>
      </c>
      <c r="F26">
        <f t="shared" si="29"/>
        <v>4.749773755419147</v>
      </c>
      <c r="G26">
        <f t="shared" si="29"/>
        <v>5.4613837554191473</v>
      </c>
      <c r="H26">
        <f t="shared" si="29"/>
        <v>6.075183755419121</v>
      </c>
      <c r="I26">
        <f t="shared" si="29"/>
        <v>6.5911737554191046</v>
      </c>
      <c r="J26">
        <f t="shared" si="29"/>
        <v>7.0093537554190979</v>
      </c>
      <c r="K26">
        <f t="shared" si="29"/>
        <v>7.3297237554191002</v>
      </c>
      <c r="L26">
        <f t="shared" si="29"/>
        <v>7.5522837554190758</v>
      </c>
      <c r="M26">
        <f t="shared" si="29"/>
        <v>7.6770337554190613</v>
      </c>
      <c r="N26">
        <f t="shared" si="29"/>
        <v>7.7039737554190566</v>
      </c>
      <c r="O26">
        <f t="shared" si="29"/>
        <v>7.6331037554190608</v>
      </c>
      <c r="P26">
        <f t="shared" si="29"/>
        <v>7.4644237554190385</v>
      </c>
      <c r="Q26">
        <f t="shared" si="29"/>
        <v>7.1979337554190259</v>
      </c>
      <c r="R26">
        <f t="shared" si="29"/>
        <v>6.8336337554190232</v>
      </c>
      <c r="S26">
        <f t="shared" si="29"/>
        <v>6.3715237554189939</v>
      </c>
      <c r="T26">
        <f t="shared" si="29"/>
        <v>5.8116037554189734</v>
      </c>
      <c r="U26">
        <f t="shared" si="29"/>
        <v>5.1538737554189629</v>
      </c>
      <c r="V26">
        <f t="shared" si="29"/>
        <v>4.3983337554189621</v>
      </c>
      <c r="W26">
        <f t="shared" si="29"/>
        <v>3.5449837554189343</v>
      </c>
      <c r="X26">
        <f t="shared" si="29"/>
        <v>2.5938237554189163</v>
      </c>
      <c r="Y26">
        <f t="shared" si="7"/>
        <v>1.5448537554189079</v>
      </c>
    </row>
    <row r="27" spans="2:28" x14ac:dyDescent="0.3">
      <c r="B27">
        <f t="shared" si="4"/>
        <v>24</v>
      </c>
      <c r="C27">
        <v>30.107401409800005</v>
      </c>
      <c r="D27">
        <f t="shared" si="2"/>
        <v>3.1036615171731086</v>
      </c>
      <c r="E27">
        <f t="shared" ref="E27:X27" si="30">D27+(-9.781*(momento)+19819)/100</f>
        <v>4.0108915171730901</v>
      </c>
      <c r="F27">
        <f t="shared" si="30"/>
        <v>4.8203115171730815</v>
      </c>
      <c r="G27">
        <f t="shared" si="30"/>
        <v>5.5319215171730818</v>
      </c>
      <c r="H27">
        <f t="shared" si="30"/>
        <v>6.1457215171730555</v>
      </c>
      <c r="I27">
        <f t="shared" si="30"/>
        <v>6.661711517173039</v>
      </c>
      <c r="J27">
        <f t="shared" si="30"/>
        <v>7.0798915171730323</v>
      </c>
      <c r="K27">
        <f t="shared" si="30"/>
        <v>7.4002615171730346</v>
      </c>
      <c r="L27">
        <f t="shared" si="30"/>
        <v>7.6228215171730103</v>
      </c>
      <c r="M27">
        <f t="shared" si="30"/>
        <v>7.7475715171729957</v>
      </c>
      <c r="N27">
        <f t="shared" si="30"/>
        <v>7.774511517172991</v>
      </c>
      <c r="O27">
        <f t="shared" si="30"/>
        <v>7.7036415171729953</v>
      </c>
      <c r="P27">
        <f t="shared" si="30"/>
        <v>7.5349615171729729</v>
      </c>
      <c r="Q27">
        <f t="shared" si="30"/>
        <v>7.2684715171729604</v>
      </c>
      <c r="R27">
        <f t="shared" si="30"/>
        <v>6.9041715171729576</v>
      </c>
      <c r="S27">
        <f t="shared" si="30"/>
        <v>6.4420615171729283</v>
      </c>
      <c r="T27">
        <f t="shared" si="30"/>
        <v>5.8821415171729079</v>
      </c>
      <c r="U27">
        <f t="shared" si="30"/>
        <v>5.2244115171728973</v>
      </c>
      <c r="V27">
        <f t="shared" si="30"/>
        <v>4.4688715171728965</v>
      </c>
      <c r="W27">
        <f t="shared" si="30"/>
        <v>3.6155215171728687</v>
      </c>
      <c r="X27">
        <f t="shared" si="30"/>
        <v>2.6643615171728507</v>
      </c>
      <c r="Y27">
        <f t="shared" si="7"/>
        <v>1.6153915171728424</v>
      </c>
    </row>
    <row r="28" spans="2:28" x14ac:dyDescent="0.3">
      <c r="B28">
        <f t="shared" si="4"/>
        <v>25</v>
      </c>
      <c r="C28">
        <v>29.423142286850005</v>
      </c>
      <c r="D28">
        <f t="shared" si="2"/>
        <v>3.0331237554191746</v>
      </c>
      <c r="E28">
        <f t="shared" ref="E28:X28" si="31">D28+(-9.781*(momento)+19819)/100</f>
        <v>3.9403537554191557</v>
      </c>
      <c r="F28">
        <f t="shared" si="31"/>
        <v>4.749773755419147</v>
      </c>
      <c r="G28">
        <f t="shared" si="31"/>
        <v>5.4613837554191473</v>
      </c>
      <c r="H28">
        <f t="shared" si="31"/>
        <v>6.075183755419121</v>
      </c>
      <c r="I28">
        <f t="shared" si="31"/>
        <v>6.5911737554191046</v>
      </c>
      <c r="J28">
        <f t="shared" si="31"/>
        <v>7.0093537554190979</v>
      </c>
      <c r="K28">
        <f t="shared" si="31"/>
        <v>7.3297237554191002</v>
      </c>
      <c r="L28">
        <f t="shared" si="31"/>
        <v>7.5522837554190758</v>
      </c>
      <c r="M28">
        <f t="shared" si="31"/>
        <v>7.6770337554190613</v>
      </c>
      <c r="N28">
        <f t="shared" si="31"/>
        <v>7.7039737554190566</v>
      </c>
      <c r="O28">
        <f t="shared" si="31"/>
        <v>7.6331037554190608</v>
      </c>
      <c r="P28">
        <f t="shared" si="31"/>
        <v>7.4644237554190385</v>
      </c>
      <c r="Q28">
        <f t="shared" si="31"/>
        <v>7.1979337554190259</v>
      </c>
      <c r="R28">
        <f t="shared" si="31"/>
        <v>6.8336337554190232</v>
      </c>
      <c r="S28">
        <f t="shared" si="31"/>
        <v>6.3715237554189939</v>
      </c>
      <c r="T28">
        <f t="shared" si="31"/>
        <v>5.8116037554189734</v>
      </c>
      <c r="U28">
        <f t="shared" si="31"/>
        <v>5.1538737554189629</v>
      </c>
      <c r="V28">
        <f t="shared" si="31"/>
        <v>4.3983337554189621</v>
      </c>
      <c r="W28">
        <f t="shared" si="31"/>
        <v>3.5449837554189343</v>
      </c>
      <c r="X28">
        <f t="shared" si="31"/>
        <v>2.5938237554189163</v>
      </c>
      <c r="Y28">
        <f t="shared" si="7"/>
        <v>1.5448537554189079</v>
      </c>
    </row>
    <row r="29" spans="2:28" x14ac:dyDescent="0.3">
      <c r="B29">
        <f t="shared" si="4"/>
        <v>26</v>
      </c>
      <c r="C29">
        <v>28.738883163900002</v>
      </c>
      <c r="D29">
        <f t="shared" si="2"/>
        <v>2.9625859936652397</v>
      </c>
      <c r="E29">
        <f t="shared" ref="E29:X29" si="32">D29+(-9.781*(momento)+19819)/100</f>
        <v>3.8698159936652212</v>
      </c>
      <c r="F29">
        <f t="shared" si="32"/>
        <v>4.6792359936652126</v>
      </c>
      <c r="G29">
        <f t="shared" si="32"/>
        <v>5.3908459936652129</v>
      </c>
      <c r="H29">
        <f t="shared" si="32"/>
        <v>6.0046459936651866</v>
      </c>
      <c r="I29">
        <f t="shared" si="32"/>
        <v>6.5206359936651701</v>
      </c>
      <c r="J29">
        <f t="shared" si="32"/>
        <v>6.9388159936651634</v>
      </c>
      <c r="K29">
        <f t="shared" si="32"/>
        <v>7.2591859936651657</v>
      </c>
      <c r="L29">
        <f t="shared" si="32"/>
        <v>7.4817459936651414</v>
      </c>
      <c r="M29">
        <f t="shared" si="32"/>
        <v>7.6064959936651269</v>
      </c>
      <c r="N29">
        <f t="shared" si="32"/>
        <v>7.6334359936651222</v>
      </c>
      <c r="O29">
        <f t="shared" si="32"/>
        <v>7.5625659936651264</v>
      </c>
      <c r="P29">
        <f t="shared" si="32"/>
        <v>7.393885993665104</v>
      </c>
      <c r="Q29">
        <f t="shared" si="32"/>
        <v>7.1273959936650915</v>
      </c>
      <c r="R29">
        <f t="shared" si="32"/>
        <v>6.7630959936650887</v>
      </c>
      <c r="S29">
        <f t="shared" si="32"/>
        <v>6.3009859936650594</v>
      </c>
      <c r="T29">
        <f t="shared" si="32"/>
        <v>5.741065993665039</v>
      </c>
      <c r="U29">
        <f t="shared" si="32"/>
        <v>5.0833359936650284</v>
      </c>
      <c r="V29">
        <f t="shared" si="32"/>
        <v>4.3277959936650277</v>
      </c>
      <c r="W29">
        <f t="shared" si="32"/>
        <v>3.4744459936649998</v>
      </c>
      <c r="X29">
        <f t="shared" si="32"/>
        <v>2.5232859936649819</v>
      </c>
      <c r="Y29">
        <f t="shared" si="7"/>
        <v>1.4743159936649735</v>
      </c>
    </row>
    <row r="30" spans="2:28" x14ac:dyDescent="0.3">
      <c r="B30">
        <f t="shared" si="4"/>
        <v>27</v>
      </c>
      <c r="C30">
        <v>28.054624040950003</v>
      </c>
      <c r="D30">
        <f t="shared" si="2"/>
        <v>2.8920482319113057</v>
      </c>
      <c r="E30">
        <f t="shared" ref="E30:X30" si="33">D30+(-9.781*(momento)+19819)/100</f>
        <v>3.7992782319112868</v>
      </c>
      <c r="F30">
        <f t="shared" si="33"/>
        <v>4.6086982319112781</v>
      </c>
      <c r="G30">
        <f t="shared" si="33"/>
        <v>5.3203082319112784</v>
      </c>
      <c r="H30">
        <f t="shared" si="33"/>
        <v>5.9341082319112521</v>
      </c>
      <c r="I30">
        <f t="shared" si="33"/>
        <v>6.4500982319112357</v>
      </c>
      <c r="J30">
        <f t="shared" si="33"/>
        <v>6.868278231911229</v>
      </c>
      <c r="K30">
        <f t="shared" si="33"/>
        <v>7.1886482319112313</v>
      </c>
      <c r="L30">
        <f t="shared" si="33"/>
        <v>7.4112082319112069</v>
      </c>
      <c r="M30">
        <f t="shared" si="33"/>
        <v>7.5359582319111924</v>
      </c>
      <c r="N30">
        <f t="shared" si="33"/>
        <v>7.5628982319111877</v>
      </c>
      <c r="O30">
        <f t="shared" si="33"/>
        <v>7.4920282319111919</v>
      </c>
      <c r="P30">
        <f t="shared" si="33"/>
        <v>7.3233482319111696</v>
      </c>
      <c r="Q30">
        <f t="shared" si="33"/>
        <v>7.056858231911157</v>
      </c>
      <c r="R30">
        <f t="shared" si="33"/>
        <v>6.6925582319111543</v>
      </c>
      <c r="S30">
        <f t="shared" si="33"/>
        <v>6.230448231911125</v>
      </c>
      <c r="T30">
        <f t="shared" si="33"/>
        <v>5.6705282319111046</v>
      </c>
      <c r="U30">
        <f t="shared" si="33"/>
        <v>5.012798231911094</v>
      </c>
      <c r="V30">
        <f t="shared" si="33"/>
        <v>4.2572582319110932</v>
      </c>
      <c r="W30">
        <f t="shared" si="33"/>
        <v>3.4039082319110654</v>
      </c>
      <c r="X30">
        <f t="shared" si="33"/>
        <v>2.4527482319110474</v>
      </c>
      <c r="Y30">
        <f t="shared" si="7"/>
        <v>1.403778231911039</v>
      </c>
    </row>
    <row r="31" spans="2:28" x14ac:dyDescent="0.3">
      <c r="B31">
        <f t="shared" si="4"/>
        <v>28</v>
      </c>
      <c r="C31">
        <v>30.107401409800005</v>
      </c>
      <c r="D31">
        <f t="shared" si="2"/>
        <v>3.1036615171731086</v>
      </c>
      <c r="E31">
        <f t="shared" ref="E31:X31" si="34">D31+(-9.781*(momento)+19819)/100</f>
        <v>4.0108915171730901</v>
      </c>
      <c r="F31">
        <f t="shared" si="34"/>
        <v>4.8203115171730815</v>
      </c>
      <c r="G31">
        <f t="shared" si="34"/>
        <v>5.5319215171730818</v>
      </c>
      <c r="H31">
        <f t="shared" si="34"/>
        <v>6.1457215171730555</v>
      </c>
      <c r="I31">
        <f t="shared" si="34"/>
        <v>6.661711517173039</v>
      </c>
      <c r="J31">
        <f t="shared" si="34"/>
        <v>7.0798915171730323</v>
      </c>
      <c r="K31">
        <f t="shared" si="34"/>
        <v>7.4002615171730346</v>
      </c>
      <c r="L31">
        <f t="shared" si="34"/>
        <v>7.6228215171730103</v>
      </c>
      <c r="M31">
        <f t="shared" si="34"/>
        <v>7.7475715171729957</v>
      </c>
      <c r="N31">
        <f t="shared" si="34"/>
        <v>7.774511517172991</v>
      </c>
      <c r="O31">
        <f t="shared" si="34"/>
        <v>7.7036415171729953</v>
      </c>
      <c r="P31">
        <f t="shared" si="34"/>
        <v>7.5349615171729729</v>
      </c>
      <c r="Q31">
        <f t="shared" si="34"/>
        <v>7.2684715171729604</v>
      </c>
      <c r="R31">
        <f t="shared" si="34"/>
        <v>6.9041715171729576</v>
      </c>
      <c r="S31">
        <f t="shared" si="34"/>
        <v>6.4420615171729283</v>
      </c>
      <c r="T31">
        <f t="shared" si="34"/>
        <v>5.8821415171729079</v>
      </c>
      <c r="U31">
        <f t="shared" si="34"/>
        <v>5.2244115171728973</v>
      </c>
      <c r="V31">
        <f t="shared" si="34"/>
        <v>4.4688715171728965</v>
      </c>
      <c r="W31">
        <f t="shared" si="34"/>
        <v>3.6155215171728687</v>
      </c>
      <c r="X31">
        <f t="shared" si="34"/>
        <v>2.6643615171728507</v>
      </c>
      <c r="Y31">
        <f t="shared" si="7"/>
        <v>1.6153915171728424</v>
      </c>
    </row>
    <row r="32" spans="2:28" x14ac:dyDescent="0.3">
      <c r="B32">
        <f t="shared" si="4"/>
        <v>29</v>
      </c>
      <c r="C32">
        <v>32.16017877865</v>
      </c>
      <c r="D32">
        <f t="shared" si="2"/>
        <v>3.315274802434911</v>
      </c>
      <c r="E32">
        <f t="shared" ref="E32:X32" si="35">D32+(-9.781*(momento)+19819)/100</f>
        <v>4.2225048024348926</v>
      </c>
      <c r="F32">
        <f t="shared" si="35"/>
        <v>5.031924802434883</v>
      </c>
      <c r="G32">
        <f t="shared" si="35"/>
        <v>5.7435348024348833</v>
      </c>
      <c r="H32">
        <f t="shared" si="35"/>
        <v>6.357334802434857</v>
      </c>
      <c r="I32">
        <f t="shared" si="35"/>
        <v>6.8733248024348406</v>
      </c>
      <c r="J32">
        <f t="shared" si="35"/>
        <v>7.2915048024348339</v>
      </c>
      <c r="K32">
        <f t="shared" si="35"/>
        <v>7.6118748024348362</v>
      </c>
      <c r="L32">
        <f t="shared" si="35"/>
        <v>7.8344348024348118</v>
      </c>
      <c r="M32">
        <f t="shared" si="35"/>
        <v>7.9591848024347973</v>
      </c>
      <c r="N32">
        <f t="shared" si="35"/>
        <v>7.9861248024347926</v>
      </c>
      <c r="O32">
        <f t="shared" si="35"/>
        <v>7.9152548024347968</v>
      </c>
      <c r="P32">
        <f t="shared" si="35"/>
        <v>7.7465748024347745</v>
      </c>
      <c r="Q32">
        <f t="shared" si="35"/>
        <v>7.4800848024347619</v>
      </c>
      <c r="R32">
        <f t="shared" si="35"/>
        <v>7.1157848024347592</v>
      </c>
      <c r="S32">
        <f t="shared" si="35"/>
        <v>6.6536748024347299</v>
      </c>
      <c r="T32">
        <f t="shared" si="35"/>
        <v>6.0937548024347095</v>
      </c>
      <c r="U32">
        <f t="shared" si="35"/>
        <v>5.4360248024346989</v>
      </c>
      <c r="V32">
        <f t="shared" si="35"/>
        <v>4.6804848024346981</v>
      </c>
      <c r="W32">
        <f t="shared" si="35"/>
        <v>3.8271348024346703</v>
      </c>
      <c r="X32">
        <f t="shared" si="35"/>
        <v>2.8759748024346523</v>
      </c>
      <c r="Y32">
        <f t="shared" si="7"/>
        <v>1.8270048024346439</v>
      </c>
      <c r="Z32">
        <f>Y32+(-9.781*(momento)+19819)/100</f>
        <v>0.68022480243464511</v>
      </c>
    </row>
    <row r="33" spans="2:26" x14ac:dyDescent="0.3">
      <c r="B33">
        <f t="shared" si="4"/>
        <v>30</v>
      </c>
      <c r="C33">
        <v>30.791660532750004</v>
      </c>
      <c r="D33">
        <f t="shared" si="2"/>
        <v>3.174199278927043</v>
      </c>
      <c r="E33">
        <f t="shared" ref="E33:X33" si="36">D33+(-9.781*(momento)+19819)/100</f>
        <v>4.0814292789270246</v>
      </c>
      <c r="F33">
        <f t="shared" si="36"/>
        <v>4.8908492789270159</v>
      </c>
      <c r="G33">
        <f t="shared" si="36"/>
        <v>5.6024592789270162</v>
      </c>
      <c r="H33">
        <f t="shared" si="36"/>
        <v>6.2162592789269899</v>
      </c>
      <c r="I33">
        <f t="shared" si="36"/>
        <v>6.7322492789269734</v>
      </c>
      <c r="J33">
        <f t="shared" si="36"/>
        <v>7.1504292789269668</v>
      </c>
      <c r="K33">
        <f t="shared" si="36"/>
        <v>7.470799278926969</v>
      </c>
      <c r="L33">
        <f t="shared" si="36"/>
        <v>7.6933592789269447</v>
      </c>
      <c r="M33">
        <f t="shared" si="36"/>
        <v>7.8181092789269302</v>
      </c>
      <c r="N33">
        <f t="shared" si="36"/>
        <v>7.8450492789269255</v>
      </c>
      <c r="O33">
        <f t="shared" si="36"/>
        <v>7.7741792789269297</v>
      </c>
      <c r="P33">
        <f t="shared" si="36"/>
        <v>7.6054992789269074</v>
      </c>
      <c r="Q33">
        <f t="shared" si="36"/>
        <v>7.3390092789268948</v>
      </c>
      <c r="R33">
        <f t="shared" si="36"/>
        <v>6.9747092789268921</v>
      </c>
      <c r="S33">
        <f t="shared" si="36"/>
        <v>6.5125992789268627</v>
      </c>
      <c r="T33">
        <f t="shared" si="36"/>
        <v>5.9526792789268423</v>
      </c>
      <c r="U33">
        <f t="shared" si="36"/>
        <v>5.2949492789268318</v>
      </c>
      <c r="V33">
        <f t="shared" si="36"/>
        <v>4.539409278926831</v>
      </c>
      <c r="W33">
        <f t="shared" si="36"/>
        <v>3.6860592789268032</v>
      </c>
      <c r="X33">
        <f t="shared" si="36"/>
        <v>2.7348992789267852</v>
      </c>
      <c r="Y33">
        <f t="shared" si="7"/>
        <v>1.6859292789267768</v>
      </c>
      <c r="Z33">
        <f>Y33+(-9.781*(momento)+19819)/100</f>
        <v>0.539149278926778</v>
      </c>
    </row>
    <row r="34" spans="2:26" x14ac:dyDescent="0.3">
      <c r="B34">
        <f t="shared" si="4"/>
        <v>31</v>
      </c>
      <c r="C34">
        <v>26.001846672100001</v>
      </c>
      <c r="D34">
        <f t="shared" si="2"/>
        <v>2.6804349466495028</v>
      </c>
      <c r="E34">
        <f t="shared" ref="E34:X34" si="37">D34+(-9.781*(momento)+19819)/100</f>
        <v>3.5876649466494843</v>
      </c>
      <c r="F34">
        <f t="shared" si="37"/>
        <v>4.3970849466494748</v>
      </c>
      <c r="G34">
        <f t="shared" si="37"/>
        <v>5.1086949466494751</v>
      </c>
      <c r="H34">
        <f t="shared" si="37"/>
        <v>5.7224949466494488</v>
      </c>
      <c r="I34">
        <f t="shared" si="37"/>
        <v>6.2384849466494323</v>
      </c>
      <c r="J34">
        <f t="shared" si="37"/>
        <v>6.6566649466494257</v>
      </c>
      <c r="K34">
        <f t="shared" si="37"/>
        <v>6.9770349466494279</v>
      </c>
      <c r="L34">
        <f t="shared" si="37"/>
        <v>7.1995949466494036</v>
      </c>
      <c r="M34">
        <f t="shared" si="37"/>
        <v>7.3243449466493891</v>
      </c>
      <c r="N34">
        <f t="shared" si="37"/>
        <v>7.3512849466493844</v>
      </c>
      <c r="O34">
        <f t="shared" si="37"/>
        <v>7.2804149466493886</v>
      </c>
      <c r="P34">
        <f t="shared" si="37"/>
        <v>7.1117349466493662</v>
      </c>
      <c r="Q34">
        <f t="shared" si="37"/>
        <v>6.8452449466493537</v>
      </c>
      <c r="R34">
        <f t="shared" si="37"/>
        <v>6.4809449466493509</v>
      </c>
      <c r="S34">
        <f t="shared" si="37"/>
        <v>6.0188349466493216</v>
      </c>
      <c r="T34">
        <f t="shared" si="37"/>
        <v>5.4589149466493012</v>
      </c>
      <c r="U34">
        <f t="shared" si="37"/>
        <v>4.8011849466492906</v>
      </c>
      <c r="V34">
        <f t="shared" si="37"/>
        <v>4.0456449466492899</v>
      </c>
      <c r="W34">
        <f t="shared" si="37"/>
        <v>3.1922949466492621</v>
      </c>
      <c r="X34">
        <f t="shared" si="37"/>
        <v>2.2411349466492441</v>
      </c>
      <c r="Y34">
        <f t="shared" si="7"/>
        <v>1.1921649466492357</v>
      </c>
    </row>
    <row r="35" spans="2:26" x14ac:dyDescent="0.3">
      <c r="B35">
        <f t="shared" si="4"/>
        <v>32</v>
      </c>
      <c r="C35">
        <v>26.686105795050004</v>
      </c>
      <c r="D35">
        <f t="shared" si="2"/>
        <v>2.7509727084034372</v>
      </c>
      <c r="E35">
        <f t="shared" ref="E35:X35" si="38">D35+(-9.781*(momento)+19819)/100</f>
        <v>3.6582027084034188</v>
      </c>
      <c r="F35">
        <f t="shared" si="38"/>
        <v>4.4676227084034092</v>
      </c>
      <c r="G35">
        <f t="shared" si="38"/>
        <v>5.1792327084034095</v>
      </c>
      <c r="H35">
        <f t="shared" si="38"/>
        <v>5.7930327084033832</v>
      </c>
      <c r="I35">
        <f t="shared" si="38"/>
        <v>6.3090227084033668</v>
      </c>
      <c r="J35">
        <f t="shared" si="38"/>
        <v>6.7272027084033601</v>
      </c>
      <c r="K35">
        <f t="shared" si="38"/>
        <v>7.0475727084033624</v>
      </c>
      <c r="L35">
        <f t="shared" si="38"/>
        <v>7.270132708403338</v>
      </c>
      <c r="M35">
        <f t="shared" si="38"/>
        <v>7.3948827084033235</v>
      </c>
      <c r="N35">
        <f t="shared" si="38"/>
        <v>7.4218227084033188</v>
      </c>
      <c r="O35">
        <f t="shared" si="38"/>
        <v>7.350952708403323</v>
      </c>
      <c r="P35">
        <f t="shared" si="38"/>
        <v>7.1822727084033007</v>
      </c>
      <c r="Q35">
        <f t="shared" si="38"/>
        <v>6.9157827084032881</v>
      </c>
      <c r="R35">
        <f t="shared" si="38"/>
        <v>6.5514827084032854</v>
      </c>
      <c r="S35">
        <f t="shared" si="38"/>
        <v>6.0893727084032561</v>
      </c>
      <c r="T35">
        <f t="shared" si="38"/>
        <v>5.5294527084032357</v>
      </c>
      <c r="U35">
        <f t="shared" si="38"/>
        <v>4.8717227084032251</v>
      </c>
      <c r="V35">
        <f t="shared" si="38"/>
        <v>4.1161827084032243</v>
      </c>
      <c r="W35">
        <f t="shared" si="38"/>
        <v>3.2628327084031965</v>
      </c>
      <c r="X35">
        <f t="shared" si="38"/>
        <v>2.3116727084031785</v>
      </c>
      <c r="Y35">
        <f t="shared" si="7"/>
        <v>1.2627027084031701</v>
      </c>
    </row>
    <row r="36" spans="2:26" x14ac:dyDescent="0.3">
      <c r="B36">
        <f t="shared" si="4"/>
        <v>33</v>
      </c>
      <c r="C36">
        <v>26.001846672100001</v>
      </c>
      <c r="D36">
        <f t="shared" si="2"/>
        <v>2.6804349466495028</v>
      </c>
      <c r="E36">
        <f t="shared" ref="E36:X36" si="39">D36+(-9.781*(momento)+19819)/100</f>
        <v>3.5876649466494843</v>
      </c>
      <c r="F36">
        <f t="shared" si="39"/>
        <v>4.3970849466494748</v>
      </c>
      <c r="G36">
        <f t="shared" si="39"/>
        <v>5.1086949466494751</v>
      </c>
      <c r="H36">
        <f t="shared" si="39"/>
        <v>5.7224949466494488</v>
      </c>
      <c r="I36">
        <f t="shared" si="39"/>
        <v>6.2384849466494323</v>
      </c>
      <c r="J36">
        <f t="shared" si="39"/>
        <v>6.6566649466494257</v>
      </c>
      <c r="K36">
        <f t="shared" si="39"/>
        <v>6.9770349466494279</v>
      </c>
      <c r="L36">
        <f t="shared" si="39"/>
        <v>7.1995949466494036</v>
      </c>
      <c r="M36">
        <f t="shared" si="39"/>
        <v>7.3243449466493891</v>
      </c>
      <c r="N36">
        <f t="shared" si="39"/>
        <v>7.3512849466493844</v>
      </c>
      <c r="O36">
        <f t="shared" si="39"/>
        <v>7.2804149466493886</v>
      </c>
      <c r="P36">
        <f t="shared" si="39"/>
        <v>7.1117349466493662</v>
      </c>
      <c r="Q36">
        <f t="shared" si="39"/>
        <v>6.8452449466493537</v>
      </c>
      <c r="R36">
        <f t="shared" si="39"/>
        <v>6.4809449466493509</v>
      </c>
      <c r="S36">
        <f t="shared" si="39"/>
        <v>6.0188349466493216</v>
      </c>
      <c r="T36">
        <f t="shared" si="39"/>
        <v>5.4589149466493012</v>
      </c>
      <c r="U36">
        <f t="shared" si="39"/>
        <v>4.8011849466492906</v>
      </c>
      <c r="V36">
        <f t="shared" si="39"/>
        <v>4.0456449466492899</v>
      </c>
      <c r="W36">
        <f t="shared" si="39"/>
        <v>3.1922949466492621</v>
      </c>
      <c r="X36">
        <f t="shared" si="39"/>
        <v>2.2411349466492441</v>
      </c>
      <c r="Y36">
        <f t="shared" si="7"/>
        <v>1.1921649466492357</v>
      </c>
    </row>
    <row r="37" spans="2:26" x14ac:dyDescent="0.3">
      <c r="B37">
        <f t="shared" si="4"/>
        <v>34</v>
      </c>
      <c r="C37">
        <v>20.527773688500002</v>
      </c>
      <c r="D37">
        <f t="shared" si="2"/>
        <v>2.1161328526180285</v>
      </c>
      <c r="E37">
        <f t="shared" ref="E37:X37" si="40">D37+(-9.781*(momento)+19819)/100</f>
        <v>3.0233628526180096</v>
      </c>
      <c r="F37">
        <f t="shared" si="40"/>
        <v>3.8327828526180006</v>
      </c>
      <c r="G37">
        <f t="shared" si="40"/>
        <v>4.5443928526180013</v>
      </c>
      <c r="H37">
        <f t="shared" si="40"/>
        <v>5.158192852617975</v>
      </c>
      <c r="I37">
        <f t="shared" si="40"/>
        <v>5.6741828526179585</v>
      </c>
      <c r="J37">
        <f t="shared" si="40"/>
        <v>6.0923628526179519</v>
      </c>
      <c r="K37">
        <f t="shared" si="40"/>
        <v>6.4127328526179541</v>
      </c>
      <c r="L37">
        <f t="shared" si="40"/>
        <v>6.6352928526179298</v>
      </c>
      <c r="M37">
        <f t="shared" si="40"/>
        <v>6.7600428526179153</v>
      </c>
      <c r="N37">
        <f t="shared" si="40"/>
        <v>6.7869828526179106</v>
      </c>
      <c r="O37">
        <f t="shared" si="40"/>
        <v>6.7161128526179148</v>
      </c>
      <c r="P37">
        <f t="shared" si="40"/>
        <v>6.5474328526178924</v>
      </c>
      <c r="Q37">
        <f t="shared" si="40"/>
        <v>6.2809428526178799</v>
      </c>
      <c r="R37">
        <f t="shared" si="40"/>
        <v>5.9166428526178771</v>
      </c>
      <c r="S37">
        <f t="shared" si="40"/>
        <v>5.4545328526178478</v>
      </c>
      <c r="T37">
        <f t="shared" si="40"/>
        <v>4.8946128526178274</v>
      </c>
      <c r="U37">
        <f t="shared" si="40"/>
        <v>4.2368828526178168</v>
      </c>
      <c r="V37">
        <f t="shared" si="40"/>
        <v>3.4813428526178161</v>
      </c>
      <c r="W37">
        <f t="shared" si="40"/>
        <v>2.6279928526177883</v>
      </c>
      <c r="X37">
        <f t="shared" si="40"/>
        <v>1.6768328526177703</v>
      </c>
      <c r="Y37">
        <f t="shared" si="7"/>
        <v>0.62786285261776187</v>
      </c>
    </row>
    <row r="38" spans="2:26" x14ac:dyDescent="0.3">
      <c r="B38">
        <f t="shared" si="4"/>
        <v>35</v>
      </c>
      <c r="C38">
        <v>21.212032811450005</v>
      </c>
      <c r="D38">
        <f t="shared" si="2"/>
        <v>2.186670614371963</v>
      </c>
      <c r="E38">
        <f t="shared" ref="E38:X38" si="41">D38+(-9.781*(momento)+19819)/100</f>
        <v>3.0939006143719441</v>
      </c>
      <c r="F38">
        <f t="shared" si="41"/>
        <v>3.903320614371935</v>
      </c>
      <c r="G38">
        <f t="shared" si="41"/>
        <v>4.6149306143719357</v>
      </c>
      <c r="H38">
        <f t="shared" si="41"/>
        <v>5.2287306143719094</v>
      </c>
      <c r="I38">
        <f t="shared" si="41"/>
        <v>5.744720614371893</v>
      </c>
      <c r="J38">
        <f t="shared" si="41"/>
        <v>6.1629006143718863</v>
      </c>
      <c r="K38">
        <f t="shared" si="41"/>
        <v>6.4832706143718886</v>
      </c>
      <c r="L38">
        <f t="shared" si="41"/>
        <v>6.7058306143718642</v>
      </c>
      <c r="M38">
        <f t="shared" si="41"/>
        <v>6.8305806143718497</v>
      </c>
      <c r="N38">
        <f t="shared" si="41"/>
        <v>6.857520614371845</v>
      </c>
      <c r="O38">
        <f t="shared" si="41"/>
        <v>6.7866506143718492</v>
      </c>
      <c r="P38">
        <f t="shared" si="41"/>
        <v>6.6179706143718269</v>
      </c>
      <c r="Q38">
        <f t="shared" si="41"/>
        <v>6.3514806143718143</v>
      </c>
      <c r="R38">
        <f t="shared" si="41"/>
        <v>5.9871806143718116</v>
      </c>
      <c r="S38">
        <f t="shared" si="41"/>
        <v>5.5250706143717823</v>
      </c>
      <c r="T38">
        <f t="shared" si="41"/>
        <v>4.9651506143717619</v>
      </c>
      <c r="U38">
        <f t="shared" si="41"/>
        <v>4.3074206143717513</v>
      </c>
      <c r="V38">
        <f t="shared" si="41"/>
        <v>3.5518806143717505</v>
      </c>
      <c r="W38">
        <f t="shared" si="41"/>
        <v>2.6985306143717227</v>
      </c>
      <c r="X38">
        <f t="shared" si="41"/>
        <v>1.7473706143717047</v>
      </c>
      <c r="Y38">
        <f t="shared" si="7"/>
        <v>0.69840061437169632</v>
      </c>
    </row>
    <row r="39" spans="2:26" x14ac:dyDescent="0.3">
      <c r="B39">
        <f t="shared" si="4"/>
        <v>36</v>
      </c>
      <c r="C39">
        <v>18.474996319650003</v>
      </c>
      <c r="D39">
        <f t="shared" si="2"/>
        <v>1.9045195673562259</v>
      </c>
      <c r="E39">
        <f t="shared" ref="E39:X39" si="42">D39+(-9.781*(momento)+19819)/100</f>
        <v>2.8117495673562072</v>
      </c>
      <c r="F39">
        <f t="shared" si="42"/>
        <v>3.6211695673561981</v>
      </c>
      <c r="G39">
        <f t="shared" si="42"/>
        <v>4.3327795673561988</v>
      </c>
      <c r="H39">
        <f t="shared" si="42"/>
        <v>4.9465795673561725</v>
      </c>
      <c r="I39">
        <f t="shared" si="42"/>
        <v>5.4625695673561561</v>
      </c>
      <c r="J39">
        <f t="shared" si="42"/>
        <v>5.8807495673561494</v>
      </c>
      <c r="K39">
        <f t="shared" si="42"/>
        <v>6.2011195673561517</v>
      </c>
      <c r="L39">
        <f t="shared" si="42"/>
        <v>6.4236795673561273</v>
      </c>
      <c r="M39">
        <f t="shared" si="42"/>
        <v>6.5484295673561128</v>
      </c>
      <c r="N39">
        <f t="shared" si="42"/>
        <v>6.5753695673561081</v>
      </c>
      <c r="O39">
        <f t="shared" si="42"/>
        <v>6.5044995673561123</v>
      </c>
      <c r="P39">
        <f t="shared" si="42"/>
        <v>6.33581956735609</v>
      </c>
      <c r="Q39">
        <f t="shared" si="42"/>
        <v>6.0693295673560774</v>
      </c>
      <c r="R39">
        <f t="shared" si="42"/>
        <v>5.7050295673560747</v>
      </c>
      <c r="S39">
        <f t="shared" si="42"/>
        <v>5.2429195673560454</v>
      </c>
      <c r="T39">
        <f t="shared" si="42"/>
        <v>4.682999567356025</v>
      </c>
      <c r="U39">
        <f t="shared" si="42"/>
        <v>4.0252695673560144</v>
      </c>
      <c r="V39">
        <f t="shared" si="42"/>
        <v>3.2697295673560136</v>
      </c>
      <c r="W39">
        <f t="shared" si="42"/>
        <v>2.4163795673559858</v>
      </c>
      <c r="X39">
        <f t="shared" si="42"/>
        <v>1.4652195673559678</v>
      </c>
    </row>
    <row r="40" spans="2:26" x14ac:dyDescent="0.3">
      <c r="B40">
        <f t="shared" si="4"/>
        <v>37</v>
      </c>
      <c r="C40">
        <v>18.474996319650003</v>
      </c>
      <c r="D40">
        <f t="shared" si="2"/>
        <v>1.9045195673562259</v>
      </c>
      <c r="E40">
        <f t="shared" ref="E40:X40" si="43">D40+(-9.781*(momento)+19819)/100</f>
        <v>2.8117495673562072</v>
      </c>
      <c r="F40">
        <f t="shared" si="43"/>
        <v>3.6211695673561981</v>
      </c>
      <c r="G40">
        <f t="shared" si="43"/>
        <v>4.3327795673561988</v>
      </c>
      <c r="H40">
        <f t="shared" si="43"/>
        <v>4.9465795673561725</v>
      </c>
      <c r="I40">
        <f t="shared" si="43"/>
        <v>5.4625695673561561</v>
      </c>
      <c r="J40">
        <f t="shared" si="43"/>
        <v>5.8807495673561494</v>
      </c>
      <c r="K40">
        <f t="shared" si="43"/>
        <v>6.2011195673561517</v>
      </c>
      <c r="L40">
        <f t="shared" si="43"/>
        <v>6.4236795673561273</v>
      </c>
      <c r="M40">
        <f t="shared" si="43"/>
        <v>6.5484295673561128</v>
      </c>
      <c r="N40">
        <f t="shared" si="43"/>
        <v>6.5753695673561081</v>
      </c>
      <c r="O40">
        <f t="shared" si="43"/>
        <v>6.5044995673561123</v>
      </c>
      <c r="P40">
        <f t="shared" si="43"/>
        <v>6.33581956735609</v>
      </c>
      <c r="Q40">
        <f t="shared" si="43"/>
        <v>6.0693295673560774</v>
      </c>
      <c r="R40">
        <f t="shared" si="43"/>
        <v>5.7050295673560747</v>
      </c>
      <c r="S40">
        <f t="shared" si="43"/>
        <v>5.2429195673560454</v>
      </c>
      <c r="T40">
        <f t="shared" si="43"/>
        <v>4.682999567356025</v>
      </c>
      <c r="U40">
        <f t="shared" si="43"/>
        <v>4.0252695673560144</v>
      </c>
      <c r="V40">
        <f t="shared" si="43"/>
        <v>3.2697295673560136</v>
      </c>
      <c r="W40">
        <f t="shared" si="43"/>
        <v>2.4163795673559858</v>
      </c>
      <c r="X40">
        <f t="shared" si="43"/>
        <v>1.4652195673559678</v>
      </c>
    </row>
    <row r="41" spans="2:26" x14ac:dyDescent="0.3">
      <c r="B41">
        <f t="shared" si="4"/>
        <v>38</v>
      </c>
      <c r="C41">
        <v>15.053700704900002</v>
      </c>
      <c r="D41">
        <f t="shared" si="2"/>
        <v>1.5518307585865543</v>
      </c>
      <c r="E41">
        <f t="shared" ref="E41:X41" si="44">D41+(-9.781*(momento)+19819)/100</f>
        <v>2.4590607585865358</v>
      </c>
      <c r="F41">
        <f t="shared" si="44"/>
        <v>3.2684807585865268</v>
      </c>
      <c r="G41">
        <f t="shared" si="44"/>
        <v>3.9800907585865275</v>
      </c>
      <c r="H41">
        <f t="shared" si="44"/>
        <v>4.5938907585865012</v>
      </c>
      <c r="I41">
        <f t="shared" si="44"/>
        <v>5.1098807585864847</v>
      </c>
      <c r="J41">
        <f t="shared" si="44"/>
        <v>5.5280607585864781</v>
      </c>
      <c r="K41">
        <f t="shared" si="44"/>
        <v>5.8484307585864803</v>
      </c>
      <c r="L41">
        <f t="shared" si="44"/>
        <v>6.070990758586456</v>
      </c>
      <c r="M41">
        <f t="shared" si="44"/>
        <v>6.1957407585864415</v>
      </c>
      <c r="N41">
        <f t="shared" si="44"/>
        <v>6.2226807585864368</v>
      </c>
      <c r="O41">
        <f t="shared" si="44"/>
        <v>6.151810758586441</v>
      </c>
      <c r="P41">
        <f t="shared" si="44"/>
        <v>5.9831307585864186</v>
      </c>
      <c r="Q41">
        <f t="shared" si="44"/>
        <v>5.7166407585864061</v>
      </c>
      <c r="R41">
        <f t="shared" si="44"/>
        <v>5.3523407585864033</v>
      </c>
      <c r="S41">
        <f t="shared" si="44"/>
        <v>4.890230758586374</v>
      </c>
      <c r="T41">
        <f t="shared" si="44"/>
        <v>4.3303107585863536</v>
      </c>
      <c r="U41">
        <f t="shared" si="44"/>
        <v>3.672580758586343</v>
      </c>
      <c r="V41">
        <f t="shared" si="44"/>
        <v>2.9170407585863423</v>
      </c>
      <c r="W41">
        <f t="shared" si="44"/>
        <v>2.0636907585863145</v>
      </c>
      <c r="X41">
        <f t="shared" si="44"/>
        <v>1.1125307585862965</v>
      </c>
    </row>
    <row r="42" spans="2:26" x14ac:dyDescent="0.3">
      <c r="B42">
        <f t="shared" si="4"/>
        <v>39</v>
      </c>
      <c r="C42">
        <v>15.053700704900002</v>
      </c>
      <c r="D42">
        <f t="shared" si="2"/>
        <v>1.5518307585865543</v>
      </c>
      <c r="E42">
        <f t="shared" ref="E42:X42" si="45">D42+(-9.781*(momento)+19819)/100</f>
        <v>2.4590607585865358</v>
      </c>
      <c r="F42">
        <f t="shared" si="45"/>
        <v>3.2684807585865268</v>
      </c>
      <c r="G42">
        <f t="shared" si="45"/>
        <v>3.9800907585865275</v>
      </c>
      <c r="H42">
        <f t="shared" si="45"/>
        <v>4.5938907585865012</v>
      </c>
      <c r="I42">
        <f t="shared" si="45"/>
        <v>5.1098807585864847</v>
      </c>
      <c r="J42">
        <f t="shared" si="45"/>
        <v>5.5280607585864781</v>
      </c>
      <c r="K42">
        <f t="shared" si="45"/>
        <v>5.8484307585864803</v>
      </c>
      <c r="L42">
        <f t="shared" si="45"/>
        <v>6.070990758586456</v>
      </c>
      <c r="M42">
        <f t="shared" si="45"/>
        <v>6.1957407585864415</v>
      </c>
      <c r="N42">
        <f t="shared" si="45"/>
        <v>6.2226807585864368</v>
      </c>
      <c r="O42">
        <f t="shared" si="45"/>
        <v>6.151810758586441</v>
      </c>
      <c r="P42">
        <f t="shared" si="45"/>
        <v>5.9831307585864186</v>
      </c>
      <c r="Q42">
        <f t="shared" si="45"/>
        <v>5.7166407585864061</v>
      </c>
      <c r="R42">
        <f t="shared" si="45"/>
        <v>5.3523407585864033</v>
      </c>
      <c r="S42">
        <f t="shared" si="45"/>
        <v>4.890230758586374</v>
      </c>
      <c r="T42">
        <f t="shared" si="45"/>
        <v>4.3303107585863536</v>
      </c>
      <c r="U42">
        <f t="shared" si="45"/>
        <v>3.672580758586343</v>
      </c>
      <c r="V42">
        <f t="shared" si="45"/>
        <v>2.9170407585863423</v>
      </c>
      <c r="W42">
        <f t="shared" si="45"/>
        <v>2.0636907585863145</v>
      </c>
      <c r="X42">
        <f t="shared" si="45"/>
        <v>1.1125307585862965</v>
      </c>
    </row>
    <row r="43" spans="2:26" x14ac:dyDescent="0.3">
      <c r="B43">
        <f t="shared" si="4"/>
        <v>40</v>
      </c>
      <c r="C43">
        <v>13.685182459000002</v>
      </c>
      <c r="D43">
        <f t="shared" si="2"/>
        <v>1.4107552350786856</v>
      </c>
      <c r="E43">
        <f t="shared" ref="E43:X43" si="46">D43+(-9.781*(momento)+19819)/100</f>
        <v>2.3179852350786669</v>
      </c>
      <c r="F43">
        <f t="shared" si="46"/>
        <v>3.1274052350786579</v>
      </c>
      <c r="G43">
        <f t="shared" si="46"/>
        <v>3.8390152350786586</v>
      </c>
      <c r="H43">
        <f t="shared" si="46"/>
        <v>4.4528152350786323</v>
      </c>
      <c r="I43">
        <f t="shared" si="46"/>
        <v>4.9688052350786158</v>
      </c>
      <c r="J43">
        <f t="shared" si="46"/>
        <v>5.3869852350786092</v>
      </c>
      <c r="K43">
        <f t="shared" si="46"/>
        <v>5.7073552350786114</v>
      </c>
      <c r="L43">
        <f t="shared" si="46"/>
        <v>5.9299152350785871</v>
      </c>
      <c r="M43">
        <f t="shared" si="46"/>
        <v>6.0546652350785726</v>
      </c>
      <c r="N43">
        <f t="shared" si="46"/>
        <v>6.0816052350785679</v>
      </c>
      <c r="O43">
        <f t="shared" si="46"/>
        <v>6.0107352350785721</v>
      </c>
      <c r="P43">
        <f t="shared" si="46"/>
        <v>5.8420552350785497</v>
      </c>
      <c r="Q43">
        <f t="shared" si="46"/>
        <v>5.5755652350785372</v>
      </c>
      <c r="R43">
        <f t="shared" si="46"/>
        <v>5.2112652350785345</v>
      </c>
      <c r="S43">
        <f t="shared" si="46"/>
        <v>4.7491552350785051</v>
      </c>
      <c r="T43">
        <f t="shared" si="46"/>
        <v>4.1892352350784847</v>
      </c>
      <c r="U43">
        <f t="shared" si="46"/>
        <v>3.5315052350784741</v>
      </c>
      <c r="V43">
        <f t="shared" si="46"/>
        <v>2.7759652350784734</v>
      </c>
      <c r="W43">
        <f t="shared" si="46"/>
        <v>1.9226152350784456</v>
      </c>
      <c r="X43">
        <f t="shared" si="46"/>
        <v>0.97145523507842757</v>
      </c>
    </row>
    <row r="44" spans="2:26" x14ac:dyDescent="0.3">
      <c r="B44">
        <f t="shared" si="4"/>
        <v>41</v>
      </c>
      <c r="C44">
        <v>13.685182459000002</v>
      </c>
      <c r="D44">
        <f t="shared" si="2"/>
        <v>1.4107552350786856</v>
      </c>
      <c r="E44">
        <f t="shared" ref="E44:X44" si="47">D44+(-9.781*(momento)+19819)/100</f>
        <v>2.3179852350786669</v>
      </c>
      <c r="F44">
        <f t="shared" si="47"/>
        <v>3.1274052350786579</v>
      </c>
      <c r="G44">
        <f t="shared" si="47"/>
        <v>3.8390152350786586</v>
      </c>
      <c r="H44">
        <f t="shared" si="47"/>
        <v>4.4528152350786323</v>
      </c>
      <c r="I44">
        <f t="shared" si="47"/>
        <v>4.9688052350786158</v>
      </c>
      <c r="J44">
        <f t="shared" si="47"/>
        <v>5.3869852350786092</v>
      </c>
      <c r="K44">
        <f t="shared" si="47"/>
        <v>5.7073552350786114</v>
      </c>
      <c r="L44">
        <f t="shared" si="47"/>
        <v>5.9299152350785871</v>
      </c>
      <c r="M44">
        <f t="shared" si="47"/>
        <v>6.0546652350785726</v>
      </c>
      <c r="N44">
        <f t="shared" si="47"/>
        <v>6.0816052350785679</v>
      </c>
      <c r="O44">
        <f t="shared" si="47"/>
        <v>6.0107352350785721</v>
      </c>
      <c r="P44">
        <f t="shared" si="47"/>
        <v>5.8420552350785497</v>
      </c>
      <c r="Q44">
        <f t="shared" si="47"/>
        <v>5.5755652350785372</v>
      </c>
      <c r="R44">
        <f t="shared" si="47"/>
        <v>5.2112652350785345</v>
      </c>
      <c r="S44">
        <f t="shared" si="47"/>
        <v>4.7491552350785051</v>
      </c>
      <c r="T44">
        <f t="shared" si="47"/>
        <v>4.1892352350784847</v>
      </c>
      <c r="U44">
        <f t="shared" si="47"/>
        <v>3.5315052350784741</v>
      </c>
      <c r="V44">
        <f t="shared" si="47"/>
        <v>2.7759652350784734</v>
      </c>
      <c r="W44">
        <f t="shared" si="47"/>
        <v>1.9226152350784456</v>
      </c>
      <c r="X44">
        <f t="shared" si="47"/>
        <v>0.97145523507842757</v>
      </c>
    </row>
    <row r="45" spans="2:26" x14ac:dyDescent="0.3">
      <c r="B45">
        <f t="shared" si="4"/>
        <v>42</v>
      </c>
      <c r="C45">
        <v>11.632405090150002</v>
      </c>
      <c r="D45">
        <f t="shared" si="2"/>
        <v>1.1991419498168829</v>
      </c>
      <c r="E45">
        <f t="shared" ref="E45:X45" si="48">D45+(-9.781*(momento)+19819)/100</f>
        <v>2.1063719498168645</v>
      </c>
      <c r="F45">
        <f t="shared" si="48"/>
        <v>2.9157919498168554</v>
      </c>
      <c r="G45">
        <f t="shared" si="48"/>
        <v>3.6274019498168562</v>
      </c>
      <c r="H45">
        <f t="shared" si="48"/>
        <v>4.2412019498168299</v>
      </c>
      <c r="I45">
        <f t="shared" si="48"/>
        <v>4.7571919498168134</v>
      </c>
      <c r="J45">
        <f t="shared" si="48"/>
        <v>5.1753719498168067</v>
      </c>
      <c r="K45">
        <f t="shared" si="48"/>
        <v>5.495741949816809</v>
      </c>
      <c r="L45">
        <f t="shared" si="48"/>
        <v>5.7183019498167846</v>
      </c>
      <c r="M45">
        <f t="shared" si="48"/>
        <v>5.8430519498167701</v>
      </c>
      <c r="N45">
        <f t="shared" si="48"/>
        <v>5.8699919498167654</v>
      </c>
      <c r="O45">
        <f t="shared" si="48"/>
        <v>5.7991219498167696</v>
      </c>
      <c r="P45">
        <f t="shared" si="48"/>
        <v>5.6304419498167473</v>
      </c>
      <c r="Q45">
        <f t="shared" si="48"/>
        <v>5.3639519498167347</v>
      </c>
      <c r="R45">
        <f t="shared" si="48"/>
        <v>4.999651949816732</v>
      </c>
      <c r="S45">
        <f t="shared" si="48"/>
        <v>4.5375419498167027</v>
      </c>
      <c r="T45">
        <f t="shared" si="48"/>
        <v>3.9776219498166827</v>
      </c>
      <c r="U45">
        <f t="shared" si="48"/>
        <v>3.3198919498166721</v>
      </c>
      <c r="V45">
        <f t="shared" si="48"/>
        <v>2.5643519498166714</v>
      </c>
      <c r="W45">
        <f t="shared" si="48"/>
        <v>1.7110019498166436</v>
      </c>
      <c r="X45">
        <f t="shared" si="48"/>
        <v>0.75984194981662556</v>
      </c>
    </row>
    <row r="46" spans="2:26" x14ac:dyDescent="0.3">
      <c r="B46">
        <f t="shared" si="4"/>
        <v>43</v>
      </c>
      <c r="C46">
        <v>11.632405090150002</v>
      </c>
      <c r="D46">
        <f t="shared" si="2"/>
        <v>1.1991419498168829</v>
      </c>
      <c r="E46">
        <f t="shared" ref="E46:X46" si="49">D46+(-9.781*(momento)+19819)/100</f>
        <v>2.1063719498168645</v>
      </c>
      <c r="F46">
        <f t="shared" si="49"/>
        <v>2.9157919498168554</v>
      </c>
      <c r="G46">
        <f t="shared" si="49"/>
        <v>3.6274019498168562</v>
      </c>
      <c r="H46">
        <f t="shared" si="49"/>
        <v>4.2412019498168299</v>
      </c>
      <c r="I46">
        <f t="shared" si="49"/>
        <v>4.7571919498168134</v>
      </c>
      <c r="J46">
        <f t="shared" si="49"/>
        <v>5.1753719498168067</v>
      </c>
      <c r="K46">
        <f t="shared" si="49"/>
        <v>5.495741949816809</v>
      </c>
      <c r="L46">
        <f t="shared" si="49"/>
        <v>5.7183019498167846</v>
      </c>
      <c r="M46">
        <f t="shared" si="49"/>
        <v>5.8430519498167701</v>
      </c>
      <c r="N46">
        <f t="shared" si="49"/>
        <v>5.8699919498167654</v>
      </c>
      <c r="O46">
        <f t="shared" si="49"/>
        <v>5.7991219498167696</v>
      </c>
      <c r="P46">
        <f t="shared" si="49"/>
        <v>5.6304419498167473</v>
      </c>
      <c r="Q46">
        <f t="shared" si="49"/>
        <v>5.3639519498167347</v>
      </c>
      <c r="R46">
        <f t="shared" si="49"/>
        <v>4.999651949816732</v>
      </c>
      <c r="S46">
        <f t="shared" si="49"/>
        <v>4.5375419498167027</v>
      </c>
      <c r="T46">
        <f t="shared" si="49"/>
        <v>3.9776219498166827</v>
      </c>
      <c r="U46">
        <f t="shared" si="49"/>
        <v>3.3198919498166721</v>
      </c>
      <c r="V46">
        <f t="shared" si="49"/>
        <v>2.5643519498166714</v>
      </c>
      <c r="W46">
        <f t="shared" si="49"/>
        <v>1.7110019498166436</v>
      </c>
      <c r="X46">
        <f t="shared" si="49"/>
        <v>0.75984194981662556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opLeftCell="D1" workbookViewId="0">
      <selection activeCell="L4" sqref="L4:L15"/>
    </sheetView>
  </sheetViews>
  <sheetFormatPr baseColWidth="10" defaultRowHeight="14.4" x14ac:dyDescent="0.3"/>
  <cols>
    <col min="6" max="6" width="11.88671875" bestFit="1" customWidth="1"/>
  </cols>
  <sheetData>
    <row r="1" spans="1:41" x14ac:dyDescent="0.3">
      <c r="A1">
        <v>2</v>
      </c>
      <c r="B1" t="s">
        <v>51</v>
      </c>
      <c r="C1" t="s">
        <v>48</v>
      </c>
      <c r="E1" t="s">
        <v>58</v>
      </c>
      <c r="F1" t="s">
        <v>59</v>
      </c>
    </row>
    <row r="2" spans="1:41" x14ac:dyDescent="0.3">
      <c r="A2">
        <v>1.1233999999999999E-2</v>
      </c>
      <c r="B2">
        <v>3.5154999999999999E-2</v>
      </c>
      <c r="C2">
        <f>A2/B2</f>
        <v>0.31955625088892048</v>
      </c>
      <c r="E2">
        <v>-7.1745999999999999</v>
      </c>
      <c r="F2">
        <v>14200</v>
      </c>
    </row>
    <row r="3" spans="1:41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  <c r="AM3">
        <f t="shared" ref="AM3:AO3" si="1">1+AL3</f>
        <v>2051</v>
      </c>
      <c r="AN3">
        <f t="shared" si="1"/>
        <v>2052</v>
      </c>
      <c r="AO3">
        <f t="shared" si="1"/>
        <v>2053</v>
      </c>
    </row>
    <row r="4" spans="1:41" x14ac:dyDescent="0.3">
      <c r="B4">
        <v>1</v>
      </c>
      <c r="C4">
        <v>11.632405090150002</v>
      </c>
      <c r="D4">
        <f>0.31955625*C4</f>
        <v>3.7172077490892463</v>
      </c>
      <c r="E4">
        <f t="shared" ref="E4:E46" si="2">D4+(-7.1746*(momento)+14200)/100</f>
        <v>1.0055257490892457</v>
      </c>
    </row>
    <row r="5" spans="1:41" x14ac:dyDescent="0.3">
      <c r="B5">
        <v>2</v>
      </c>
      <c r="C5">
        <v>13.000923336050001</v>
      </c>
      <c r="D5">
        <f t="shared" ref="D5:D46" si="3">0.31955625*C5</f>
        <v>4.1545263078056278</v>
      </c>
      <c r="E5">
        <f t="shared" si="2"/>
        <v>1.4428443078056272</v>
      </c>
    </row>
    <row r="6" spans="1:41" x14ac:dyDescent="0.3">
      <c r="B6">
        <v>3</v>
      </c>
      <c r="C6">
        <v>16.422218950800005</v>
      </c>
      <c r="D6">
        <f t="shared" si="3"/>
        <v>5.247822704596584</v>
      </c>
      <c r="E6">
        <f t="shared" si="2"/>
        <v>2.5361407045965834</v>
      </c>
    </row>
    <row r="7" spans="1:41" x14ac:dyDescent="0.3">
      <c r="B7">
        <v>4</v>
      </c>
      <c r="C7">
        <v>25.317587549150005</v>
      </c>
      <c r="D7">
        <f t="shared" si="3"/>
        <v>8.0903933362530651</v>
      </c>
      <c r="E7">
        <f t="shared" si="2"/>
        <v>5.3787113362530645</v>
      </c>
      <c r="F7">
        <f t="shared" ref="F7:F38" si="4">E7+(-7.1746*(momento)+14200)/100</f>
        <v>2.5952833362530612</v>
      </c>
    </row>
    <row r="8" spans="1:41" x14ac:dyDescent="0.3">
      <c r="B8">
        <v>5</v>
      </c>
      <c r="C8">
        <v>26.686105795050004</v>
      </c>
      <c r="D8">
        <f t="shared" si="3"/>
        <v>8.5277118949694479</v>
      </c>
      <c r="E8">
        <f t="shared" si="2"/>
        <v>5.8160298949694473</v>
      </c>
      <c r="F8">
        <f t="shared" si="4"/>
        <v>3.032601894969444</v>
      </c>
    </row>
    <row r="9" spans="1:41" x14ac:dyDescent="0.3">
      <c r="B9">
        <v>6</v>
      </c>
      <c r="C9">
        <v>33.528697024550006</v>
      </c>
      <c r="D9">
        <f t="shared" si="3"/>
        <v>10.714304688551357</v>
      </c>
      <c r="E9">
        <f t="shared" si="2"/>
        <v>8.0026226885513552</v>
      </c>
      <c r="F9">
        <f t="shared" si="4"/>
        <v>5.2191946885513518</v>
      </c>
      <c r="G9">
        <f t="shared" ref="G9:G22" si="5">F9+(-7.1746*(momento)+14200)/100</f>
        <v>2.3640206885513453</v>
      </c>
    </row>
    <row r="10" spans="1:41" x14ac:dyDescent="0.3">
      <c r="B10">
        <v>7</v>
      </c>
      <c r="C10">
        <v>43.792583868800001</v>
      </c>
      <c r="D10">
        <f t="shared" si="3"/>
        <v>13.99419387892422</v>
      </c>
      <c r="E10">
        <f t="shared" si="2"/>
        <v>11.282511878924218</v>
      </c>
      <c r="F10">
        <f t="shared" si="4"/>
        <v>8.499083878924214</v>
      </c>
      <c r="G10">
        <f t="shared" si="5"/>
        <v>5.643909878924207</v>
      </c>
      <c r="H10">
        <f t="shared" ref="H10:H21" si="6">G10+(-7.1746*(momento)+14200)/100</f>
        <v>2.716989878924216</v>
      </c>
    </row>
    <row r="11" spans="1:41" x14ac:dyDescent="0.3">
      <c r="B11">
        <v>8</v>
      </c>
      <c r="C11">
        <v>56.109248081900006</v>
      </c>
      <c r="D11">
        <f t="shared" si="3"/>
        <v>17.930060907371658</v>
      </c>
      <c r="E11">
        <f t="shared" si="2"/>
        <v>15.218378907371658</v>
      </c>
      <c r="F11">
        <f t="shared" si="4"/>
        <v>12.434950907371654</v>
      </c>
      <c r="G11">
        <f t="shared" si="5"/>
        <v>9.579776907371647</v>
      </c>
      <c r="H11">
        <f t="shared" si="6"/>
        <v>6.6528569073716559</v>
      </c>
      <c r="I11">
        <f t="shared" ref="I11:J17" si="7">H11+(-7.1746*(momento)+14200)/100</f>
        <v>3.6541909073716621</v>
      </c>
      <c r="J11">
        <f t="shared" si="7"/>
        <v>0.58377890737166549</v>
      </c>
    </row>
    <row r="12" spans="1:41" x14ac:dyDescent="0.3">
      <c r="B12">
        <v>9</v>
      </c>
      <c r="C12">
        <v>73.215726155650003</v>
      </c>
      <c r="D12">
        <f t="shared" si="3"/>
        <v>23.39654289132643</v>
      </c>
      <c r="E12">
        <f t="shared" si="2"/>
        <v>20.68486089132643</v>
      </c>
      <c r="F12">
        <f t="shared" si="4"/>
        <v>17.901432891326426</v>
      </c>
      <c r="G12">
        <f t="shared" si="5"/>
        <v>15.046258891326419</v>
      </c>
      <c r="H12">
        <f t="shared" si="6"/>
        <v>12.119338891326429</v>
      </c>
      <c r="I12">
        <f t="shared" si="7"/>
        <v>9.1206728913264357</v>
      </c>
      <c r="J12">
        <f t="shared" si="7"/>
        <v>6.0502608913264391</v>
      </c>
      <c r="K12">
        <f>J12+(-7.1746*(momento)+14200)/100</f>
        <v>2.9081028913264397</v>
      </c>
    </row>
    <row r="13" spans="1:41" x14ac:dyDescent="0.3">
      <c r="B13">
        <v>10</v>
      </c>
      <c r="C13">
        <v>81.426835631049997</v>
      </c>
      <c r="D13">
        <f t="shared" si="3"/>
        <v>26.020454243624719</v>
      </c>
      <c r="E13">
        <f t="shared" si="2"/>
        <v>23.30877224362472</v>
      </c>
      <c r="F13">
        <f t="shared" si="4"/>
        <v>20.525344243624716</v>
      </c>
      <c r="G13">
        <f t="shared" si="5"/>
        <v>17.67017024362471</v>
      </c>
      <c r="H13">
        <f t="shared" si="6"/>
        <v>14.743250243624718</v>
      </c>
      <c r="I13">
        <f t="shared" si="7"/>
        <v>11.744584243624725</v>
      </c>
      <c r="J13">
        <f t="shared" si="7"/>
        <v>8.6741722436247279</v>
      </c>
      <c r="K13">
        <f>J13+(-7.1746*(momento)+14200)/100</f>
        <v>5.5320142436247286</v>
      </c>
      <c r="L13">
        <f>K13+(-7.1746*(momento)+14200)/100</f>
        <v>2.3181102436247265</v>
      </c>
    </row>
    <row r="14" spans="1:41" x14ac:dyDescent="0.3">
      <c r="B14">
        <v>11</v>
      </c>
      <c r="C14">
        <v>73.215726155650003</v>
      </c>
      <c r="D14">
        <f t="shared" si="3"/>
        <v>23.39654289132643</v>
      </c>
      <c r="E14">
        <f t="shared" si="2"/>
        <v>20.68486089132643</v>
      </c>
      <c r="F14">
        <f t="shared" si="4"/>
        <v>17.901432891326426</v>
      </c>
      <c r="G14">
        <f t="shared" si="5"/>
        <v>15.046258891326419</v>
      </c>
      <c r="H14">
        <f t="shared" si="6"/>
        <v>12.119338891326429</v>
      </c>
      <c r="I14">
        <f t="shared" si="7"/>
        <v>9.1206728913264357</v>
      </c>
      <c r="J14">
        <f t="shared" si="7"/>
        <v>6.0502608913264391</v>
      </c>
      <c r="K14">
        <f>J14+(-7.1746*(momento)+14200)/100</f>
        <v>2.9081028913264397</v>
      </c>
    </row>
    <row r="15" spans="1:41" x14ac:dyDescent="0.3">
      <c r="B15">
        <v>12</v>
      </c>
      <c r="C15">
        <v>73.215726155650003</v>
      </c>
      <c r="D15">
        <f t="shared" si="3"/>
        <v>23.39654289132643</v>
      </c>
      <c r="E15">
        <f t="shared" si="2"/>
        <v>20.68486089132643</v>
      </c>
      <c r="F15">
        <f t="shared" si="4"/>
        <v>17.901432891326426</v>
      </c>
      <c r="G15">
        <f t="shared" si="5"/>
        <v>15.046258891326419</v>
      </c>
      <c r="H15">
        <f t="shared" si="6"/>
        <v>12.119338891326429</v>
      </c>
      <c r="I15">
        <f t="shared" si="7"/>
        <v>9.1206728913264357</v>
      </c>
      <c r="J15">
        <f t="shared" si="7"/>
        <v>6.0502608913264391</v>
      </c>
      <c r="K15">
        <f>J15+(-7.1746*(momento)+14200)/100</f>
        <v>2.9081028913264397</v>
      </c>
    </row>
    <row r="16" spans="1:41" x14ac:dyDescent="0.3">
      <c r="B16">
        <v>13</v>
      </c>
      <c r="C16">
        <v>73.215726155650003</v>
      </c>
      <c r="D16">
        <f t="shared" si="3"/>
        <v>23.39654289132643</v>
      </c>
      <c r="E16">
        <f t="shared" si="2"/>
        <v>20.68486089132643</v>
      </c>
      <c r="F16">
        <f t="shared" si="4"/>
        <v>17.901432891326426</v>
      </c>
      <c r="G16">
        <f t="shared" si="5"/>
        <v>15.046258891326419</v>
      </c>
      <c r="H16">
        <f t="shared" si="6"/>
        <v>12.119338891326429</v>
      </c>
      <c r="I16">
        <f t="shared" si="7"/>
        <v>9.1206728913264357</v>
      </c>
      <c r="J16">
        <f t="shared" si="7"/>
        <v>6.0502608913264391</v>
      </c>
      <c r="K16">
        <f>J16+(-7.1746*(momento)+14200)/100</f>
        <v>2.9081028913264397</v>
      </c>
    </row>
    <row r="17" spans="2:10" x14ac:dyDescent="0.3">
      <c r="B17">
        <v>14</v>
      </c>
      <c r="C17">
        <v>62.951839311400015</v>
      </c>
      <c r="D17">
        <f t="shared" si="3"/>
        <v>20.11665370095357</v>
      </c>
      <c r="E17">
        <f t="shared" si="2"/>
        <v>17.40497170095357</v>
      </c>
      <c r="F17">
        <f t="shared" si="4"/>
        <v>14.621543700953566</v>
      </c>
      <c r="G17">
        <f t="shared" si="5"/>
        <v>11.766369700953559</v>
      </c>
      <c r="H17">
        <f t="shared" si="6"/>
        <v>8.8394497009535691</v>
      </c>
      <c r="I17">
        <f t="shared" si="7"/>
        <v>5.8407837009535752</v>
      </c>
      <c r="J17">
        <f t="shared" si="7"/>
        <v>2.7703717009535787</v>
      </c>
    </row>
    <row r="18" spans="2:10" x14ac:dyDescent="0.3">
      <c r="B18">
        <v>15</v>
      </c>
      <c r="C18">
        <v>49.266656852400004</v>
      </c>
      <c r="D18">
        <f t="shared" si="3"/>
        <v>15.743468113789747</v>
      </c>
      <c r="E18">
        <f t="shared" si="2"/>
        <v>13.031786113789746</v>
      </c>
      <c r="F18">
        <f t="shared" si="4"/>
        <v>10.248358113789742</v>
      </c>
      <c r="G18">
        <f t="shared" si="5"/>
        <v>7.3931841137897347</v>
      </c>
      <c r="H18">
        <f t="shared" si="6"/>
        <v>4.4662641137897436</v>
      </c>
      <c r="I18">
        <f>H18+(-7.1746*(momento)+14200)/100</f>
        <v>1.4675981137897498</v>
      </c>
    </row>
    <row r="19" spans="2:10" x14ac:dyDescent="0.3">
      <c r="B19">
        <v>16</v>
      </c>
      <c r="C19">
        <v>42.424065622900009</v>
      </c>
      <c r="D19">
        <f t="shared" si="3"/>
        <v>13.55687532020784</v>
      </c>
      <c r="E19">
        <f t="shared" si="2"/>
        <v>10.845193320207841</v>
      </c>
      <c r="F19">
        <f t="shared" si="4"/>
        <v>8.0617653202078365</v>
      </c>
      <c r="G19">
        <f t="shared" si="5"/>
        <v>5.2065913202078296</v>
      </c>
      <c r="H19">
        <f t="shared" si="6"/>
        <v>2.2796713202078385</v>
      </c>
    </row>
    <row r="20" spans="2:10" x14ac:dyDescent="0.3">
      <c r="B20">
        <v>17</v>
      </c>
      <c r="C20">
        <v>47.213879483550009</v>
      </c>
      <c r="D20">
        <f t="shared" si="3"/>
        <v>15.087490275715178</v>
      </c>
      <c r="E20">
        <f t="shared" si="2"/>
        <v>12.375808275715176</v>
      </c>
      <c r="F20">
        <f t="shared" si="4"/>
        <v>9.5923802757151719</v>
      </c>
      <c r="G20">
        <f t="shared" si="5"/>
        <v>6.7372062757151649</v>
      </c>
      <c r="H20">
        <f t="shared" si="6"/>
        <v>3.8102862757151739</v>
      </c>
      <c r="I20">
        <f>H20+(-7.1746*(momento)+14200)/100</f>
        <v>0.81162027571518003</v>
      </c>
    </row>
    <row r="21" spans="2:10" x14ac:dyDescent="0.3">
      <c r="B21">
        <v>18</v>
      </c>
      <c r="C21">
        <v>50.63517509830001</v>
      </c>
      <c r="D21">
        <f t="shared" si="3"/>
        <v>16.18078667250613</v>
      </c>
      <c r="E21">
        <f t="shared" si="2"/>
        <v>13.469104672506131</v>
      </c>
      <c r="F21">
        <f t="shared" si="4"/>
        <v>10.685676672506126</v>
      </c>
      <c r="G21">
        <f t="shared" si="5"/>
        <v>7.8305026725061193</v>
      </c>
      <c r="H21">
        <f t="shared" si="6"/>
        <v>4.9035826725061282</v>
      </c>
      <c r="I21">
        <f>H21+(-7.1746*(momento)+14200)/100</f>
        <v>1.9049166725061344</v>
      </c>
    </row>
    <row r="22" spans="2:10" x14ac:dyDescent="0.3">
      <c r="B22">
        <v>19</v>
      </c>
      <c r="C22">
        <v>36.265733516350004</v>
      </c>
      <c r="D22">
        <f t="shared" si="3"/>
        <v>11.58894180598412</v>
      </c>
      <c r="E22">
        <f t="shared" si="2"/>
        <v>8.8772598059841208</v>
      </c>
      <c r="F22">
        <f t="shared" si="4"/>
        <v>6.0938318059841174</v>
      </c>
      <c r="G22">
        <f t="shared" si="5"/>
        <v>3.2386578059841109</v>
      </c>
    </row>
    <row r="23" spans="2:10" x14ac:dyDescent="0.3">
      <c r="B23">
        <v>20</v>
      </c>
      <c r="C23">
        <v>23.264810180300003</v>
      </c>
      <c r="D23">
        <f t="shared" si="3"/>
        <v>7.4344154981784927</v>
      </c>
      <c r="E23">
        <f t="shared" si="2"/>
        <v>4.7227334981784921</v>
      </c>
      <c r="F23">
        <f t="shared" si="4"/>
        <v>1.9393054981784887</v>
      </c>
    </row>
    <row r="24" spans="2:10" x14ac:dyDescent="0.3">
      <c r="B24">
        <v>21</v>
      </c>
      <c r="C24">
        <v>21.896291934400001</v>
      </c>
      <c r="D24">
        <f t="shared" si="3"/>
        <v>6.9970969394621099</v>
      </c>
      <c r="E24">
        <f t="shared" si="2"/>
        <v>4.2854149394621093</v>
      </c>
      <c r="F24">
        <f t="shared" si="4"/>
        <v>1.5019869394621059</v>
      </c>
    </row>
    <row r="25" spans="2:10" x14ac:dyDescent="0.3">
      <c r="B25">
        <v>22</v>
      </c>
      <c r="C25">
        <v>26.686105795050004</v>
      </c>
      <c r="D25">
        <f t="shared" si="3"/>
        <v>8.5277118949694479</v>
      </c>
      <c r="E25">
        <f t="shared" si="2"/>
        <v>5.8160298949694473</v>
      </c>
      <c r="F25">
        <f t="shared" si="4"/>
        <v>3.032601894969444</v>
      </c>
      <c r="G25">
        <f t="shared" ref="G25:G33" si="8">F25+(-7.1746*(momento)+14200)/100</f>
        <v>0.17742789496943745</v>
      </c>
    </row>
    <row r="26" spans="2:10" x14ac:dyDescent="0.3">
      <c r="B26">
        <v>23</v>
      </c>
      <c r="C26">
        <v>29.423142286850005</v>
      </c>
      <c r="D26">
        <f t="shared" si="3"/>
        <v>9.4023490124022118</v>
      </c>
      <c r="E26">
        <f t="shared" si="2"/>
        <v>6.6906670124022112</v>
      </c>
      <c r="F26">
        <f t="shared" si="4"/>
        <v>3.9072390124022078</v>
      </c>
      <c r="G26">
        <f t="shared" si="8"/>
        <v>1.0520650124022013</v>
      </c>
    </row>
    <row r="27" spans="2:10" x14ac:dyDescent="0.3">
      <c r="B27">
        <v>24</v>
      </c>
      <c r="C27">
        <v>30.107401409800005</v>
      </c>
      <c r="D27">
        <f t="shared" si="3"/>
        <v>9.6210082917604023</v>
      </c>
      <c r="E27">
        <f t="shared" si="2"/>
        <v>6.9093262917604017</v>
      </c>
      <c r="F27">
        <f t="shared" si="4"/>
        <v>4.1258982917603984</v>
      </c>
      <c r="G27">
        <f t="shared" si="8"/>
        <v>1.2707242917603918</v>
      </c>
    </row>
    <row r="28" spans="2:10" x14ac:dyDescent="0.3">
      <c r="B28">
        <v>25</v>
      </c>
      <c r="C28">
        <v>29.423142286850005</v>
      </c>
      <c r="D28">
        <f t="shared" si="3"/>
        <v>9.4023490124022118</v>
      </c>
      <c r="E28">
        <f t="shared" si="2"/>
        <v>6.6906670124022112</v>
      </c>
      <c r="F28">
        <f t="shared" si="4"/>
        <v>3.9072390124022078</v>
      </c>
      <c r="G28">
        <f t="shared" si="8"/>
        <v>1.0520650124022013</v>
      </c>
    </row>
    <row r="29" spans="2:10" x14ac:dyDescent="0.3">
      <c r="B29">
        <v>26</v>
      </c>
      <c r="C29">
        <v>28.738883163900002</v>
      </c>
      <c r="D29">
        <f t="shared" si="3"/>
        <v>9.1836897330440195</v>
      </c>
      <c r="E29">
        <f t="shared" si="2"/>
        <v>6.4720077330440189</v>
      </c>
      <c r="F29">
        <f t="shared" si="4"/>
        <v>3.6885797330440155</v>
      </c>
      <c r="G29">
        <f t="shared" si="8"/>
        <v>0.833405733044009</v>
      </c>
    </row>
    <row r="30" spans="2:10" x14ac:dyDescent="0.3">
      <c r="B30">
        <v>27</v>
      </c>
      <c r="C30">
        <v>28.054624040950003</v>
      </c>
      <c r="D30">
        <f t="shared" si="3"/>
        <v>8.965030453685829</v>
      </c>
      <c r="E30">
        <f t="shared" si="2"/>
        <v>6.2533484536858284</v>
      </c>
      <c r="F30">
        <f t="shared" si="4"/>
        <v>3.469920453685825</v>
      </c>
      <c r="G30">
        <f t="shared" si="8"/>
        <v>0.61474645368581848</v>
      </c>
    </row>
    <row r="31" spans="2:10" x14ac:dyDescent="0.3">
      <c r="B31">
        <v>28</v>
      </c>
      <c r="C31">
        <v>30.107401409800005</v>
      </c>
      <c r="D31">
        <f t="shared" si="3"/>
        <v>9.6210082917604023</v>
      </c>
      <c r="E31">
        <f t="shared" si="2"/>
        <v>6.9093262917604017</v>
      </c>
      <c r="F31">
        <f t="shared" si="4"/>
        <v>4.1258982917603984</v>
      </c>
      <c r="G31">
        <f t="shared" si="8"/>
        <v>1.2707242917603918</v>
      </c>
    </row>
    <row r="32" spans="2:10" x14ac:dyDescent="0.3">
      <c r="B32">
        <v>29</v>
      </c>
      <c r="C32">
        <v>32.16017877865</v>
      </c>
      <c r="D32">
        <f t="shared" si="3"/>
        <v>10.276986129834974</v>
      </c>
      <c r="E32">
        <f t="shared" si="2"/>
        <v>7.5653041298349732</v>
      </c>
      <c r="F32">
        <f t="shared" si="4"/>
        <v>4.7818761298349699</v>
      </c>
      <c r="G32">
        <f t="shared" si="8"/>
        <v>1.9267021298349634</v>
      </c>
    </row>
    <row r="33" spans="2:7" x14ac:dyDescent="0.3">
      <c r="B33">
        <v>30</v>
      </c>
      <c r="C33">
        <v>30.791660532750004</v>
      </c>
      <c r="D33">
        <f t="shared" si="3"/>
        <v>9.8396675711185928</v>
      </c>
      <c r="E33">
        <f t="shared" si="2"/>
        <v>7.1279855711185922</v>
      </c>
      <c r="F33">
        <f t="shared" si="4"/>
        <v>4.3445575711185889</v>
      </c>
      <c r="G33">
        <f t="shared" si="8"/>
        <v>1.4893835711185823</v>
      </c>
    </row>
    <row r="34" spans="2:7" x14ac:dyDescent="0.3">
      <c r="B34">
        <v>31</v>
      </c>
      <c r="C34">
        <v>26.001846672100001</v>
      </c>
      <c r="D34">
        <f t="shared" si="3"/>
        <v>8.3090526156112556</v>
      </c>
      <c r="E34">
        <f t="shared" si="2"/>
        <v>5.597370615611255</v>
      </c>
      <c r="F34">
        <f t="shared" si="4"/>
        <v>2.8139426156112517</v>
      </c>
    </row>
    <row r="35" spans="2:7" x14ac:dyDescent="0.3">
      <c r="B35">
        <v>32</v>
      </c>
      <c r="C35">
        <v>26.686105795050004</v>
      </c>
      <c r="D35">
        <f t="shared" si="3"/>
        <v>8.5277118949694479</v>
      </c>
      <c r="E35">
        <f t="shared" si="2"/>
        <v>5.8160298949694473</v>
      </c>
      <c r="F35">
        <f t="shared" si="4"/>
        <v>3.032601894969444</v>
      </c>
    </row>
    <row r="36" spans="2:7" x14ac:dyDescent="0.3">
      <c r="B36">
        <v>33</v>
      </c>
      <c r="C36">
        <v>26.001846672100001</v>
      </c>
      <c r="D36">
        <f t="shared" si="3"/>
        <v>8.3090526156112556</v>
      </c>
      <c r="E36">
        <f t="shared" si="2"/>
        <v>5.597370615611255</v>
      </c>
      <c r="F36">
        <f t="shared" si="4"/>
        <v>2.8139426156112517</v>
      </c>
    </row>
    <row r="37" spans="2:7" x14ac:dyDescent="0.3">
      <c r="B37">
        <v>34</v>
      </c>
      <c r="C37">
        <v>20.527773688500002</v>
      </c>
      <c r="D37">
        <f t="shared" si="3"/>
        <v>6.5597783807457288</v>
      </c>
      <c r="E37">
        <f t="shared" si="2"/>
        <v>3.8480963807457282</v>
      </c>
      <c r="F37">
        <f t="shared" si="4"/>
        <v>1.0646683807457249</v>
      </c>
    </row>
    <row r="38" spans="2:7" x14ac:dyDescent="0.3">
      <c r="B38">
        <v>35</v>
      </c>
      <c r="C38">
        <v>21.212032811450005</v>
      </c>
      <c r="D38">
        <f t="shared" si="3"/>
        <v>6.7784376601039202</v>
      </c>
      <c r="E38">
        <f t="shared" si="2"/>
        <v>4.0667556601039196</v>
      </c>
      <c r="F38">
        <f t="shared" si="4"/>
        <v>1.2833276601039163</v>
      </c>
    </row>
    <row r="39" spans="2:7" x14ac:dyDescent="0.3">
      <c r="B39">
        <v>36</v>
      </c>
      <c r="C39">
        <v>18.474996319650003</v>
      </c>
      <c r="D39">
        <f t="shared" si="3"/>
        <v>5.9038005426711564</v>
      </c>
      <c r="E39">
        <f t="shared" si="2"/>
        <v>3.1921185426711558</v>
      </c>
    </row>
    <row r="40" spans="2:7" x14ac:dyDescent="0.3">
      <c r="B40">
        <v>37</v>
      </c>
      <c r="C40">
        <v>18.474996319650003</v>
      </c>
      <c r="D40">
        <f t="shared" si="3"/>
        <v>5.9038005426711564</v>
      </c>
      <c r="E40">
        <f t="shared" si="2"/>
        <v>3.1921185426711558</v>
      </c>
    </row>
    <row r="41" spans="2:7" x14ac:dyDescent="0.3">
      <c r="B41">
        <v>38</v>
      </c>
      <c r="C41">
        <v>15.053700704900002</v>
      </c>
      <c r="D41">
        <f t="shared" si="3"/>
        <v>4.8105041458802011</v>
      </c>
      <c r="E41">
        <f t="shared" si="2"/>
        <v>2.0988221458802006</v>
      </c>
    </row>
    <row r="42" spans="2:7" x14ac:dyDescent="0.3">
      <c r="B42">
        <v>39</v>
      </c>
      <c r="C42">
        <v>15.053700704900002</v>
      </c>
      <c r="D42">
        <f t="shared" si="3"/>
        <v>4.8105041458802011</v>
      </c>
      <c r="E42">
        <f t="shared" si="2"/>
        <v>2.0988221458802006</v>
      </c>
    </row>
    <row r="43" spans="2:7" x14ac:dyDescent="0.3">
      <c r="B43">
        <v>40</v>
      </c>
      <c r="C43">
        <v>13.685182459000002</v>
      </c>
      <c r="D43">
        <f t="shared" si="3"/>
        <v>4.3731855871638192</v>
      </c>
      <c r="E43">
        <f t="shared" si="2"/>
        <v>1.6615035871638186</v>
      </c>
    </row>
    <row r="44" spans="2:7" x14ac:dyDescent="0.3">
      <c r="B44">
        <v>41</v>
      </c>
      <c r="C44">
        <v>13.685182459000002</v>
      </c>
      <c r="D44">
        <f t="shared" si="3"/>
        <v>4.3731855871638192</v>
      </c>
      <c r="E44">
        <f t="shared" si="2"/>
        <v>1.6615035871638186</v>
      </c>
    </row>
    <row r="45" spans="2:7" x14ac:dyDescent="0.3">
      <c r="B45">
        <v>42</v>
      </c>
      <c r="C45">
        <v>11.632405090150002</v>
      </c>
      <c r="D45">
        <f t="shared" si="3"/>
        <v>3.7172077490892463</v>
      </c>
      <c r="E45">
        <f t="shared" si="2"/>
        <v>1.0055257490892457</v>
      </c>
    </row>
    <row r="46" spans="2:7" x14ac:dyDescent="0.3">
      <c r="B46">
        <v>43</v>
      </c>
      <c r="C46">
        <v>11.632405090150002</v>
      </c>
      <c r="D46">
        <f t="shared" si="3"/>
        <v>3.7172077490892463</v>
      </c>
      <c r="E46">
        <f t="shared" si="2"/>
        <v>1.0055257490892457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0"/>
  <sheetViews>
    <sheetView topLeftCell="A18" workbookViewId="0">
      <selection activeCell="Q45" sqref="Q45"/>
    </sheetView>
  </sheetViews>
  <sheetFormatPr baseColWidth="10" defaultRowHeight="14.4" x14ac:dyDescent="0.3"/>
  <cols>
    <col min="2" max="4" width="4.6640625" customWidth="1"/>
    <col min="5" max="5" width="5" customWidth="1"/>
    <col min="6" max="6" width="5.109375" customWidth="1"/>
    <col min="7" max="7" width="5" customWidth="1"/>
    <col min="8" max="8" width="5.109375" customWidth="1"/>
    <col min="9" max="9" width="5" customWidth="1"/>
    <col min="10" max="10" width="4.6640625" customWidth="1"/>
    <col min="11" max="11" width="4.88671875" customWidth="1"/>
    <col min="12" max="12" width="5.109375" customWidth="1"/>
    <col min="13" max="13" width="5" customWidth="1"/>
    <col min="14" max="15" width="5.33203125" customWidth="1"/>
    <col min="16" max="16" width="4.88671875" customWidth="1"/>
    <col min="17" max="18" width="5" customWidth="1"/>
    <col min="19" max="19" width="4.6640625" customWidth="1"/>
    <col min="20" max="20" width="5" customWidth="1"/>
    <col min="21" max="21" width="4.88671875" customWidth="1"/>
    <col min="22" max="22" width="5.6640625" customWidth="1"/>
    <col min="23" max="24" width="4.6640625" customWidth="1"/>
    <col min="25" max="25" width="5.33203125" customWidth="1"/>
    <col min="26" max="26" width="4.88671875" customWidth="1"/>
  </cols>
  <sheetData>
    <row r="2" spans="1:26" x14ac:dyDescent="0.3">
      <c r="A2" t="s">
        <v>7</v>
      </c>
      <c r="B2" t="s">
        <v>60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</row>
    <row r="3" spans="1:26" x14ac:dyDescent="0.3">
      <c r="A3" t="s">
        <v>10</v>
      </c>
      <c r="B3">
        <v>4.2293099621149999</v>
      </c>
      <c r="C3">
        <v>1.3806789621149949</v>
      </c>
    </row>
    <row r="4" spans="1:26" x14ac:dyDescent="0.3">
      <c r="A4" t="s">
        <v>11</v>
      </c>
      <c r="B4">
        <v>10.688879215838</v>
      </c>
      <c r="C4">
        <v>7.9771972158379993</v>
      </c>
      <c r="D4">
        <v>5.193769215837996</v>
      </c>
      <c r="E4">
        <v>2.3385952158379895</v>
      </c>
    </row>
    <row r="5" spans="1:26" x14ac:dyDescent="0.3">
      <c r="A5" t="s">
        <v>12</v>
      </c>
      <c r="B5">
        <v>30.109451912514999</v>
      </c>
      <c r="C5">
        <v>27.536735912514999</v>
      </c>
      <c r="D5">
        <v>24.891271912515005</v>
      </c>
      <c r="E5">
        <v>22.173059912515001</v>
      </c>
      <c r="F5">
        <v>19.382099912515006</v>
      </c>
      <c r="G5">
        <v>16.518391912515</v>
      </c>
      <c r="H5">
        <v>13.581935912515002</v>
      </c>
      <c r="I5">
        <v>10.57273191251501</v>
      </c>
      <c r="J5">
        <v>7.4907799125150092</v>
      </c>
      <c r="K5">
        <v>4.3360799125150162</v>
      </c>
      <c r="L5">
        <v>1.1086319125150124</v>
      </c>
    </row>
    <row r="6" spans="1:26" x14ac:dyDescent="0.3">
      <c r="A6" t="s">
        <v>13</v>
      </c>
      <c r="B6">
        <v>45.471028816530001</v>
      </c>
      <c r="C6">
        <v>43.035261816530003</v>
      </c>
      <c r="D6">
        <v>40.52574381653001</v>
      </c>
      <c r="E6">
        <v>37.942474816530009</v>
      </c>
      <c r="F6">
        <v>35.285454816530013</v>
      </c>
      <c r="G6">
        <v>32.554683816530009</v>
      </c>
      <c r="H6">
        <v>29.75016181653001</v>
      </c>
      <c r="I6">
        <v>26.871888816530021</v>
      </c>
      <c r="J6">
        <v>23.919864816530019</v>
      </c>
      <c r="K6">
        <v>20.894089816530027</v>
      </c>
      <c r="L6">
        <v>17.79456381653004</v>
      </c>
      <c r="M6">
        <v>14.621286816530041</v>
      </c>
      <c r="N6">
        <v>11.37425881653005</v>
      </c>
      <c r="O6">
        <v>8.0534798165300483</v>
      </c>
      <c r="P6">
        <v>4.6589498165300531</v>
      </c>
      <c r="Q6">
        <v>1.190668816530065</v>
      </c>
    </row>
    <row r="7" spans="1:26" x14ac:dyDescent="0.3">
      <c r="A7" t="s">
        <v>14</v>
      </c>
      <c r="B7">
        <v>33.449131995084997</v>
      </c>
      <c r="C7">
        <v>31.152330995085002</v>
      </c>
      <c r="D7">
        <v>28.780776995085006</v>
      </c>
      <c r="E7">
        <v>26.334469995085009</v>
      </c>
      <c r="F7">
        <v>23.81340999508501</v>
      </c>
      <c r="G7">
        <v>21.21759699508501</v>
      </c>
      <c r="H7">
        <v>18.547030995085009</v>
      </c>
      <c r="I7">
        <v>15.801711995085011</v>
      </c>
      <c r="J7">
        <v>12.981639995085011</v>
      </c>
      <c r="K7">
        <v>10.08681499508501</v>
      </c>
      <c r="L7">
        <v>7.1172369950850092</v>
      </c>
      <c r="M7">
        <v>4.0729059950850068</v>
      </c>
      <c r="N7">
        <v>0.9538219950850042</v>
      </c>
    </row>
    <row r="8" spans="1:26" x14ac:dyDescent="0.3">
      <c r="A8" t="s">
        <v>15</v>
      </c>
      <c r="B8">
        <v>41.718408233722002</v>
      </c>
      <c r="C8">
        <v>39.560573233722003</v>
      </c>
      <c r="D8">
        <v>37.326983233721997</v>
      </c>
      <c r="E8">
        <v>35.017638233722003</v>
      </c>
      <c r="F8">
        <v>32.632538233722002</v>
      </c>
      <c r="G8">
        <v>30.17168323372201</v>
      </c>
      <c r="H8">
        <v>27.635073233722011</v>
      </c>
      <c r="I8">
        <v>25.022708233722021</v>
      </c>
      <c r="J8">
        <v>22.334588233722023</v>
      </c>
      <c r="K8">
        <v>19.570713233722035</v>
      </c>
      <c r="L8">
        <v>16.731083233722039</v>
      </c>
      <c r="M8">
        <v>13.815698233722033</v>
      </c>
      <c r="N8">
        <v>10.824558233722037</v>
      </c>
      <c r="O8">
        <v>7.7576632337220328</v>
      </c>
      <c r="P8">
        <v>4.6150132337220384</v>
      </c>
      <c r="Q8">
        <v>1.396608233722036</v>
      </c>
    </row>
    <row r="9" spans="1:26" x14ac:dyDescent="0.3">
      <c r="A9" t="s">
        <v>16</v>
      </c>
      <c r="B9">
        <v>47.338775825671</v>
      </c>
      <c r="C9">
        <v>45.31788982567101</v>
      </c>
      <c r="D9">
        <v>43.220245825671007</v>
      </c>
      <c r="E9">
        <v>41.045843825671014</v>
      </c>
      <c r="F9">
        <v>38.794683825671015</v>
      </c>
      <c r="G9">
        <v>36.466765825671025</v>
      </c>
      <c r="H9">
        <v>34.062089825671023</v>
      </c>
      <c r="I9">
        <v>31.580655825671034</v>
      </c>
      <c r="J9">
        <v>29.022463825671036</v>
      </c>
      <c r="K9">
        <v>26.387513825671046</v>
      </c>
      <c r="L9">
        <v>23.675805825671048</v>
      </c>
      <c r="M9">
        <v>20.887339825671059</v>
      </c>
      <c r="N9">
        <v>18.022115825671062</v>
      </c>
      <c r="O9">
        <v>15.080133825671073</v>
      </c>
      <c r="P9">
        <v>12.061393825671075</v>
      </c>
      <c r="Q9">
        <v>8.9658958256710868</v>
      </c>
      <c r="R9">
        <v>5.7936398256710895</v>
      </c>
      <c r="S9">
        <v>2.5446258256711012</v>
      </c>
    </row>
    <row r="10" spans="1:26" x14ac:dyDescent="0.3">
      <c r="A10" t="s">
        <v>17</v>
      </c>
      <c r="B10">
        <v>39.895380587509997</v>
      </c>
      <c r="C10">
        <v>38.023460587510009</v>
      </c>
      <c r="D10">
        <v>36.073780587510022</v>
      </c>
      <c r="E10">
        <v>34.046340587510031</v>
      </c>
      <c r="F10">
        <v>31.941140587510027</v>
      </c>
      <c r="G10">
        <v>29.758180587510026</v>
      </c>
      <c r="H10">
        <v>27.497460587510027</v>
      </c>
      <c r="I10">
        <v>25.158980587510026</v>
      </c>
      <c r="J10">
        <v>22.742740587510028</v>
      </c>
      <c r="K10">
        <v>20.248740587510031</v>
      </c>
      <c r="L10">
        <v>17.676980587510037</v>
      </c>
      <c r="M10">
        <v>15.027460587510044</v>
      </c>
      <c r="N10">
        <v>12.300180587510052</v>
      </c>
      <c r="O10">
        <v>9.495140587510063</v>
      </c>
      <c r="P10">
        <v>6.612340587510074</v>
      </c>
      <c r="Q10">
        <v>3.6517805875100691</v>
      </c>
      <c r="R10">
        <v>0.61346058751006582</v>
      </c>
    </row>
    <row r="11" spans="1:26" x14ac:dyDescent="0.3">
      <c r="A11" t="s">
        <v>18</v>
      </c>
      <c r="B11">
        <v>41.283583789923</v>
      </c>
      <c r="C11">
        <v>39.548612789923013</v>
      </c>
      <c r="D11">
        <v>37.73487878992303</v>
      </c>
      <c r="E11">
        <v>35.842381789923046</v>
      </c>
      <c r="F11">
        <v>33.871121789923059</v>
      </c>
      <c r="G11">
        <v>31.821098789923056</v>
      </c>
      <c r="H11">
        <v>29.692312789923058</v>
      </c>
      <c r="I11">
        <v>27.484763789923058</v>
      </c>
      <c r="J11">
        <v>25.198451789923059</v>
      </c>
      <c r="K11">
        <v>22.833376789923062</v>
      </c>
      <c r="L11">
        <v>20.389538789923066</v>
      </c>
      <c r="M11">
        <v>17.866937789923071</v>
      </c>
      <c r="N11">
        <v>15.265573789923078</v>
      </c>
      <c r="O11">
        <v>12.585446789923084</v>
      </c>
      <c r="P11">
        <v>9.8265567899230923</v>
      </c>
      <c r="Q11">
        <v>6.9889037899231017</v>
      </c>
      <c r="R11">
        <v>4.0724877899231116</v>
      </c>
      <c r="S11">
        <v>1.0773087899231224</v>
      </c>
    </row>
    <row r="12" spans="1:26" x14ac:dyDescent="0.3">
      <c r="A12" t="s">
        <v>19</v>
      </c>
      <c r="B12">
        <v>32.967685236743002</v>
      </c>
      <c r="C12">
        <v>31.371680236743014</v>
      </c>
      <c r="D12">
        <v>29.695910236743021</v>
      </c>
      <c r="E12">
        <v>27.940375236743023</v>
      </c>
      <c r="F12">
        <v>26.105075236743033</v>
      </c>
      <c r="G12">
        <v>24.190010236743039</v>
      </c>
      <c r="H12">
        <v>22.195180236743038</v>
      </c>
      <c r="I12">
        <v>20.120585236743047</v>
      </c>
      <c r="J12">
        <v>17.96622523674305</v>
      </c>
      <c r="K12">
        <v>15.732100236743065</v>
      </c>
      <c r="L12">
        <v>13.418210236743073</v>
      </c>
      <c r="M12">
        <v>11.024555236743074</v>
      </c>
      <c r="N12">
        <v>8.551135236743086</v>
      </c>
      <c r="O12">
        <v>5.9979502367430921</v>
      </c>
      <c r="P12">
        <v>3.3650002367430916</v>
      </c>
      <c r="Q12">
        <v>0.65228523674310246</v>
      </c>
    </row>
    <row r="13" spans="1:26" x14ac:dyDescent="0.3">
      <c r="A13" t="s">
        <v>20</v>
      </c>
      <c r="B13">
        <v>19.507156995113998</v>
      </c>
      <c r="C13">
        <v>18.048100995113998</v>
      </c>
      <c r="D13">
        <v>16.508276995113992</v>
      </c>
      <c r="E13">
        <v>14.887684995113977</v>
      </c>
      <c r="F13">
        <v>13.186324995113972</v>
      </c>
      <c r="G13">
        <v>11.404196995113962</v>
      </c>
      <c r="H13">
        <v>9.5413009951139607</v>
      </c>
      <c r="I13">
        <v>7.5976369951139526</v>
      </c>
      <c r="J13">
        <v>5.5732049951139375</v>
      </c>
      <c r="K13">
        <v>3.4680049951139331</v>
      </c>
      <c r="L13">
        <v>1.2820369951139217</v>
      </c>
    </row>
    <row r="14" spans="1:26" x14ac:dyDescent="0.3">
      <c r="A14" t="s">
        <v>21</v>
      </c>
      <c r="B14">
        <v>22.514772021041001</v>
      </c>
      <c r="C14">
        <v>21.194682021041018</v>
      </c>
      <c r="D14">
        <v>19.79282202104104</v>
      </c>
      <c r="E14">
        <v>18.309192021041063</v>
      </c>
      <c r="F14">
        <v>16.743792021041056</v>
      </c>
      <c r="G14">
        <v>15.09662202104105</v>
      </c>
      <c r="H14">
        <v>13.367682021041048</v>
      </c>
      <c r="I14">
        <v>11.55697202104105</v>
      </c>
      <c r="J14">
        <v>9.6644920210410543</v>
      </c>
      <c r="K14">
        <v>7.6902420210410618</v>
      </c>
      <c r="L14">
        <v>5.6342220210410723</v>
      </c>
      <c r="M14">
        <v>3.4964320210410857</v>
      </c>
      <c r="N14">
        <v>1.2768720210411026</v>
      </c>
    </row>
    <row r="15" spans="1:26" x14ac:dyDescent="0.3">
      <c r="A15" t="s">
        <v>22</v>
      </c>
      <c r="B15">
        <v>45.850667663522998</v>
      </c>
      <c r="C15">
        <v>44.667526663522999</v>
      </c>
      <c r="D15">
        <v>43.40161266352299</v>
      </c>
      <c r="E15">
        <v>42.052925663522998</v>
      </c>
      <c r="F15">
        <v>40.62146566352299</v>
      </c>
      <c r="G15">
        <v>39.107232663522971</v>
      </c>
      <c r="H15">
        <v>37.510226663522971</v>
      </c>
      <c r="I15">
        <v>35.830447663522953</v>
      </c>
      <c r="J15">
        <v>34.067895663522954</v>
      </c>
      <c r="K15">
        <v>32.222570663522944</v>
      </c>
      <c r="L15">
        <v>30.294472663522953</v>
      </c>
      <c r="M15">
        <v>28.283601663522948</v>
      </c>
      <c r="N15">
        <v>26.189957663522925</v>
      </c>
      <c r="O15">
        <v>24.013540663522924</v>
      </c>
      <c r="P15">
        <v>21.754350663522906</v>
      </c>
      <c r="Q15">
        <v>19.41238766352291</v>
      </c>
      <c r="R15">
        <v>16.987651663522897</v>
      </c>
      <c r="S15">
        <v>14.480142663522905</v>
      </c>
      <c r="T15">
        <v>11.889860663522899</v>
      </c>
      <c r="U15">
        <v>9.2168056635228766</v>
      </c>
      <c r="V15">
        <v>6.4609776635228755</v>
      </c>
      <c r="W15">
        <v>3.6223766635228585</v>
      </c>
      <c r="X15">
        <v>0.70100266352286233</v>
      </c>
    </row>
    <row r="16" spans="1:26" x14ac:dyDescent="0.3">
      <c r="A16" t="s">
        <v>23</v>
      </c>
      <c r="B16">
        <v>35.308315721962998</v>
      </c>
      <c r="C16">
        <v>34.264140721963003</v>
      </c>
      <c r="D16">
        <v>33.136190721963018</v>
      </c>
      <c r="E16">
        <v>31.924465721963013</v>
      </c>
      <c r="F16">
        <v>30.62896572196302</v>
      </c>
      <c r="G16">
        <v>29.249690721963042</v>
      </c>
      <c r="H16">
        <v>27.786640721963039</v>
      </c>
      <c r="I16">
        <v>26.239815721963048</v>
      </c>
      <c r="J16">
        <v>24.609215721963071</v>
      </c>
      <c r="K16">
        <v>22.894840721963071</v>
      </c>
      <c r="L16">
        <v>21.096690721963085</v>
      </c>
      <c r="M16">
        <v>19.214765721963111</v>
      </c>
      <c r="N16">
        <v>17.249065721963113</v>
      </c>
      <c r="O16">
        <v>15.19959072196313</v>
      </c>
      <c r="P16">
        <v>13.066340721963122</v>
      </c>
      <c r="Q16">
        <v>10.849315721963128</v>
      </c>
      <c r="R16">
        <v>8.5485157219631471</v>
      </c>
      <c r="S16">
        <v>6.1639407219631428</v>
      </c>
      <c r="T16">
        <v>3.6955907219631516</v>
      </c>
      <c r="U16">
        <v>1.1434657219631736</v>
      </c>
    </row>
    <row r="17" spans="1:26" x14ac:dyDescent="0.3">
      <c r="A17" t="s">
        <v>24</v>
      </c>
      <c r="B17">
        <v>28.365396758284</v>
      </c>
      <c r="C17">
        <v>27.468170758283989</v>
      </c>
      <c r="D17">
        <v>26.486166758283975</v>
      </c>
      <c r="E17">
        <v>25.419384758283954</v>
      </c>
      <c r="F17">
        <v>24.267824758283965</v>
      </c>
      <c r="G17">
        <v>23.031486758283968</v>
      </c>
      <c r="H17">
        <v>21.710370758283965</v>
      </c>
      <c r="I17">
        <v>20.304476758283958</v>
      </c>
      <c r="J17">
        <v>18.813804758283943</v>
      </c>
      <c r="K17">
        <v>17.238354758283926</v>
      </c>
      <c r="L17">
        <v>15.578126758283938</v>
      </c>
      <c r="M17">
        <v>13.833120758283943</v>
      </c>
      <c r="N17">
        <v>12.003336758283943</v>
      </c>
      <c r="O17">
        <v>10.088774758283938</v>
      </c>
      <c r="P17">
        <v>8.089434758283927</v>
      </c>
      <c r="Q17">
        <v>6.0053167582839109</v>
      </c>
      <c r="R17">
        <v>3.8364207582838885</v>
      </c>
      <c r="S17">
        <v>1.5827467582838968</v>
      </c>
    </row>
    <row r="18" spans="1:26" x14ac:dyDescent="0.3">
      <c r="A18" t="s">
        <v>25</v>
      </c>
      <c r="B18">
        <v>17.861103849003999</v>
      </c>
      <c r="C18">
        <v>17.102843849004028</v>
      </c>
      <c r="D18">
        <v>16.258803849004043</v>
      </c>
      <c r="E18">
        <v>15.328983849004043</v>
      </c>
      <c r="F18">
        <v>14.313383849004067</v>
      </c>
      <c r="G18">
        <v>13.212003849004077</v>
      </c>
      <c r="H18">
        <v>12.024843849004073</v>
      </c>
      <c r="I18">
        <v>10.751903849004092</v>
      </c>
      <c r="J18">
        <v>9.3931838490040978</v>
      </c>
      <c r="K18">
        <v>7.9486838490041265</v>
      </c>
      <c r="L18">
        <v>6.4184038490041422</v>
      </c>
      <c r="M18">
        <v>4.8023438490041448</v>
      </c>
      <c r="N18">
        <v>3.1005038490041699</v>
      </c>
      <c r="O18">
        <v>1.3128838490041819</v>
      </c>
    </row>
    <row r="19" spans="1:26" x14ac:dyDescent="0.3">
      <c r="A19" t="s">
        <v>26</v>
      </c>
      <c r="B19">
        <v>12.971469676830999</v>
      </c>
      <c r="C19">
        <v>12.350158676831013</v>
      </c>
      <c r="D19">
        <v>11.642064676830994</v>
      </c>
      <c r="E19">
        <v>10.847187676830979</v>
      </c>
      <c r="F19">
        <v>9.965527676830968</v>
      </c>
      <c r="G19">
        <v>8.997084676830962</v>
      </c>
      <c r="H19">
        <v>7.9418586768309591</v>
      </c>
      <c r="I19">
        <v>6.7998496768309611</v>
      </c>
      <c r="J19">
        <v>5.571057676830967</v>
      </c>
      <c r="K19">
        <v>4.2554826768309777</v>
      </c>
      <c r="L19">
        <v>2.8531246768309924</v>
      </c>
      <c r="M19">
        <v>1.3639836768309745</v>
      </c>
    </row>
    <row r="20" spans="1:26" x14ac:dyDescent="0.3">
      <c r="A20" t="s">
        <v>27</v>
      </c>
      <c r="B20">
        <v>9.9343589008870001</v>
      </c>
      <c r="C20">
        <v>9.4520139008870139</v>
      </c>
      <c r="D20">
        <v>8.8818839008870238</v>
      </c>
      <c r="E20">
        <v>8.22396890088703</v>
      </c>
      <c r="F20">
        <v>7.4782689008870324</v>
      </c>
      <c r="G20">
        <v>6.644783900887032</v>
      </c>
      <c r="H20">
        <v>5.7235139008870277</v>
      </c>
      <c r="I20">
        <v>4.7144589008870561</v>
      </c>
      <c r="J20">
        <v>3.6176189008870816</v>
      </c>
      <c r="K20">
        <v>2.4329939008871033</v>
      </c>
      <c r="L20">
        <v>1.1605839008871217</v>
      </c>
    </row>
    <row r="21" spans="1:26" x14ac:dyDescent="0.3">
      <c r="A21" t="s">
        <v>28</v>
      </c>
      <c r="B21">
        <v>12.907720797762</v>
      </c>
      <c r="C21">
        <v>12.564341797761978</v>
      </c>
      <c r="D21">
        <v>12.132175797761981</v>
      </c>
      <c r="E21">
        <v>11.611222797761972</v>
      </c>
      <c r="F21">
        <v>11.001482797761952</v>
      </c>
      <c r="G21">
        <v>10.302955797761957</v>
      </c>
      <c r="H21">
        <v>9.5156417977619512</v>
      </c>
      <c r="I21">
        <v>8.639540797761935</v>
      </c>
      <c r="J21">
        <v>7.6746527977619436</v>
      </c>
      <c r="K21">
        <v>6.6209777977619408</v>
      </c>
      <c r="L21">
        <v>5.4785157977619265</v>
      </c>
      <c r="M21">
        <v>4.2472667977619381</v>
      </c>
      <c r="N21">
        <v>2.9272307977619381</v>
      </c>
      <c r="O21">
        <v>1.5184077977619268</v>
      </c>
    </row>
    <row r="22" spans="1:26" x14ac:dyDescent="0.3">
      <c r="A22" t="s">
        <v>29</v>
      </c>
      <c r="B22">
        <v>12.617520676627</v>
      </c>
      <c r="C22">
        <v>12.411090676626999</v>
      </c>
      <c r="D22">
        <v>12.114870676627005</v>
      </c>
      <c r="E22">
        <v>11.728860676627017</v>
      </c>
      <c r="F22">
        <v>11.253060676627035</v>
      </c>
      <c r="G22">
        <v>10.68747067662706</v>
      </c>
      <c r="H22">
        <v>10.032090676627091</v>
      </c>
      <c r="I22">
        <v>9.2869206766270924</v>
      </c>
      <c r="J22">
        <v>8.4519606766271007</v>
      </c>
      <c r="K22">
        <v>7.5272106766271154</v>
      </c>
      <c r="L22">
        <v>6.5126706766271365</v>
      </c>
      <c r="M22">
        <v>5.408340676627164</v>
      </c>
      <c r="N22">
        <v>4.2142206766271979</v>
      </c>
      <c r="O22">
        <v>2.9303106766272018</v>
      </c>
      <c r="P22">
        <v>1.5566106766272121</v>
      </c>
    </row>
    <row r="23" spans="1:26" x14ac:dyDescent="0.3">
      <c r="A23" t="s">
        <v>30</v>
      </c>
      <c r="B23">
        <v>12.176035902179001</v>
      </c>
      <c r="C23">
        <v>12.108571902179001</v>
      </c>
      <c r="D23">
        <v>11.950315902179</v>
      </c>
      <c r="E23">
        <v>11.701267902178998</v>
      </c>
      <c r="F23">
        <v>11.361427902178994</v>
      </c>
      <c r="G23">
        <v>10.930795902178989</v>
      </c>
      <c r="H23">
        <v>10.409371902178982</v>
      </c>
      <c r="I23">
        <v>9.7971559021789751</v>
      </c>
      <c r="J23">
        <v>9.0941479021789657</v>
      </c>
      <c r="K23">
        <v>8.3003479021789559</v>
      </c>
      <c r="L23">
        <v>7.4157559021789448</v>
      </c>
      <c r="M23">
        <v>6.4403719021789323</v>
      </c>
      <c r="N23">
        <v>5.3741959021789185</v>
      </c>
      <c r="O23">
        <v>4.2172279021789034</v>
      </c>
      <c r="P23">
        <v>2.969467902178887</v>
      </c>
      <c r="Q23">
        <v>1.6309159021788691</v>
      </c>
    </row>
    <row r="24" spans="1:26" x14ac:dyDescent="0.3">
      <c r="A24" t="s">
        <v>31</v>
      </c>
      <c r="B24">
        <v>18.525233962289999</v>
      </c>
      <c r="C24">
        <v>18.594718962289985</v>
      </c>
      <c r="D24">
        <v>18.572408962289952</v>
      </c>
      <c r="E24">
        <v>18.458303962289936</v>
      </c>
      <c r="F24">
        <v>18.252403962289936</v>
      </c>
      <c r="G24">
        <v>17.954708962289914</v>
      </c>
      <c r="H24">
        <v>17.565218962289908</v>
      </c>
      <c r="I24">
        <v>17.083933962289883</v>
      </c>
      <c r="J24">
        <v>16.510853962289875</v>
      </c>
      <c r="K24">
        <v>15.845978962289847</v>
      </c>
      <c r="L24">
        <v>15.089308962289834</v>
      </c>
      <c r="M24">
        <v>14.240843962289802</v>
      </c>
      <c r="N24">
        <v>13.300583962289785</v>
      </c>
      <c r="O24">
        <v>12.268528962289786</v>
      </c>
      <c r="P24">
        <v>11.144678962289765</v>
      </c>
      <c r="Q24">
        <v>9.9290339622897612</v>
      </c>
      <c r="R24">
        <v>8.6215939622897366</v>
      </c>
      <c r="S24">
        <v>7.2223589622897286</v>
      </c>
      <c r="T24">
        <v>5.7313289622897008</v>
      </c>
      <c r="U24">
        <v>4.1485039622896895</v>
      </c>
      <c r="V24">
        <v>2.4738839622896576</v>
      </c>
      <c r="W24">
        <v>0.70746896228964218</v>
      </c>
    </row>
    <row r="25" spans="1:26" x14ac:dyDescent="0.3">
      <c r="A25" t="s">
        <v>32</v>
      </c>
      <c r="B25">
        <v>16.148447396403999</v>
      </c>
      <c r="C25">
        <v>16.366898396403986</v>
      </c>
      <c r="D25">
        <v>16.49255239640398</v>
      </c>
      <c r="E25">
        <v>16.525409396403983</v>
      </c>
      <c r="F25">
        <v>16.465469396403996</v>
      </c>
      <c r="G25">
        <v>16.31273239640398</v>
      </c>
      <c r="H25">
        <v>16.067198396403974</v>
      </c>
      <c r="I25">
        <v>15.728867396403976</v>
      </c>
      <c r="J25">
        <v>15.297739396403985</v>
      </c>
      <c r="K25">
        <v>14.773814396403967</v>
      </c>
      <c r="L25">
        <v>14.157092396403959</v>
      </c>
      <c r="M25">
        <v>13.447573396403959</v>
      </c>
      <c r="N25">
        <v>12.645257396403967</v>
      </c>
      <c r="O25">
        <v>11.750144396403947</v>
      </c>
      <c r="P25">
        <v>10.762234396403937</v>
      </c>
      <c r="Q25">
        <v>9.6815273964039346</v>
      </c>
      <c r="R25">
        <v>8.5080233964039405</v>
      </c>
      <c r="S25">
        <v>7.2417223964039552</v>
      </c>
      <c r="T25">
        <v>5.8826243964039424</v>
      </c>
      <c r="U25">
        <v>4.4307293964039385</v>
      </c>
      <c r="V25">
        <v>2.886037396403943</v>
      </c>
      <c r="W25">
        <v>1.2485483964039561</v>
      </c>
    </row>
    <row r="26" spans="1:26" x14ac:dyDescent="0.3">
      <c r="A26" t="s">
        <v>33</v>
      </c>
      <c r="B26">
        <v>13.727892943396</v>
      </c>
      <c r="C26">
        <v>14.083292943395973</v>
      </c>
      <c r="D26">
        <v>14.344892943395971</v>
      </c>
      <c r="E26">
        <v>14.51269294339596</v>
      </c>
      <c r="F26">
        <v>14.586692943395938</v>
      </c>
      <c r="G26">
        <v>14.566892943395906</v>
      </c>
      <c r="H26">
        <v>14.453292943395901</v>
      </c>
      <c r="I26">
        <v>14.245892943395885</v>
      </c>
      <c r="J26">
        <v>13.944692943395859</v>
      </c>
      <c r="K26">
        <v>13.54969294339586</v>
      </c>
      <c r="L26">
        <v>13.060892943395849</v>
      </c>
      <c r="M26">
        <v>12.478292943395829</v>
      </c>
      <c r="N26">
        <v>11.801892943395798</v>
      </c>
      <c r="O26">
        <v>11.031692943395793</v>
      </c>
      <c r="P26">
        <v>10.167692943395778</v>
      </c>
      <c r="Q26">
        <v>9.2098929433957526</v>
      </c>
      <c r="R26">
        <v>8.1582929433957538</v>
      </c>
      <c r="S26">
        <v>7.0128929433957454</v>
      </c>
      <c r="T26">
        <v>5.7736929433957265</v>
      </c>
      <c r="U26">
        <v>4.4406929433956979</v>
      </c>
      <c r="V26">
        <v>3.0138929433956951</v>
      </c>
      <c r="W26">
        <v>1.4932929433956821</v>
      </c>
    </row>
    <row r="27" spans="1:26" x14ac:dyDescent="0.3">
      <c r="A27" t="s">
        <v>34</v>
      </c>
      <c r="B27">
        <v>14.958151161847001</v>
      </c>
      <c r="C27">
        <v>15.452517161847009</v>
      </c>
      <c r="D27">
        <v>15.852081161847</v>
      </c>
      <c r="E27">
        <v>16.156843161847011</v>
      </c>
      <c r="F27">
        <v>16.366803161847002</v>
      </c>
      <c r="G27">
        <v>16.481961161847014</v>
      </c>
      <c r="H27">
        <v>16.502317161847007</v>
      </c>
      <c r="I27">
        <v>16.427871161847019</v>
      </c>
      <c r="J27">
        <v>16.258623161847012</v>
      </c>
      <c r="K27">
        <v>15.994573161847024</v>
      </c>
      <c r="L27">
        <v>15.635721161847018</v>
      </c>
      <c r="M27">
        <v>15.18206716184703</v>
      </c>
      <c r="N27">
        <v>14.633611161847025</v>
      </c>
      <c r="O27">
        <v>13.990353161847038</v>
      </c>
      <c r="P27">
        <v>13.252293161847033</v>
      </c>
      <c r="Q27">
        <v>12.419431161847047</v>
      </c>
      <c r="R27">
        <v>11.491767161847044</v>
      </c>
      <c r="S27">
        <v>10.469301161847058</v>
      </c>
      <c r="T27">
        <v>9.3520331618470536</v>
      </c>
      <c r="U27">
        <v>8.1399631618470689</v>
      </c>
      <c r="V27">
        <v>6.833091161847066</v>
      </c>
      <c r="W27">
        <v>5.4314171618470812</v>
      </c>
      <c r="X27">
        <v>3.9349411618470791</v>
      </c>
      <c r="Y27">
        <v>2.3436631618470951</v>
      </c>
      <c r="Z27">
        <v>0.65758316184709331</v>
      </c>
    </row>
    <row r="28" spans="1:26" x14ac:dyDescent="0.3">
      <c r="A28" t="s">
        <v>35</v>
      </c>
      <c r="B28">
        <v>10.679364457767999</v>
      </c>
      <c r="C28">
        <v>11.310679457767995</v>
      </c>
      <c r="D28">
        <v>11.84618945776799</v>
      </c>
      <c r="E28">
        <v>12.285894457767984</v>
      </c>
      <c r="F28">
        <v>12.629794457767979</v>
      </c>
      <c r="G28">
        <v>12.877889457767973</v>
      </c>
      <c r="H28">
        <v>13.030179457767966</v>
      </c>
      <c r="I28">
        <v>13.086664457767959</v>
      </c>
      <c r="J28">
        <v>13.047344457767952</v>
      </c>
      <c r="K28">
        <v>12.912219457767945</v>
      </c>
      <c r="L28">
        <v>12.681289457767937</v>
      </c>
      <c r="M28">
        <v>12.354554457767929</v>
      </c>
      <c r="N28">
        <v>11.93201445776792</v>
      </c>
      <c r="O28">
        <v>11.413669457767911</v>
      </c>
      <c r="P28">
        <v>10.799519457767902</v>
      </c>
      <c r="Q28">
        <v>10.089564457767892</v>
      </c>
      <c r="R28">
        <v>9.2838044577678822</v>
      </c>
      <c r="S28">
        <v>8.3822394577678718</v>
      </c>
      <c r="T28">
        <v>7.384869457767862</v>
      </c>
      <c r="U28">
        <v>6.2916944577678517</v>
      </c>
      <c r="V28">
        <v>5.1027144577678412</v>
      </c>
      <c r="W28">
        <v>3.8179294577678302</v>
      </c>
      <c r="X28">
        <v>2.4373394577678189</v>
      </c>
      <c r="Y28">
        <v>0.96094445776780746</v>
      </c>
    </row>
    <row r="29" spans="1:26" x14ac:dyDescent="0.3">
      <c r="A29" t="s">
        <v>36</v>
      </c>
      <c r="B29">
        <v>9.7488211185220006</v>
      </c>
      <c r="C29">
        <v>10.519102118521996</v>
      </c>
      <c r="D29">
        <v>11.192576118521984</v>
      </c>
      <c r="E29">
        <v>11.769243118522001</v>
      </c>
      <c r="F29">
        <v>12.249103118522008</v>
      </c>
      <c r="G29">
        <v>12.632156118522008</v>
      </c>
      <c r="H29">
        <v>12.918402118522</v>
      </c>
      <c r="I29">
        <v>13.107841118522019</v>
      </c>
      <c r="J29">
        <v>13.200473118522032</v>
      </c>
      <c r="K29">
        <v>13.196298118522035</v>
      </c>
      <c r="L29">
        <v>13.095316118522032</v>
      </c>
      <c r="M29">
        <v>12.897527118522021</v>
      </c>
      <c r="N29">
        <v>12.602931118522038</v>
      </c>
      <c r="O29">
        <v>12.211528118522047</v>
      </c>
      <c r="P29">
        <v>11.723318118522048</v>
      </c>
      <c r="Q29">
        <v>11.13830111852204</v>
      </c>
      <c r="R29">
        <v>10.456477118522026</v>
      </c>
      <c r="S29">
        <v>9.677846118522039</v>
      </c>
      <c r="T29">
        <v>8.8024081185220453</v>
      </c>
      <c r="U29">
        <v>7.8301631185220426</v>
      </c>
      <c r="V29">
        <v>6.7611111185220318</v>
      </c>
      <c r="W29">
        <v>5.5952521185220494</v>
      </c>
      <c r="X29">
        <v>4.3325861185220589</v>
      </c>
      <c r="Y29">
        <v>2.9731131185220607</v>
      </c>
      <c r="Z29">
        <v>1.5168331185220547</v>
      </c>
    </row>
    <row r="30" spans="1:26" x14ac:dyDescent="0.3">
      <c r="A30" t="s">
        <v>37</v>
      </c>
      <c r="B30">
        <v>3.4481483245679998</v>
      </c>
      <c r="C30">
        <v>4.3553783245679814</v>
      </c>
      <c r="D30">
        <v>5.1647983245679718</v>
      </c>
      <c r="E30">
        <v>5.8764083245679721</v>
      </c>
      <c r="F30">
        <v>6.4902083245679458</v>
      </c>
      <c r="G30">
        <v>7.0061983245679293</v>
      </c>
      <c r="H30">
        <v>7.4243783245679227</v>
      </c>
      <c r="I30">
        <v>7.7447483245679249</v>
      </c>
      <c r="J30">
        <v>7.9673083245679006</v>
      </c>
      <c r="K30">
        <v>8.0920583245678852</v>
      </c>
      <c r="L30">
        <v>8.1189983245678796</v>
      </c>
      <c r="M30">
        <v>8.0481283245678839</v>
      </c>
      <c r="N30">
        <v>7.8794483245678615</v>
      </c>
      <c r="O30">
        <v>7.6129583245678489</v>
      </c>
      <c r="P30">
        <v>7.2486583245678462</v>
      </c>
      <c r="Q30">
        <v>6.7865483245678169</v>
      </c>
      <c r="R30">
        <v>6.2266283245677965</v>
      </c>
      <c r="S30">
        <v>5.5688983245677859</v>
      </c>
      <c r="T30">
        <v>4.8133583245677851</v>
      </c>
      <c r="U30">
        <v>3.9600083245677573</v>
      </c>
      <c r="V30">
        <v>3.0088483245677393</v>
      </c>
      <c r="W30">
        <v>1.9598783245677309</v>
      </c>
      <c r="X30">
        <v>0.81309832456773212</v>
      </c>
      <c r="Z30" t="s">
        <v>61</v>
      </c>
    </row>
    <row r="32" spans="1:26" x14ac:dyDescent="0.3">
      <c r="A32">
        <v>26</v>
      </c>
      <c r="B32">
        <v>2016</v>
      </c>
      <c r="C32">
        <v>2017</v>
      </c>
      <c r="D32">
        <v>2018</v>
      </c>
      <c r="E32">
        <v>2019</v>
      </c>
      <c r="F32">
        <v>2020</v>
      </c>
      <c r="G32">
        <v>2021</v>
      </c>
      <c r="H32">
        <v>2022</v>
      </c>
      <c r="I32">
        <v>2023</v>
      </c>
      <c r="J32">
        <v>2024</v>
      </c>
      <c r="K32">
        <v>2025</v>
      </c>
      <c r="L32">
        <v>2026</v>
      </c>
      <c r="M32">
        <v>2027</v>
      </c>
      <c r="N32">
        <v>2028</v>
      </c>
      <c r="O32">
        <v>2029</v>
      </c>
      <c r="P32">
        <v>2030</v>
      </c>
      <c r="Q32">
        <v>2031</v>
      </c>
      <c r="R32">
        <v>2032</v>
      </c>
      <c r="S32">
        <v>2033</v>
      </c>
      <c r="T32">
        <v>2034</v>
      </c>
      <c r="U32">
        <v>2035</v>
      </c>
      <c r="V32">
        <v>2036</v>
      </c>
      <c r="W32">
        <v>2037</v>
      </c>
      <c r="X32">
        <v>2038</v>
      </c>
      <c r="Y32">
        <v>2039</v>
      </c>
      <c r="Z32">
        <v>2040</v>
      </c>
    </row>
    <row r="33" spans="1:26" x14ac:dyDescent="0.3">
      <c r="A33" t="s">
        <v>10</v>
      </c>
      <c r="B33">
        <f>ROUND(B3,0)</f>
        <v>4</v>
      </c>
      <c r="C33">
        <f t="shared" ref="C33:Z44" si="0">ROUND(C3,0)</f>
        <v>1</v>
      </c>
      <c r="D33">
        <f t="shared" si="0"/>
        <v>0</v>
      </c>
      <c r="E33">
        <f t="shared" si="0"/>
        <v>0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 t="shared" si="0"/>
        <v>0</v>
      </c>
      <c r="T33">
        <f t="shared" si="0"/>
        <v>0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</row>
    <row r="34" spans="1:26" x14ac:dyDescent="0.3">
      <c r="A34" t="s">
        <v>11</v>
      </c>
      <c r="B34">
        <f t="shared" ref="B34:Q60" si="1">ROUND(B4,0)</f>
        <v>11</v>
      </c>
      <c r="C34">
        <f t="shared" si="1"/>
        <v>8</v>
      </c>
      <c r="D34">
        <f t="shared" si="1"/>
        <v>5</v>
      </c>
      <c r="E34">
        <f t="shared" si="1"/>
        <v>2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0</v>
      </c>
      <c r="Y34">
        <f t="shared" si="0"/>
        <v>0</v>
      </c>
      <c r="Z34">
        <f t="shared" si="0"/>
        <v>0</v>
      </c>
    </row>
    <row r="35" spans="1:26" x14ac:dyDescent="0.3">
      <c r="A35" t="s">
        <v>12</v>
      </c>
      <c r="B35">
        <f t="shared" si="1"/>
        <v>30</v>
      </c>
      <c r="C35">
        <f t="shared" si="0"/>
        <v>28</v>
      </c>
      <c r="D35">
        <f t="shared" si="0"/>
        <v>25</v>
      </c>
      <c r="E35">
        <f t="shared" si="0"/>
        <v>22</v>
      </c>
      <c r="F35">
        <f t="shared" si="0"/>
        <v>19</v>
      </c>
      <c r="G35">
        <f t="shared" si="0"/>
        <v>17</v>
      </c>
      <c r="H35">
        <f t="shared" si="0"/>
        <v>14</v>
      </c>
      <c r="I35">
        <f t="shared" si="0"/>
        <v>11</v>
      </c>
      <c r="J35">
        <f t="shared" si="0"/>
        <v>7</v>
      </c>
      <c r="K35">
        <f t="shared" si="0"/>
        <v>4</v>
      </c>
      <c r="L35">
        <f t="shared" si="0"/>
        <v>1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</row>
    <row r="36" spans="1:26" x14ac:dyDescent="0.3">
      <c r="A36" t="s">
        <v>13</v>
      </c>
      <c r="B36">
        <f t="shared" si="1"/>
        <v>45</v>
      </c>
      <c r="C36">
        <f t="shared" si="0"/>
        <v>43</v>
      </c>
      <c r="D36">
        <f t="shared" si="0"/>
        <v>41</v>
      </c>
      <c r="E36">
        <f t="shared" si="0"/>
        <v>38</v>
      </c>
      <c r="F36">
        <f t="shared" si="0"/>
        <v>35</v>
      </c>
      <c r="G36">
        <f t="shared" si="0"/>
        <v>33</v>
      </c>
      <c r="H36">
        <f t="shared" si="0"/>
        <v>30</v>
      </c>
      <c r="I36">
        <f t="shared" si="0"/>
        <v>27</v>
      </c>
      <c r="J36">
        <f t="shared" si="0"/>
        <v>24</v>
      </c>
      <c r="K36">
        <f t="shared" si="0"/>
        <v>21</v>
      </c>
      <c r="L36">
        <f t="shared" si="0"/>
        <v>18</v>
      </c>
      <c r="M36">
        <f t="shared" si="0"/>
        <v>15</v>
      </c>
      <c r="N36">
        <f t="shared" si="0"/>
        <v>11</v>
      </c>
      <c r="O36">
        <f t="shared" si="0"/>
        <v>8</v>
      </c>
      <c r="P36">
        <f t="shared" si="0"/>
        <v>5</v>
      </c>
      <c r="Q36">
        <f t="shared" si="0"/>
        <v>1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</row>
    <row r="37" spans="1:26" x14ac:dyDescent="0.3">
      <c r="A37" t="s">
        <v>14</v>
      </c>
      <c r="B37">
        <f t="shared" si="1"/>
        <v>33</v>
      </c>
      <c r="C37">
        <f t="shared" si="0"/>
        <v>31</v>
      </c>
      <c r="D37">
        <f t="shared" si="0"/>
        <v>29</v>
      </c>
      <c r="E37">
        <f t="shared" si="0"/>
        <v>26</v>
      </c>
      <c r="F37">
        <f t="shared" si="0"/>
        <v>24</v>
      </c>
      <c r="G37">
        <f t="shared" si="0"/>
        <v>21</v>
      </c>
      <c r="H37">
        <f t="shared" si="0"/>
        <v>19</v>
      </c>
      <c r="I37">
        <f t="shared" si="0"/>
        <v>16</v>
      </c>
      <c r="J37">
        <f t="shared" si="0"/>
        <v>13</v>
      </c>
      <c r="K37">
        <f t="shared" si="0"/>
        <v>10</v>
      </c>
      <c r="L37">
        <f t="shared" si="0"/>
        <v>7</v>
      </c>
      <c r="M37">
        <f t="shared" si="0"/>
        <v>4</v>
      </c>
      <c r="N37">
        <f t="shared" si="0"/>
        <v>1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0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</row>
    <row r="38" spans="1:26" x14ac:dyDescent="0.3">
      <c r="A38" t="s">
        <v>15</v>
      </c>
      <c r="B38">
        <f t="shared" si="1"/>
        <v>42</v>
      </c>
      <c r="C38">
        <f t="shared" si="0"/>
        <v>40</v>
      </c>
      <c r="D38">
        <f t="shared" si="0"/>
        <v>37</v>
      </c>
      <c r="E38">
        <f t="shared" si="0"/>
        <v>35</v>
      </c>
      <c r="F38">
        <f t="shared" si="0"/>
        <v>33</v>
      </c>
      <c r="G38">
        <f t="shared" si="0"/>
        <v>30</v>
      </c>
      <c r="H38">
        <f t="shared" si="0"/>
        <v>28</v>
      </c>
      <c r="I38">
        <f t="shared" si="0"/>
        <v>25</v>
      </c>
      <c r="J38">
        <f t="shared" si="0"/>
        <v>22</v>
      </c>
      <c r="K38">
        <f t="shared" si="0"/>
        <v>20</v>
      </c>
      <c r="L38">
        <f t="shared" si="0"/>
        <v>17</v>
      </c>
      <c r="M38">
        <f t="shared" si="0"/>
        <v>14</v>
      </c>
      <c r="N38">
        <f t="shared" si="0"/>
        <v>11</v>
      </c>
      <c r="O38">
        <f t="shared" si="0"/>
        <v>8</v>
      </c>
      <c r="P38">
        <f t="shared" si="0"/>
        <v>5</v>
      </c>
      <c r="Q38">
        <f t="shared" si="0"/>
        <v>1</v>
      </c>
      <c r="R38">
        <f t="shared" si="0"/>
        <v>0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0</v>
      </c>
      <c r="Y38">
        <f t="shared" si="0"/>
        <v>0</v>
      </c>
      <c r="Z38">
        <f t="shared" si="0"/>
        <v>0</v>
      </c>
    </row>
    <row r="39" spans="1:26" x14ac:dyDescent="0.3">
      <c r="A39" t="s">
        <v>16</v>
      </c>
      <c r="B39">
        <f t="shared" si="1"/>
        <v>47</v>
      </c>
      <c r="C39">
        <f t="shared" si="0"/>
        <v>45</v>
      </c>
      <c r="D39">
        <f t="shared" si="0"/>
        <v>43</v>
      </c>
      <c r="E39">
        <f t="shared" si="0"/>
        <v>41</v>
      </c>
      <c r="F39">
        <f t="shared" si="0"/>
        <v>39</v>
      </c>
      <c r="G39">
        <f t="shared" si="0"/>
        <v>36</v>
      </c>
      <c r="H39">
        <f t="shared" si="0"/>
        <v>34</v>
      </c>
      <c r="I39">
        <f t="shared" si="0"/>
        <v>32</v>
      </c>
      <c r="J39">
        <f t="shared" si="0"/>
        <v>29</v>
      </c>
      <c r="K39">
        <f t="shared" si="0"/>
        <v>26</v>
      </c>
      <c r="L39">
        <f t="shared" si="0"/>
        <v>24</v>
      </c>
      <c r="M39">
        <f t="shared" si="0"/>
        <v>21</v>
      </c>
      <c r="N39">
        <f t="shared" si="0"/>
        <v>18</v>
      </c>
      <c r="O39">
        <f t="shared" si="0"/>
        <v>15</v>
      </c>
      <c r="P39">
        <f t="shared" si="0"/>
        <v>12</v>
      </c>
      <c r="Q39">
        <f t="shared" si="0"/>
        <v>9</v>
      </c>
      <c r="R39">
        <f t="shared" si="0"/>
        <v>6</v>
      </c>
      <c r="S39">
        <f t="shared" si="0"/>
        <v>3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</row>
    <row r="40" spans="1:26" x14ac:dyDescent="0.3">
      <c r="A40" t="s">
        <v>17</v>
      </c>
      <c r="B40">
        <f t="shared" si="1"/>
        <v>40</v>
      </c>
      <c r="C40">
        <f t="shared" si="0"/>
        <v>38</v>
      </c>
      <c r="D40">
        <f t="shared" si="0"/>
        <v>36</v>
      </c>
      <c r="E40">
        <f t="shared" si="0"/>
        <v>34</v>
      </c>
      <c r="F40">
        <f t="shared" si="0"/>
        <v>32</v>
      </c>
      <c r="G40">
        <f t="shared" si="0"/>
        <v>30</v>
      </c>
      <c r="H40">
        <f t="shared" si="0"/>
        <v>27</v>
      </c>
      <c r="I40">
        <f t="shared" si="0"/>
        <v>25</v>
      </c>
      <c r="J40">
        <f t="shared" si="0"/>
        <v>23</v>
      </c>
      <c r="K40">
        <f t="shared" si="0"/>
        <v>20</v>
      </c>
      <c r="L40">
        <f t="shared" si="0"/>
        <v>18</v>
      </c>
      <c r="M40">
        <f t="shared" si="0"/>
        <v>15</v>
      </c>
      <c r="N40">
        <f t="shared" si="0"/>
        <v>12</v>
      </c>
      <c r="O40">
        <f t="shared" si="0"/>
        <v>9</v>
      </c>
      <c r="P40">
        <f t="shared" si="0"/>
        <v>7</v>
      </c>
      <c r="Q40">
        <f t="shared" si="0"/>
        <v>4</v>
      </c>
      <c r="R40">
        <f t="shared" si="0"/>
        <v>1</v>
      </c>
      <c r="S40">
        <f t="shared" si="0"/>
        <v>0</v>
      </c>
      <c r="T40">
        <f t="shared" si="0"/>
        <v>0</v>
      </c>
      <c r="U40">
        <f t="shared" si="0"/>
        <v>0</v>
      </c>
      <c r="V40">
        <f t="shared" si="0"/>
        <v>0</v>
      </c>
      <c r="W40">
        <f t="shared" si="0"/>
        <v>0</v>
      </c>
      <c r="X40">
        <f t="shared" si="0"/>
        <v>0</v>
      </c>
      <c r="Y40">
        <f t="shared" si="0"/>
        <v>0</v>
      </c>
      <c r="Z40">
        <f t="shared" si="0"/>
        <v>0</v>
      </c>
    </row>
    <row r="41" spans="1:26" x14ac:dyDescent="0.3">
      <c r="A41" t="s">
        <v>18</v>
      </c>
      <c r="B41">
        <f t="shared" si="1"/>
        <v>41</v>
      </c>
      <c r="C41">
        <f t="shared" si="0"/>
        <v>40</v>
      </c>
      <c r="D41">
        <f t="shared" si="0"/>
        <v>38</v>
      </c>
      <c r="E41">
        <f t="shared" si="0"/>
        <v>36</v>
      </c>
      <c r="F41">
        <f t="shared" si="0"/>
        <v>34</v>
      </c>
      <c r="G41">
        <f t="shared" si="0"/>
        <v>32</v>
      </c>
      <c r="H41">
        <f t="shared" si="0"/>
        <v>30</v>
      </c>
      <c r="I41">
        <f t="shared" si="0"/>
        <v>27</v>
      </c>
      <c r="J41">
        <f t="shared" si="0"/>
        <v>25</v>
      </c>
      <c r="K41">
        <f t="shared" si="0"/>
        <v>23</v>
      </c>
      <c r="L41">
        <f t="shared" si="0"/>
        <v>20</v>
      </c>
      <c r="M41">
        <f t="shared" si="0"/>
        <v>18</v>
      </c>
      <c r="N41">
        <f t="shared" si="0"/>
        <v>15</v>
      </c>
      <c r="O41">
        <f t="shared" si="0"/>
        <v>13</v>
      </c>
      <c r="P41">
        <f t="shared" si="0"/>
        <v>10</v>
      </c>
      <c r="Q41">
        <f t="shared" si="0"/>
        <v>7</v>
      </c>
      <c r="R41">
        <f t="shared" si="0"/>
        <v>4</v>
      </c>
      <c r="S41">
        <f t="shared" si="0"/>
        <v>1</v>
      </c>
      <c r="T41">
        <f t="shared" si="0"/>
        <v>0</v>
      </c>
      <c r="U41">
        <f t="shared" si="0"/>
        <v>0</v>
      </c>
      <c r="V41">
        <f t="shared" si="0"/>
        <v>0</v>
      </c>
      <c r="W41">
        <f t="shared" si="0"/>
        <v>0</v>
      </c>
      <c r="X41">
        <f t="shared" si="0"/>
        <v>0</v>
      </c>
      <c r="Y41">
        <f t="shared" si="0"/>
        <v>0</v>
      </c>
      <c r="Z41">
        <f t="shared" si="0"/>
        <v>0</v>
      </c>
    </row>
    <row r="42" spans="1:26" x14ac:dyDescent="0.3">
      <c r="A42" t="s">
        <v>19</v>
      </c>
      <c r="B42">
        <f t="shared" si="1"/>
        <v>33</v>
      </c>
      <c r="C42">
        <f t="shared" si="0"/>
        <v>31</v>
      </c>
      <c r="D42">
        <f t="shared" si="0"/>
        <v>30</v>
      </c>
      <c r="E42">
        <f t="shared" si="0"/>
        <v>28</v>
      </c>
      <c r="F42">
        <f t="shared" si="0"/>
        <v>26</v>
      </c>
      <c r="G42">
        <f t="shared" si="0"/>
        <v>24</v>
      </c>
      <c r="H42">
        <f t="shared" si="0"/>
        <v>22</v>
      </c>
      <c r="I42">
        <f t="shared" si="0"/>
        <v>20</v>
      </c>
      <c r="J42">
        <f t="shared" si="0"/>
        <v>18</v>
      </c>
      <c r="K42">
        <f t="shared" si="0"/>
        <v>16</v>
      </c>
      <c r="L42">
        <f t="shared" si="0"/>
        <v>13</v>
      </c>
      <c r="M42">
        <f t="shared" si="0"/>
        <v>11</v>
      </c>
      <c r="N42">
        <f t="shared" si="0"/>
        <v>9</v>
      </c>
      <c r="O42">
        <f t="shared" si="0"/>
        <v>6</v>
      </c>
      <c r="P42">
        <f t="shared" si="0"/>
        <v>3</v>
      </c>
      <c r="Q42">
        <f t="shared" si="0"/>
        <v>1</v>
      </c>
      <c r="R42">
        <f t="shared" si="0"/>
        <v>0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0</v>
      </c>
      <c r="W42">
        <f t="shared" si="0"/>
        <v>0</v>
      </c>
      <c r="X42">
        <f t="shared" si="0"/>
        <v>0</v>
      </c>
      <c r="Y42">
        <f t="shared" si="0"/>
        <v>0</v>
      </c>
      <c r="Z42">
        <f t="shared" si="0"/>
        <v>0</v>
      </c>
    </row>
    <row r="43" spans="1:26" x14ac:dyDescent="0.3">
      <c r="A43" t="s">
        <v>20</v>
      </c>
      <c r="B43">
        <f t="shared" si="1"/>
        <v>20</v>
      </c>
      <c r="C43">
        <f t="shared" si="0"/>
        <v>18</v>
      </c>
      <c r="D43">
        <f t="shared" si="0"/>
        <v>17</v>
      </c>
      <c r="E43">
        <f t="shared" si="0"/>
        <v>15</v>
      </c>
      <c r="F43">
        <f t="shared" si="0"/>
        <v>13</v>
      </c>
      <c r="G43">
        <f t="shared" si="0"/>
        <v>11</v>
      </c>
      <c r="H43">
        <f t="shared" si="0"/>
        <v>10</v>
      </c>
      <c r="I43">
        <f t="shared" si="0"/>
        <v>8</v>
      </c>
      <c r="J43">
        <f t="shared" si="0"/>
        <v>6</v>
      </c>
      <c r="K43">
        <f t="shared" si="0"/>
        <v>3</v>
      </c>
      <c r="L43">
        <f t="shared" si="0"/>
        <v>1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</v>
      </c>
      <c r="T43">
        <f t="shared" si="0"/>
        <v>0</v>
      </c>
      <c r="U43">
        <f t="shared" si="0"/>
        <v>0</v>
      </c>
      <c r="V43">
        <f t="shared" si="0"/>
        <v>0</v>
      </c>
      <c r="W43">
        <f t="shared" si="0"/>
        <v>0</v>
      </c>
      <c r="X43">
        <f t="shared" si="0"/>
        <v>0</v>
      </c>
      <c r="Y43">
        <f t="shared" si="0"/>
        <v>0</v>
      </c>
      <c r="Z43">
        <f t="shared" si="0"/>
        <v>0</v>
      </c>
    </row>
    <row r="44" spans="1:26" x14ac:dyDescent="0.3">
      <c r="A44" t="s">
        <v>21</v>
      </c>
      <c r="B44">
        <f t="shared" si="1"/>
        <v>23</v>
      </c>
      <c r="C44">
        <f t="shared" si="0"/>
        <v>21</v>
      </c>
      <c r="D44">
        <f t="shared" si="0"/>
        <v>20</v>
      </c>
      <c r="E44">
        <f t="shared" si="0"/>
        <v>18</v>
      </c>
      <c r="F44">
        <f t="shared" si="0"/>
        <v>17</v>
      </c>
      <c r="G44">
        <f t="shared" si="0"/>
        <v>15</v>
      </c>
      <c r="H44">
        <f t="shared" si="0"/>
        <v>13</v>
      </c>
      <c r="I44">
        <f t="shared" ref="C44:Z54" si="2">ROUND(I14,0)</f>
        <v>12</v>
      </c>
      <c r="J44">
        <f t="shared" si="2"/>
        <v>10</v>
      </c>
      <c r="K44">
        <f t="shared" si="2"/>
        <v>8</v>
      </c>
      <c r="L44">
        <f t="shared" si="2"/>
        <v>6</v>
      </c>
      <c r="M44">
        <f t="shared" si="2"/>
        <v>3</v>
      </c>
      <c r="N44">
        <f t="shared" si="2"/>
        <v>1</v>
      </c>
      <c r="O44">
        <f t="shared" si="2"/>
        <v>0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0</v>
      </c>
    </row>
    <row r="45" spans="1:26" x14ac:dyDescent="0.3">
      <c r="A45" t="s">
        <v>22</v>
      </c>
      <c r="B45">
        <f t="shared" si="1"/>
        <v>46</v>
      </c>
      <c r="C45">
        <f t="shared" si="2"/>
        <v>45</v>
      </c>
      <c r="D45">
        <f t="shared" si="2"/>
        <v>43</v>
      </c>
      <c r="E45">
        <f t="shared" si="2"/>
        <v>42</v>
      </c>
      <c r="F45">
        <f t="shared" si="2"/>
        <v>41</v>
      </c>
      <c r="G45">
        <f t="shared" si="2"/>
        <v>39</v>
      </c>
      <c r="H45">
        <f t="shared" si="2"/>
        <v>38</v>
      </c>
      <c r="I45">
        <f t="shared" si="2"/>
        <v>36</v>
      </c>
      <c r="J45">
        <f t="shared" si="2"/>
        <v>34</v>
      </c>
      <c r="K45">
        <f t="shared" si="2"/>
        <v>32</v>
      </c>
      <c r="L45">
        <f t="shared" si="2"/>
        <v>30</v>
      </c>
      <c r="M45">
        <f t="shared" si="2"/>
        <v>28</v>
      </c>
      <c r="N45">
        <f t="shared" si="2"/>
        <v>26</v>
      </c>
      <c r="O45">
        <f t="shared" si="2"/>
        <v>24</v>
      </c>
      <c r="P45">
        <f t="shared" si="2"/>
        <v>22</v>
      </c>
      <c r="Q45">
        <f t="shared" si="2"/>
        <v>19</v>
      </c>
      <c r="R45">
        <f t="shared" si="2"/>
        <v>17</v>
      </c>
      <c r="S45">
        <f t="shared" si="2"/>
        <v>14</v>
      </c>
      <c r="T45">
        <f t="shared" si="2"/>
        <v>12</v>
      </c>
      <c r="U45">
        <f t="shared" si="2"/>
        <v>9</v>
      </c>
      <c r="V45">
        <f t="shared" si="2"/>
        <v>6</v>
      </c>
      <c r="W45">
        <f t="shared" si="2"/>
        <v>4</v>
      </c>
      <c r="X45">
        <f t="shared" si="2"/>
        <v>1</v>
      </c>
      <c r="Y45">
        <f t="shared" si="2"/>
        <v>0</v>
      </c>
      <c r="Z45">
        <f t="shared" si="2"/>
        <v>0</v>
      </c>
    </row>
    <row r="46" spans="1:26" x14ac:dyDescent="0.3">
      <c r="A46" t="s">
        <v>23</v>
      </c>
      <c r="B46">
        <f t="shared" si="1"/>
        <v>35</v>
      </c>
      <c r="C46">
        <f t="shared" si="2"/>
        <v>34</v>
      </c>
      <c r="D46">
        <f t="shared" si="2"/>
        <v>33</v>
      </c>
      <c r="E46">
        <f t="shared" si="2"/>
        <v>32</v>
      </c>
      <c r="F46">
        <f t="shared" si="2"/>
        <v>31</v>
      </c>
      <c r="G46">
        <f t="shared" si="2"/>
        <v>29</v>
      </c>
      <c r="H46">
        <f t="shared" si="2"/>
        <v>28</v>
      </c>
      <c r="I46">
        <f t="shared" si="2"/>
        <v>26</v>
      </c>
      <c r="J46">
        <f t="shared" si="2"/>
        <v>25</v>
      </c>
      <c r="K46">
        <f t="shared" si="2"/>
        <v>23</v>
      </c>
      <c r="L46">
        <f t="shared" si="2"/>
        <v>21</v>
      </c>
      <c r="M46">
        <f t="shared" si="2"/>
        <v>19</v>
      </c>
      <c r="N46">
        <f t="shared" si="2"/>
        <v>17</v>
      </c>
      <c r="O46">
        <f t="shared" si="2"/>
        <v>15</v>
      </c>
      <c r="P46">
        <f t="shared" si="2"/>
        <v>13</v>
      </c>
      <c r="Q46">
        <f t="shared" si="2"/>
        <v>11</v>
      </c>
      <c r="R46">
        <f t="shared" si="2"/>
        <v>9</v>
      </c>
      <c r="S46">
        <f t="shared" si="2"/>
        <v>6</v>
      </c>
      <c r="T46">
        <f t="shared" si="2"/>
        <v>4</v>
      </c>
      <c r="U46">
        <f t="shared" si="2"/>
        <v>1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</row>
    <row r="47" spans="1:26" x14ac:dyDescent="0.3">
      <c r="A47" t="s">
        <v>24</v>
      </c>
      <c r="B47">
        <f t="shared" si="1"/>
        <v>28</v>
      </c>
      <c r="C47">
        <f t="shared" si="2"/>
        <v>27</v>
      </c>
      <c r="D47">
        <f t="shared" si="2"/>
        <v>26</v>
      </c>
      <c r="E47">
        <f t="shared" si="2"/>
        <v>25</v>
      </c>
      <c r="F47">
        <f t="shared" si="2"/>
        <v>24</v>
      </c>
      <c r="G47">
        <f t="shared" si="2"/>
        <v>23</v>
      </c>
      <c r="H47">
        <f t="shared" si="2"/>
        <v>22</v>
      </c>
      <c r="I47">
        <f t="shared" si="2"/>
        <v>20</v>
      </c>
      <c r="J47">
        <f t="shared" si="2"/>
        <v>19</v>
      </c>
      <c r="K47">
        <f t="shared" si="2"/>
        <v>17</v>
      </c>
      <c r="L47">
        <f t="shared" si="2"/>
        <v>16</v>
      </c>
      <c r="M47">
        <f t="shared" si="2"/>
        <v>14</v>
      </c>
      <c r="N47">
        <f t="shared" si="2"/>
        <v>12</v>
      </c>
      <c r="O47">
        <f t="shared" si="2"/>
        <v>10</v>
      </c>
      <c r="P47">
        <f t="shared" si="2"/>
        <v>8</v>
      </c>
      <c r="Q47">
        <f t="shared" si="2"/>
        <v>6</v>
      </c>
      <c r="R47">
        <f t="shared" si="2"/>
        <v>4</v>
      </c>
      <c r="S47">
        <f t="shared" si="2"/>
        <v>2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</row>
    <row r="48" spans="1:26" x14ac:dyDescent="0.3">
      <c r="A48" t="s">
        <v>25</v>
      </c>
      <c r="B48">
        <f t="shared" si="1"/>
        <v>18</v>
      </c>
      <c r="C48">
        <f t="shared" si="2"/>
        <v>17</v>
      </c>
      <c r="D48">
        <f t="shared" si="2"/>
        <v>16</v>
      </c>
      <c r="E48">
        <f t="shared" si="2"/>
        <v>15</v>
      </c>
      <c r="F48">
        <f t="shared" si="2"/>
        <v>14</v>
      </c>
      <c r="G48">
        <f t="shared" si="2"/>
        <v>13</v>
      </c>
      <c r="H48">
        <f t="shared" si="2"/>
        <v>12</v>
      </c>
      <c r="I48">
        <f t="shared" si="2"/>
        <v>11</v>
      </c>
      <c r="J48">
        <f t="shared" si="2"/>
        <v>9</v>
      </c>
      <c r="K48">
        <f t="shared" si="2"/>
        <v>8</v>
      </c>
      <c r="L48">
        <f t="shared" si="2"/>
        <v>6</v>
      </c>
      <c r="M48">
        <f t="shared" si="2"/>
        <v>5</v>
      </c>
      <c r="N48">
        <f t="shared" si="2"/>
        <v>3</v>
      </c>
      <c r="O48">
        <f t="shared" si="2"/>
        <v>1</v>
      </c>
      <c r="P48">
        <f t="shared" si="2"/>
        <v>0</v>
      </c>
      <c r="Q48">
        <f t="shared" si="2"/>
        <v>0</v>
      </c>
      <c r="R48">
        <f t="shared" si="2"/>
        <v>0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</row>
    <row r="49" spans="1:26" x14ac:dyDescent="0.3">
      <c r="A49" t="s">
        <v>26</v>
      </c>
      <c r="B49">
        <f t="shared" si="1"/>
        <v>13</v>
      </c>
      <c r="C49">
        <f t="shared" si="2"/>
        <v>12</v>
      </c>
      <c r="D49">
        <f t="shared" si="2"/>
        <v>12</v>
      </c>
      <c r="E49">
        <f t="shared" si="2"/>
        <v>11</v>
      </c>
      <c r="F49">
        <f t="shared" si="2"/>
        <v>10</v>
      </c>
      <c r="G49">
        <f t="shared" si="2"/>
        <v>9</v>
      </c>
      <c r="H49">
        <f t="shared" si="2"/>
        <v>8</v>
      </c>
      <c r="I49">
        <f t="shared" si="2"/>
        <v>7</v>
      </c>
      <c r="J49">
        <f t="shared" si="2"/>
        <v>6</v>
      </c>
      <c r="K49">
        <f t="shared" si="2"/>
        <v>4</v>
      </c>
      <c r="L49">
        <f t="shared" si="2"/>
        <v>3</v>
      </c>
      <c r="M49">
        <f t="shared" si="2"/>
        <v>1</v>
      </c>
      <c r="N49">
        <f t="shared" si="2"/>
        <v>0</v>
      </c>
      <c r="O49">
        <f t="shared" si="2"/>
        <v>0</v>
      </c>
      <c r="P49">
        <f t="shared" si="2"/>
        <v>0</v>
      </c>
      <c r="Q49">
        <f t="shared" si="2"/>
        <v>0</v>
      </c>
      <c r="R49">
        <f t="shared" si="2"/>
        <v>0</v>
      </c>
      <c r="S49">
        <f t="shared" si="2"/>
        <v>0</v>
      </c>
      <c r="T49">
        <f t="shared" si="2"/>
        <v>0</v>
      </c>
      <c r="U49">
        <f t="shared" si="2"/>
        <v>0</v>
      </c>
      <c r="V49">
        <f t="shared" si="2"/>
        <v>0</v>
      </c>
      <c r="W49">
        <f t="shared" si="2"/>
        <v>0</v>
      </c>
      <c r="X49">
        <f t="shared" si="2"/>
        <v>0</v>
      </c>
      <c r="Y49">
        <f t="shared" si="2"/>
        <v>0</v>
      </c>
      <c r="Z49">
        <f t="shared" si="2"/>
        <v>0</v>
      </c>
    </row>
    <row r="50" spans="1:26" x14ac:dyDescent="0.3">
      <c r="A50" t="s">
        <v>27</v>
      </c>
      <c r="B50">
        <f t="shared" si="1"/>
        <v>10</v>
      </c>
      <c r="C50">
        <f t="shared" si="2"/>
        <v>9</v>
      </c>
      <c r="D50">
        <f t="shared" si="2"/>
        <v>9</v>
      </c>
      <c r="E50">
        <f t="shared" si="2"/>
        <v>8</v>
      </c>
      <c r="F50">
        <f t="shared" si="2"/>
        <v>7</v>
      </c>
      <c r="G50">
        <f t="shared" si="2"/>
        <v>7</v>
      </c>
      <c r="H50">
        <f t="shared" si="2"/>
        <v>6</v>
      </c>
      <c r="I50">
        <f t="shared" si="2"/>
        <v>5</v>
      </c>
      <c r="J50">
        <f t="shared" si="2"/>
        <v>4</v>
      </c>
      <c r="K50">
        <f t="shared" si="2"/>
        <v>2</v>
      </c>
      <c r="L50">
        <f t="shared" si="2"/>
        <v>1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</row>
    <row r="51" spans="1:26" x14ac:dyDescent="0.3">
      <c r="A51" t="s">
        <v>28</v>
      </c>
      <c r="B51">
        <f t="shared" si="1"/>
        <v>13</v>
      </c>
      <c r="C51">
        <f t="shared" si="2"/>
        <v>13</v>
      </c>
      <c r="D51">
        <f t="shared" si="2"/>
        <v>12</v>
      </c>
      <c r="E51">
        <f t="shared" si="2"/>
        <v>12</v>
      </c>
      <c r="F51">
        <f t="shared" si="2"/>
        <v>11</v>
      </c>
      <c r="G51">
        <f t="shared" si="2"/>
        <v>10</v>
      </c>
      <c r="H51">
        <f t="shared" si="2"/>
        <v>10</v>
      </c>
      <c r="I51">
        <f t="shared" si="2"/>
        <v>9</v>
      </c>
      <c r="J51">
        <f t="shared" si="2"/>
        <v>8</v>
      </c>
      <c r="K51">
        <f t="shared" si="2"/>
        <v>7</v>
      </c>
      <c r="L51">
        <f t="shared" si="2"/>
        <v>5</v>
      </c>
      <c r="M51">
        <f t="shared" si="2"/>
        <v>4</v>
      </c>
      <c r="N51">
        <f t="shared" si="2"/>
        <v>3</v>
      </c>
      <c r="O51">
        <f t="shared" si="2"/>
        <v>2</v>
      </c>
      <c r="P51">
        <f t="shared" si="2"/>
        <v>0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0</v>
      </c>
    </row>
    <row r="52" spans="1:26" x14ac:dyDescent="0.3">
      <c r="A52" t="s">
        <v>29</v>
      </c>
      <c r="B52">
        <f t="shared" si="1"/>
        <v>13</v>
      </c>
      <c r="C52">
        <f t="shared" si="2"/>
        <v>12</v>
      </c>
      <c r="D52">
        <f t="shared" si="2"/>
        <v>12</v>
      </c>
      <c r="E52">
        <f t="shared" si="2"/>
        <v>12</v>
      </c>
      <c r="F52">
        <f t="shared" si="2"/>
        <v>11</v>
      </c>
      <c r="G52">
        <f t="shared" si="2"/>
        <v>11</v>
      </c>
      <c r="H52">
        <f t="shared" si="2"/>
        <v>10</v>
      </c>
      <c r="I52">
        <f t="shared" si="2"/>
        <v>9</v>
      </c>
      <c r="J52">
        <f t="shared" si="2"/>
        <v>8</v>
      </c>
      <c r="K52">
        <f t="shared" si="2"/>
        <v>8</v>
      </c>
      <c r="L52">
        <f t="shared" si="2"/>
        <v>7</v>
      </c>
      <c r="M52">
        <f t="shared" si="2"/>
        <v>5</v>
      </c>
      <c r="N52">
        <f t="shared" si="2"/>
        <v>4</v>
      </c>
      <c r="O52">
        <f t="shared" si="2"/>
        <v>3</v>
      </c>
      <c r="P52">
        <f t="shared" si="2"/>
        <v>2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0</v>
      </c>
      <c r="Y52">
        <f t="shared" si="2"/>
        <v>0</v>
      </c>
      <c r="Z52">
        <f t="shared" si="2"/>
        <v>0</v>
      </c>
    </row>
    <row r="53" spans="1:26" x14ac:dyDescent="0.3">
      <c r="A53" t="s">
        <v>30</v>
      </c>
      <c r="B53">
        <f t="shared" si="1"/>
        <v>12</v>
      </c>
      <c r="C53">
        <f t="shared" si="2"/>
        <v>12</v>
      </c>
      <c r="D53">
        <f t="shared" si="2"/>
        <v>12</v>
      </c>
      <c r="E53">
        <f t="shared" si="2"/>
        <v>12</v>
      </c>
      <c r="F53">
        <f t="shared" si="2"/>
        <v>11</v>
      </c>
      <c r="G53">
        <f t="shared" si="2"/>
        <v>11</v>
      </c>
      <c r="H53">
        <f t="shared" si="2"/>
        <v>10</v>
      </c>
      <c r="I53">
        <f t="shared" si="2"/>
        <v>10</v>
      </c>
      <c r="J53">
        <f t="shared" si="2"/>
        <v>9</v>
      </c>
      <c r="K53">
        <f t="shared" si="2"/>
        <v>8</v>
      </c>
      <c r="L53">
        <f t="shared" si="2"/>
        <v>7</v>
      </c>
      <c r="M53">
        <f t="shared" si="2"/>
        <v>6</v>
      </c>
      <c r="N53">
        <f t="shared" si="2"/>
        <v>5</v>
      </c>
      <c r="O53">
        <f t="shared" si="2"/>
        <v>4</v>
      </c>
      <c r="P53">
        <f t="shared" si="2"/>
        <v>3</v>
      </c>
      <c r="Q53">
        <f t="shared" si="2"/>
        <v>2</v>
      </c>
      <c r="R53">
        <f t="shared" si="2"/>
        <v>0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0</v>
      </c>
      <c r="Y53">
        <f t="shared" si="2"/>
        <v>0</v>
      </c>
      <c r="Z53">
        <f t="shared" si="2"/>
        <v>0</v>
      </c>
    </row>
    <row r="54" spans="1:26" x14ac:dyDescent="0.3">
      <c r="A54" t="s">
        <v>31</v>
      </c>
      <c r="B54">
        <f t="shared" si="1"/>
        <v>19</v>
      </c>
      <c r="C54">
        <f t="shared" si="2"/>
        <v>19</v>
      </c>
      <c r="D54">
        <f t="shared" si="2"/>
        <v>19</v>
      </c>
      <c r="E54">
        <f t="shared" si="2"/>
        <v>18</v>
      </c>
      <c r="F54">
        <f t="shared" si="2"/>
        <v>18</v>
      </c>
      <c r="G54">
        <f t="shared" si="2"/>
        <v>18</v>
      </c>
      <c r="H54">
        <f t="shared" si="2"/>
        <v>18</v>
      </c>
      <c r="I54">
        <f t="shared" si="2"/>
        <v>17</v>
      </c>
      <c r="J54">
        <f t="shared" si="2"/>
        <v>17</v>
      </c>
      <c r="K54">
        <f t="shared" si="2"/>
        <v>16</v>
      </c>
      <c r="L54">
        <f t="shared" si="2"/>
        <v>15</v>
      </c>
      <c r="M54">
        <f t="shared" si="2"/>
        <v>14</v>
      </c>
      <c r="N54">
        <f t="shared" si="2"/>
        <v>13</v>
      </c>
      <c r="O54">
        <f t="shared" si="2"/>
        <v>12</v>
      </c>
      <c r="P54">
        <f t="shared" si="2"/>
        <v>11</v>
      </c>
      <c r="Q54">
        <f t="shared" si="2"/>
        <v>10</v>
      </c>
      <c r="R54">
        <f t="shared" si="2"/>
        <v>9</v>
      </c>
      <c r="S54">
        <f t="shared" si="2"/>
        <v>7</v>
      </c>
      <c r="T54">
        <f t="shared" si="2"/>
        <v>6</v>
      </c>
      <c r="U54">
        <f t="shared" si="2"/>
        <v>4</v>
      </c>
      <c r="V54">
        <f t="shared" si="2"/>
        <v>2</v>
      </c>
      <c r="W54">
        <f t="shared" si="2"/>
        <v>1</v>
      </c>
      <c r="X54">
        <f t="shared" ref="C54:Z60" si="3">ROUND(X24,0)</f>
        <v>0</v>
      </c>
      <c r="Y54">
        <f t="shared" si="3"/>
        <v>0</v>
      </c>
      <c r="Z54">
        <f t="shared" si="3"/>
        <v>0</v>
      </c>
    </row>
    <row r="55" spans="1:26" x14ac:dyDescent="0.3">
      <c r="A55" t="s">
        <v>32</v>
      </c>
      <c r="B55">
        <f t="shared" si="1"/>
        <v>16</v>
      </c>
      <c r="C55">
        <f t="shared" si="3"/>
        <v>16</v>
      </c>
      <c r="D55">
        <f t="shared" si="3"/>
        <v>16</v>
      </c>
      <c r="E55">
        <f t="shared" si="3"/>
        <v>17</v>
      </c>
      <c r="F55">
        <f t="shared" si="3"/>
        <v>16</v>
      </c>
      <c r="G55">
        <f t="shared" si="3"/>
        <v>16</v>
      </c>
      <c r="H55">
        <f t="shared" si="3"/>
        <v>16</v>
      </c>
      <c r="I55">
        <f t="shared" si="3"/>
        <v>16</v>
      </c>
      <c r="J55">
        <f t="shared" si="3"/>
        <v>15</v>
      </c>
      <c r="K55">
        <f t="shared" si="3"/>
        <v>15</v>
      </c>
      <c r="L55">
        <f t="shared" si="3"/>
        <v>14</v>
      </c>
      <c r="M55">
        <f t="shared" si="3"/>
        <v>13</v>
      </c>
      <c r="N55">
        <f t="shared" si="3"/>
        <v>13</v>
      </c>
      <c r="O55">
        <f t="shared" si="3"/>
        <v>12</v>
      </c>
      <c r="P55">
        <f t="shared" si="3"/>
        <v>11</v>
      </c>
      <c r="Q55">
        <f t="shared" si="3"/>
        <v>10</v>
      </c>
      <c r="R55">
        <f t="shared" si="3"/>
        <v>9</v>
      </c>
      <c r="S55">
        <f t="shared" si="3"/>
        <v>7</v>
      </c>
      <c r="T55">
        <f t="shared" si="3"/>
        <v>6</v>
      </c>
      <c r="U55">
        <f t="shared" si="3"/>
        <v>4</v>
      </c>
      <c r="V55">
        <f t="shared" si="3"/>
        <v>3</v>
      </c>
      <c r="W55">
        <f t="shared" si="3"/>
        <v>1</v>
      </c>
      <c r="X55">
        <f t="shared" si="3"/>
        <v>0</v>
      </c>
      <c r="Y55">
        <f t="shared" si="3"/>
        <v>0</v>
      </c>
      <c r="Z55">
        <f t="shared" si="3"/>
        <v>0</v>
      </c>
    </row>
    <row r="56" spans="1:26" x14ac:dyDescent="0.3">
      <c r="A56" t="s">
        <v>33</v>
      </c>
      <c r="B56">
        <f t="shared" si="1"/>
        <v>14</v>
      </c>
      <c r="C56">
        <f t="shared" si="3"/>
        <v>14</v>
      </c>
      <c r="D56">
        <f t="shared" si="3"/>
        <v>14</v>
      </c>
      <c r="E56">
        <f t="shared" si="3"/>
        <v>15</v>
      </c>
      <c r="F56">
        <f t="shared" si="3"/>
        <v>15</v>
      </c>
      <c r="G56">
        <f t="shared" si="3"/>
        <v>15</v>
      </c>
      <c r="H56">
        <f t="shared" si="3"/>
        <v>14</v>
      </c>
      <c r="I56">
        <f t="shared" si="3"/>
        <v>14</v>
      </c>
      <c r="J56">
        <f t="shared" si="3"/>
        <v>14</v>
      </c>
      <c r="K56">
        <f t="shared" si="3"/>
        <v>14</v>
      </c>
      <c r="L56">
        <f t="shared" si="3"/>
        <v>13</v>
      </c>
      <c r="M56">
        <f t="shared" si="3"/>
        <v>12</v>
      </c>
      <c r="N56">
        <f t="shared" si="3"/>
        <v>12</v>
      </c>
      <c r="O56">
        <f t="shared" si="3"/>
        <v>11</v>
      </c>
      <c r="P56">
        <f t="shared" si="3"/>
        <v>10</v>
      </c>
      <c r="Q56">
        <f t="shared" si="3"/>
        <v>9</v>
      </c>
      <c r="R56">
        <f t="shared" si="3"/>
        <v>8</v>
      </c>
      <c r="S56">
        <f t="shared" si="3"/>
        <v>7</v>
      </c>
      <c r="T56">
        <f t="shared" si="3"/>
        <v>6</v>
      </c>
      <c r="U56">
        <f t="shared" si="3"/>
        <v>4</v>
      </c>
      <c r="V56">
        <f t="shared" si="3"/>
        <v>3</v>
      </c>
      <c r="W56">
        <f t="shared" si="3"/>
        <v>1</v>
      </c>
      <c r="X56">
        <f t="shared" si="3"/>
        <v>0</v>
      </c>
      <c r="Y56">
        <f t="shared" si="3"/>
        <v>0</v>
      </c>
      <c r="Z56">
        <f t="shared" si="3"/>
        <v>0</v>
      </c>
    </row>
    <row r="57" spans="1:26" x14ac:dyDescent="0.3">
      <c r="A57" t="s">
        <v>34</v>
      </c>
      <c r="B57">
        <f t="shared" si="1"/>
        <v>15</v>
      </c>
      <c r="C57">
        <f t="shared" si="3"/>
        <v>15</v>
      </c>
      <c r="D57">
        <f t="shared" si="3"/>
        <v>16</v>
      </c>
      <c r="E57">
        <f t="shared" si="3"/>
        <v>16</v>
      </c>
      <c r="F57">
        <f t="shared" si="3"/>
        <v>16</v>
      </c>
      <c r="G57">
        <f t="shared" si="3"/>
        <v>16</v>
      </c>
      <c r="H57">
        <f t="shared" si="3"/>
        <v>17</v>
      </c>
      <c r="I57">
        <f t="shared" si="3"/>
        <v>16</v>
      </c>
      <c r="J57">
        <f t="shared" si="3"/>
        <v>16</v>
      </c>
      <c r="K57">
        <f t="shared" si="3"/>
        <v>16</v>
      </c>
      <c r="L57">
        <f t="shared" si="3"/>
        <v>16</v>
      </c>
      <c r="M57">
        <f t="shared" si="3"/>
        <v>15</v>
      </c>
      <c r="N57">
        <f t="shared" si="3"/>
        <v>15</v>
      </c>
      <c r="O57">
        <f t="shared" si="3"/>
        <v>14</v>
      </c>
      <c r="P57">
        <f t="shared" si="3"/>
        <v>13</v>
      </c>
      <c r="Q57">
        <f t="shared" si="3"/>
        <v>12</v>
      </c>
      <c r="R57">
        <f t="shared" si="3"/>
        <v>11</v>
      </c>
      <c r="S57">
        <f t="shared" si="3"/>
        <v>10</v>
      </c>
      <c r="T57">
        <f t="shared" si="3"/>
        <v>9</v>
      </c>
      <c r="U57">
        <f t="shared" si="3"/>
        <v>8</v>
      </c>
      <c r="V57">
        <f t="shared" si="3"/>
        <v>7</v>
      </c>
      <c r="W57">
        <f t="shared" si="3"/>
        <v>5</v>
      </c>
      <c r="X57">
        <f t="shared" si="3"/>
        <v>4</v>
      </c>
      <c r="Y57">
        <f t="shared" si="3"/>
        <v>2</v>
      </c>
      <c r="Z57">
        <f t="shared" si="3"/>
        <v>1</v>
      </c>
    </row>
    <row r="58" spans="1:26" x14ac:dyDescent="0.3">
      <c r="A58" t="s">
        <v>35</v>
      </c>
      <c r="B58">
        <f t="shared" si="1"/>
        <v>11</v>
      </c>
      <c r="C58">
        <f t="shared" si="3"/>
        <v>11</v>
      </c>
      <c r="D58">
        <f t="shared" si="3"/>
        <v>12</v>
      </c>
      <c r="E58">
        <f t="shared" si="3"/>
        <v>12</v>
      </c>
      <c r="F58">
        <f t="shared" si="3"/>
        <v>13</v>
      </c>
      <c r="G58">
        <f t="shared" si="3"/>
        <v>13</v>
      </c>
      <c r="H58">
        <f t="shared" si="3"/>
        <v>13</v>
      </c>
      <c r="I58">
        <f t="shared" si="3"/>
        <v>13</v>
      </c>
      <c r="J58">
        <f t="shared" si="3"/>
        <v>13</v>
      </c>
      <c r="K58">
        <f t="shared" si="3"/>
        <v>13</v>
      </c>
      <c r="L58">
        <f t="shared" si="3"/>
        <v>13</v>
      </c>
      <c r="M58">
        <f t="shared" si="3"/>
        <v>12</v>
      </c>
      <c r="N58">
        <f t="shared" si="3"/>
        <v>12</v>
      </c>
      <c r="O58">
        <f t="shared" si="3"/>
        <v>11</v>
      </c>
      <c r="P58">
        <f t="shared" si="3"/>
        <v>11</v>
      </c>
      <c r="Q58">
        <f t="shared" si="3"/>
        <v>10</v>
      </c>
      <c r="R58">
        <f t="shared" si="3"/>
        <v>9</v>
      </c>
      <c r="S58">
        <f t="shared" si="3"/>
        <v>8</v>
      </c>
      <c r="T58">
        <f t="shared" si="3"/>
        <v>7</v>
      </c>
      <c r="U58">
        <f t="shared" si="3"/>
        <v>6</v>
      </c>
      <c r="V58">
        <f t="shared" si="3"/>
        <v>5</v>
      </c>
      <c r="W58">
        <f t="shared" si="3"/>
        <v>4</v>
      </c>
      <c r="X58">
        <f t="shared" si="3"/>
        <v>2</v>
      </c>
      <c r="Y58">
        <f t="shared" si="3"/>
        <v>1</v>
      </c>
      <c r="Z58">
        <f t="shared" si="3"/>
        <v>0</v>
      </c>
    </row>
    <row r="59" spans="1:26" x14ac:dyDescent="0.3">
      <c r="A59" t="s">
        <v>36</v>
      </c>
      <c r="B59">
        <f t="shared" si="1"/>
        <v>10</v>
      </c>
      <c r="C59">
        <f t="shared" si="3"/>
        <v>11</v>
      </c>
      <c r="D59">
        <f t="shared" si="3"/>
        <v>11</v>
      </c>
      <c r="E59">
        <f t="shared" si="3"/>
        <v>12</v>
      </c>
      <c r="F59">
        <f t="shared" si="3"/>
        <v>12</v>
      </c>
      <c r="G59">
        <f t="shared" si="3"/>
        <v>13</v>
      </c>
      <c r="H59">
        <f t="shared" si="3"/>
        <v>13</v>
      </c>
      <c r="I59">
        <f t="shared" si="3"/>
        <v>13</v>
      </c>
      <c r="J59">
        <f t="shared" si="3"/>
        <v>13</v>
      </c>
      <c r="K59">
        <f t="shared" si="3"/>
        <v>13</v>
      </c>
      <c r="L59">
        <f t="shared" si="3"/>
        <v>13</v>
      </c>
      <c r="M59">
        <f t="shared" si="3"/>
        <v>13</v>
      </c>
      <c r="N59">
        <f t="shared" si="3"/>
        <v>13</v>
      </c>
      <c r="O59">
        <f t="shared" si="3"/>
        <v>12</v>
      </c>
      <c r="P59">
        <f t="shared" si="3"/>
        <v>12</v>
      </c>
      <c r="Q59">
        <f t="shared" si="3"/>
        <v>11</v>
      </c>
      <c r="R59">
        <f t="shared" si="3"/>
        <v>10</v>
      </c>
      <c r="S59">
        <f t="shared" si="3"/>
        <v>10</v>
      </c>
      <c r="T59">
        <f t="shared" si="3"/>
        <v>9</v>
      </c>
      <c r="U59">
        <f t="shared" si="3"/>
        <v>8</v>
      </c>
      <c r="V59">
        <f t="shared" si="3"/>
        <v>7</v>
      </c>
      <c r="W59">
        <f t="shared" si="3"/>
        <v>6</v>
      </c>
      <c r="X59">
        <f t="shared" si="3"/>
        <v>4</v>
      </c>
      <c r="Y59">
        <f t="shared" si="3"/>
        <v>3</v>
      </c>
      <c r="Z59">
        <f t="shared" si="3"/>
        <v>2</v>
      </c>
    </row>
    <row r="60" spans="1:26" x14ac:dyDescent="0.3">
      <c r="A60" t="s">
        <v>37</v>
      </c>
      <c r="B60">
        <f t="shared" si="1"/>
        <v>3</v>
      </c>
      <c r="C60">
        <f t="shared" si="3"/>
        <v>4</v>
      </c>
      <c r="D60">
        <f t="shared" si="3"/>
        <v>5</v>
      </c>
      <c r="E60">
        <f t="shared" si="3"/>
        <v>6</v>
      </c>
      <c r="F60">
        <f t="shared" si="3"/>
        <v>6</v>
      </c>
      <c r="G60">
        <f t="shared" si="3"/>
        <v>7</v>
      </c>
      <c r="H60">
        <f t="shared" si="3"/>
        <v>7</v>
      </c>
      <c r="I60">
        <f t="shared" si="3"/>
        <v>8</v>
      </c>
      <c r="J60">
        <f t="shared" si="3"/>
        <v>8</v>
      </c>
      <c r="K60">
        <f t="shared" si="3"/>
        <v>8</v>
      </c>
      <c r="L60">
        <f t="shared" si="3"/>
        <v>8</v>
      </c>
      <c r="M60">
        <f t="shared" si="3"/>
        <v>8</v>
      </c>
      <c r="N60">
        <f t="shared" si="3"/>
        <v>8</v>
      </c>
      <c r="O60">
        <f t="shared" si="3"/>
        <v>8</v>
      </c>
      <c r="P60">
        <f t="shared" si="3"/>
        <v>7</v>
      </c>
      <c r="Q60">
        <f t="shared" si="3"/>
        <v>7</v>
      </c>
      <c r="R60">
        <f t="shared" si="3"/>
        <v>6</v>
      </c>
      <c r="S60">
        <f t="shared" si="3"/>
        <v>6</v>
      </c>
      <c r="T60">
        <f t="shared" si="3"/>
        <v>5</v>
      </c>
      <c r="U60">
        <f t="shared" si="3"/>
        <v>4</v>
      </c>
      <c r="V60">
        <f t="shared" si="3"/>
        <v>3</v>
      </c>
      <c r="W60">
        <f t="shared" si="3"/>
        <v>2</v>
      </c>
      <c r="X60">
        <f t="shared" si="3"/>
        <v>1</v>
      </c>
      <c r="Y60">
        <f t="shared" si="3"/>
        <v>0</v>
      </c>
      <c r="Z60">
        <v>0</v>
      </c>
    </row>
  </sheetData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opLeftCell="O1" workbookViewId="0">
      <selection activeCell="Y4" sqref="Y4:Y21"/>
    </sheetView>
  </sheetViews>
  <sheetFormatPr baseColWidth="10" defaultRowHeight="14.4" x14ac:dyDescent="0.3"/>
  <cols>
    <col min="6" max="6" width="11.88671875" bestFit="1" customWidth="1"/>
  </cols>
  <sheetData>
    <row r="1" spans="1:41" x14ac:dyDescent="0.3">
      <c r="A1">
        <v>3</v>
      </c>
      <c r="B1" t="s">
        <v>49</v>
      </c>
      <c r="C1" t="s">
        <v>48</v>
      </c>
      <c r="E1" t="s">
        <v>58</v>
      </c>
      <c r="F1" t="s">
        <v>59</v>
      </c>
    </row>
    <row r="2" spans="1:41" x14ac:dyDescent="0.3">
      <c r="A2">
        <v>3.1645E-2</v>
      </c>
      <c r="B2">
        <v>3.5154999999999999E-2</v>
      </c>
      <c r="C2">
        <f>A2/B2</f>
        <v>0.90015645000711142</v>
      </c>
      <c r="E2">
        <v>-7.2747999999999999</v>
      </c>
      <c r="F2">
        <v>14416</v>
      </c>
    </row>
    <row r="3" spans="1:41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  <c r="AM3">
        <f t="shared" ref="AM3:AO3" si="1">1+AL3</f>
        <v>2051</v>
      </c>
      <c r="AN3">
        <f t="shared" si="1"/>
        <v>2052</v>
      </c>
      <c r="AO3">
        <f t="shared" si="1"/>
        <v>2053</v>
      </c>
    </row>
    <row r="4" spans="1:41" x14ac:dyDescent="0.3">
      <c r="B4">
        <v>1</v>
      </c>
      <c r="C4">
        <v>11.632405090150002</v>
      </c>
      <c r="D4">
        <f>0.90015645*C4</f>
        <v>10.470984470911356</v>
      </c>
      <c r="E4">
        <f t="shared" ref="E4:G23" si="2">D4+(-7.2748*(momento)+14416)/100</f>
        <v>7.898268470911356</v>
      </c>
      <c r="F4">
        <f t="shared" si="2"/>
        <v>5.2528044709113635</v>
      </c>
      <c r="G4">
        <f t="shared" si="2"/>
        <v>2.5345924709113605</v>
      </c>
    </row>
    <row r="5" spans="1:41" x14ac:dyDescent="0.3">
      <c r="B5">
        <f>1+B4</f>
        <v>2</v>
      </c>
      <c r="C5">
        <v>13.000923336050001</v>
      </c>
      <c r="D5">
        <f t="shared" ref="D5:D46" si="3">0.90015645*C5</f>
        <v>11.702864996900926</v>
      </c>
      <c r="E5">
        <f t="shared" si="2"/>
        <v>9.1301489969009264</v>
      </c>
      <c r="F5">
        <f t="shared" si="2"/>
        <v>6.4846849969009339</v>
      </c>
      <c r="G5">
        <f t="shared" si="2"/>
        <v>3.766472996900931</v>
      </c>
      <c r="H5">
        <f t="shared" ref="H5:H44" si="4">G5+(-7.2748*(momento)+14416)/100</f>
        <v>0.97551299690093529</v>
      </c>
    </row>
    <row r="6" spans="1:41" x14ac:dyDescent="0.3">
      <c r="B6">
        <f t="shared" ref="B6:B46" si="5">1+B5</f>
        <v>3</v>
      </c>
      <c r="C6">
        <v>16.422218950800005</v>
      </c>
      <c r="D6">
        <f t="shared" si="3"/>
        <v>14.782566311874858</v>
      </c>
      <c r="E6">
        <f t="shared" si="2"/>
        <v>12.209850311874858</v>
      </c>
      <c r="F6">
        <f t="shared" si="2"/>
        <v>9.5643863118748662</v>
      </c>
      <c r="G6">
        <f t="shared" si="2"/>
        <v>6.8461743118748632</v>
      </c>
      <c r="H6">
        <f t="shared" si="4"/>
        <v>4.0552143118748676</v>
      </c>
      <c r="I6">
        <f t="shared" ref="I6:I40" si="6">H6+(-7.2748*(momento)+14416)/100</f>
        <v>1.1915063118748614</v>
      </c>
    </row>
    <row r="7" spans="1:41" x14ac:dyDescent="0.3">
      <c r="B7">
        <f t="shared" si="5"/>
        <v>4</v>
      </c>
      <c r="C7">
        <v>25.317587549150005</v>
      </c>
      <c r="D7">
        <f t="shared" si="3"/>
        <v>22.789789730807069</v>
      </c>
      <c r="E7">
        <f t="shared" si="2"/>
        <v>20.217073730807069</v>
      </c>
      <c r="F7">
        <f t="shared" si="2"/>
        <v>17.571609730807076</v>
      </c>
      <c r="G7">
        <f t="shared" si="2"/>
        <v>14.853397730807073</v>
      </c>
      <c r="H7">
        <f t="shared" si="4"/>
        <v>12.062437730807076</v>
      </c>
      <c r="I7">
        <f t="shared" si="6"/>
        <v>9.1987297308070701</v>
      </c>
      <c r="J7">
        <f t="shared" ref="J7:L22" si="7">I7+(-7.2748*(momento)+14416)/100</f>
        <v>6.2622737308070722</v>
      </c>
      <c r="K7">
        <f t="shared" si="7"/>
        <v>3.2530697308070815</v>
      </c>
      <c r="L7">
        <f t="shared" si="7"/>
        <v>0.17111773080708037</v>
      </c>
    </row>
    <row r="8" spans="1:41" x14ac:dyDescent="0.3">
      <c r="B8">
        <f t="shared" si="5"/>
        <v>5</v>
      </c>
      <c r="C8">
        <v>26.686105795050004</v>
      </c>
      <c r="D8">
        <f t="shared" si="3"/>
        <v>24.021670256796639</v>
      </c>
      <c r="E8">
        <f t="shared" si="2"/>
        <v>21.44895425679664</v>
      </c>
      <c r="F8">
        <f t="shared" si="2"/>
        <v>18.803490256796646</v>
      </c>
      <c r="G8">
        <f t="shared" si="2"/>
        <v>16.085278256796641</v>
      </c>
      <c r="H8">
        <f t="shared" si="4"/>
        <v>13.294318256796647</v>
      </c>
      <c r="I8">
        <f t="shared" si="6"/>
        <v>10.430610256796641</v>
      </c>
      <c r="J8">
        <f t="shared" si="7"/>
        <v>7.4941542567966426</v>
      </c>
      <c r="K8">
        <f t="shared" si="7"/>
        <v>4.4849502567966519</v>
      </c>
      <c r="L8">
        <f t="shared" si="7"/>
        <v>1.4029982567966508</v>
      </c>
    </row>
    <row r="9" spans="1:41" x14ac:dyDescent="0.3">
      <c r="B9">
        <f t="shared" si="5"/>
        <v>6</v>
      </c>
      <c r="C9">
        <v>33.528697024550006</v>
      </c>
      <c r="D9">
        <f t="shared" si="3"/>
        <v>30.181072886744495</v>
      </c>
      <c r="E9">
        <f t="shared" si="2"/>
        <v>27.608356886744495</v>
      </c>
      <c r="F9">
        <f t="shared" si="2"/>
        <v>24.962892886744502</v>
      </c>
      <c r="G9">
        <f t="shared" si="2"/>
        <v>22.244680886744497</v>
      </c>
      <c r="H9">
        <f t="shared" si="4"/>
        <v>19.453720886744502</v>
      </c>
      <c r="I9">
        <f t="shared" si="6"/>
        <v>16.590012886744496</v>
      </c>
      <c r="J9">
        <f t="shared" si="7"/>
        <v>13.653556886744498</v>
      </c>
      <c r="K9">
        <f t="shared" si="7"/>
        <v>10.644352886744507</v>
      </c>
      <c r="L9">
        <f t="shared" si="7"/>
        <v>7.5624008867445056</v>
      </c>
      <c r="M9">
        <f t="shared" ref="M9:N22" si="8">L9+(-7.2748*(momento)+14416)/100</f>
        <v>4.4077008867445127</v>
      </c>
      <c r="N9">
        <f t="shared" si="8"/>
        <v>1.1802528867445088</v>
      </c>
    </row>
    <row r="10" spans="1:41" x14ac:dyDescent="0.3">
      <c r="B10">
        <f t="shared" si="5"/>
        <v>7</v>
      </c>
      <c r="C10">
        <v>43.792583868800001</v>
      </c>
      <c r="D10">
        <f t="shared" si="3"/>
        <v>39.420176831666275</v>
      </c>
      <c r="E10">
        <f t="shared" si="2"/>
        <v>36.847460831666275</v>
      </c>
      <c r="F10">
        <f t="shared" si="2"/>
        <v>34.201996831666285</v>
      </c>
      <c r="G10">
        <f t="shared" si="2"/>
        <v>31.483784831666284</v>
      </c>
      <c r="H10">
        <f t="shared" si="4"/>
        <v>28.692824831666289</v>
      </c>
      <c r="I10">
        <f t="shared" si="6"/>
        <v>25.829116831666283</v>
      </c>
      <c r="J10">
        <f t="shared" si="7"/>
        <v>22.892660831666284</v>
      </c>
      <c r="K10">
        <f t="shared" si="7"/>
        <v>19.883456831666294</v>
      </c>
      <c r="L10">
        <f t="shared" si="7"/>
        <v>16.801504831666293</v>
      </c>
      <c r="M10">
        <f t="shared" si="8"/>
        <v>13.6468048316663</v>
      </c>
      <c r="N10">
        <f t="shared" si="8"/>
        <v>10.419356831666295</v>
      </c>
      <c r="O10">
        <f t="shared" ref="O10:Q18" si="9">N10+(-7.2748*(momento)+14416)/100</f>
        <v>7.1191608316662993</v>
      </c>
      <c r="P10">
        <f t="shared" si="9"/>
        <v>3.7462168316662927</v>
      </c>
    </row>
    <row r="11" spans="1:41" x14ac:dyDescent="0.3">
      <c r="B11">
        <f t="shared" si="5"/>
        <v>8</v>
      </c>
      <c r="C11">
        <v>56.109248081900006</v>
      </c>
      <c r="D11">
        <f t="shared" si="3"/>
        <v>50.50710156557242</v>
      </c>
      <c r="E11">
        <f t="shared" si="2"/>
        <v>47.93438556557242</v>
      </c>
      <c r="F11">
        <f t="shared" si="2"/>
        <v>45.28892156557243</v>
      </c>
      <c r="G11">
        <f t="shared" si="2"/>
        <v>42.570709565572429</v>
      </c>
      <c r="H11">
        <f t="shared" si="4"/>
        <v>39.77974956557243</v>
      </c>
      <c r="I11">
        <f t="shared" si="6"/>
        <v>36.916041565572428</v>
      </c>
      <c r="J11">
        <f t="shared" si="7"/>
        <v>33.979585565572428</v>
      </c>
      <c r="K11">
        <f t="shared" si="7"/>
        <v>30.970381565572438</v>
      </c>
      <c r="L11">
        <f t="shared" si="7"/>
        <v>27.888429565572437</v>
      </c>
      <c r="M11">
        <f t="shared" si="8"/>
        <v>24.733729565572443</v>
      </c>
      <c r="N11">
        <f t="shared" si="8"/>
        <v>21.50628156557244</v>
      </c>
      <c r="O11">
        <f t="shared" si="9"/>
        <v>18.206085565572444</v>
      </c>
      <c r="P11">
        <f t="shared" si="9"/>
        <v>14.833141565572436</v>
      </c>
      <c r="Q11">
        <f t="shared" si="9"/>
        <v>11.387449565572437</v>
      </c>
      <c r="R11">
        <f t="shared" ref="R11:T17" si="10">Q11+(-7.2748*(momento)+14416)/100</f>
        <v>7.8690095655724459</v>
      </c>
      <c r="S11">
        <f t="shared" si="10"/>
        <v>4.2778215655724434</v>
      </c>
      <c r="T11">
        <f t="shared" si="10"/>
        <v>0.61388556557244911</v>
      </c>
    </row>
    <row r="12" spans="1:41" x14ac:dyDescent="0.3">
      <c r="B12">
        <f t="shared" si="5"/>
        <v>9</v>
      </c>
      <c r="C12">
        <v>73.215726155650003</v>
      </c>
      <c r="D12">
        <f t="shared" si="3"/>
        <v>65.905608140442055</v>
      </c>
      <c r="E12">
        <f t="shared" si="2"/>
        <v>63.332892140442056</v>
      </c>
      <c r="F12">
        <f t="shared" si="2"/>
        <v>60.687428140442066</v>
      </c>
      <c r="G12">
        <f t="shared" si="2"/>
        <v>57.969216140442064</v>
      </c>
      <c r="H12">
        <f t="shared" si="4"/>
        <v>55.178256140442066</v>
      </c>
      <c r="I12">
        <f t="shared" si="6"/>
        <v>52.314548140442056</v>
      </c>
      <c r="J12">
        <f t="shared" si="7"/>
        <v>49.378092140442057</v>
      </c>
      <c r="K12">
        <f t="shared" si="7"/>
        <v>46.368888140442067</v>
      </c>
      <c r="L12">
        <f t="shared" si="7"/>
        <v>43.286936140442066</v>
      </c>
      <c r="M12">
        <f t="shared" si="8"/>
        <v>40.132236140442075</v>
      </c>
      <c r="N12">
        <f t="shared" si="8"/>
        <v>36.904788140442072</v>
      </c>
      <c r="O12">
        <f t="shared" si="9"/>
        <v>33.60459214044208</v>
      </c>
      <c r="P12">
        <f t="shared" si="9"/>
        <v>30.231648140442072</v>
      </c>
      <c r="Q12">
        <f t="shared" si="9"/>
        <v>26.785956140442075</v>
      </c>
      <c r="R12">
        <f t="shared" si="10"/>
        <v>23.267516140442083</v>
      </c>
      <c r="S12">
        <f t="shared" si="10"/>
        <v>19.676328140442081</v>
      </c>
      <c r="T12">
        <f t="shared" si="10"/>
        <v>16.012392140442088</v>
      </c>
      <c r="U12">
        <f t="shared" ref="U12:X16" si="11">T12+(-7.2748*(momento)+14416)/100</f>
        <v>12.275708140442084</v>
      </c>
      <c r="V12">
        <f t="shared" si="11"/>
        <v>8.466276140442087</v>
      </c>
      <c r="W12">
        <f t="shared" si="11"/>
        <v>4.5840961404420799</v>
      </c>
      <c r="X12">
        <f t="shared" si="11"/>
        <v>0.62916814044208014</v>
      </c>
    </row>
    <row r="13" spans="1:41" x14ac:dyDescent="0.3">
      <c r="B13">
        <f t="shared" si="5"/>
        <v>10</v>
      </c>
      <c r="C13">
        <v>81.426835631049997</v>
      </c>
      <c r="D13">
        <f t="shared" si="3"/>
        <v>73.296891296379471</v>
      </c>
      <c r="E13">
        <f t="shared" si="2"/>
        <v>70.724175296379471</v>
      </c>
      <c r="F13">
        <f t="shared" si="2"/>
        <v>68.078711296379481</v>
      </c>
      <c r="G13">
        <f t="shared" si="2"/>
        <v>65.360499296379473</v>
      </c>
      <c r="H13">
        <f t="shared" si="4"/>
        <v>62.569539296379475</v>
      </c>
      <c r="I13">
        <f t="shared" si="6"/>
        <v>59.705831296379472</v>
      </c>
      <c r="J13">
        <f t="shared" si="7"/>
        <v>56.769375296379472</v>
      </c>
      <c r="K13">
        <f t="shared" si="7"/>
        <v>53.760171296379482</v>
      </c>
      <c r="L13">
        <f t="shared" si="7"/>
        <v>50.678219296379481</v>
      </c>
      <c r="M13">
        <f t="shared" si="8"/>
        <v>47.52351929637949</v>
      </c>
      <c r="N13">
        <f t="shared" si="8"/>
        <v>44.296071296379488</v>
      </c>
      <c r="O13">
        <f t="shared" si="9"/>
        <v>40.995875296379495</v>
      </c>
      <c r="P13">
        <f t="shared" si="9"/>
        <v>37.622931296379491</v>
      </c>
      <c r="Q13">
        <f t="shared" si="9"/>
        <v>34.17723929637949</v>
      </c>
      <c r="R13">
        <f t="shared" si="10"/>
        <v>30.658799296379499</v>
      </c>
      <c r="S13">
        <f t="shared" si="10"/>
        <v>27.067611296379496</v>
      </c>
      <c r="T13">
        <f t="shared" si="10"/>
        <v>23.403675296379504</v>
      </c>
      <c r="U13">
        <f t="shared" si="11"/>
        <v>19.6669912963795</v>
      </c>
      <c r="V13">
        <f t="shared" si="11"/>
        <v>15.857559296379502</v>
      </c>
      <c r="W13">
        <f t="shared" si="11"/>
        <v>11.975379296379495</v>
      </c>
      <c r="X13">
        <f t="shared" si="11"/>
        <v>8.0204512963794947</v>
      </c>
      <c r="Y13">
        <f>X13+(-7.2748*(momento)+14416)/100</f>
        <v>3.9927752963795022</v>
      </c>
    </row>
    <row r="14" spans="1:41" x14ac:dyDescent="0.3">
      <c r="B14">
        <f t="shared" si="5"/>
        <v>11</v>
      </c>
      <c r="C14">
        <v>73.215726155650003</v>
      </c>
      <c r="D14">
        <f t="shared" si="3"/>
        <v>65.905608140442055</v>
      </c>
      <c r="E14">
        <f t="shared" si="2"/>
        <v>63.332892140442056</v>
      </c>
      <c r="F14">
        <f t="shared" si="2"/>
        <v>60.687428140442066</v>
      </c>
      <c r="G14">
        <f t="shared" si="2"/>
        <v>57.969216140442064</v>
      </c>
      <c r="H14">
        <f t="shared" si="4"/>
        <v>55.178256140442066</v>
      </c>
      <c r="I14">
        <f t="shared" si="6"/>
        <v>52.314548140442056</v>
      </c>
      <c r="J14">
        <f t="shared" si="7"/>
        <v>49.378092140442057</v>
      </c>
      <c r="K14">
        <f t="shared" si="7"/>
        <v>46.368888140442067</v>
      </c>
      <c r="L14">
        <f t="shared" si="7"/>
        <v>43.286936140442066</v>
      </c>
      <c r="M14">
        <f t="shared" si="8"/>
        <v>40.132236140442075</v>
      </c>
      <c r="N14">
        <f t="shared" si="8"/>
        <v>36.904788140442072</v>
      </c>
      <c r="O14">
        <f t="shared" si="9"/>
        <v>33.60459214044208</v>
      </c>
      <c r="P14">
        <f t="shared" si="9"/>
        <v>30.231648140442072</v>
      </c>
      <c r="Q14">
        <f t="shared" si="9"/>
        <v>26.785956140442075</v>
      </c>
      <c r="R14">
        <f t="shared" si="10"/>
        <v>23.267516140442083</v>
      </c>
      <c r="S14">
        <f t="shared" si="10"/>
        <v>19.676328140442081</v>
      </c>
      <c r="T14">
        <f t="shared" si="10"/>
        <v>16.012392140442088</v>
      </c>
      <c r="U14">
        <f t="shared" si="11"/>
        <v>12.275708140442084</v>
      </c>
      <c r="V14">
        <f t="shared" si="11"/>
        <v>8.466276140442087</v>
      </c>
      <c r="W14">
        <f t="shared" si="11"/>
        <v>4.5840961404420799</v>
      </c>
      <c r="X14">
        <f t="shared" si="11"/>
        <v>0.62916814044208014</v>
      </c>
    </row>
    <row r="15" spans="1:41" x14ac:dyDescent="0.3">
      <c r="B15">
        <f t="shared" si="5"/>
        <v>12</v>
      </c>
      <c r="C15">
        <v>73.215726155650003</v>
      </c>
      <c r="D15">
        <f t="shared" si="3"/>
        <v>65.905608140442055</v>
      </c>
      <c r="E15">
        <f t="shared" si="2"/>
        <v>63.332892140442056</v>
      </c>
      <c r="F15">
        <f t="shared" si="2"/>
        <v>60.687428140442066</v>
      </c>
      <c r="G15">
        <f t="shared" si="2"/>
        <v>57.969216140442064</v>
      </c>
      <c r="H15">
        <f t="shared" si="4"/>
        <v>55.178256140442066</v>
      </c>
      <c r="I15">
        <f t="shared" si="6"/>
        <v>52.314548140442056</v>
      </c>
      <c r="J15">
        <f t="shared" si="7"/>
        <v>49.378092140442057</v>
      </c>
      <c r="K15">
        <f t="shared" si="7"/>
        <v>46.368888140442067</v>
      </c>
      <c r="L15">
        <f t="shared" si="7"/>
        <v>43.286936140442066</v>
      </c>
      <c r="M15">
        <f t="shared" si="8"/>
        <v>40.132236140442075</v>
      </c>
      <c r="N15">
        <f t="shared" si="8"/>
        <v>36.904788140442072</v>
      </c>
      <c r="O15">
        <f t="shared" si="9"/>
        <v>33.60459214044208</v>
      </c>
      <c r="P15">
        <f t="shared" si="9"/>
        <v>30.231648140442072</v>
      </c>
      <c r="Q15">
        <f t="shared" si="9"/>
        <v>26.785956140442075</v>
      </c>
      <c r="R15">
        <f t="shared" si="10"/>
        <v>23.267516140442083</v>
      </c>
      <c r="S15">
        <f t="shared" si="10"/>
        <v>19.676328140442081</v>
      </c>
      <c r="T15">
        <f t="shared" si="10"/>
        <v>16.012392140442088</v>
      </c>
      <c r="U15">
        <f t="shared" si="11"/>
        <v>12.275708140442084</v>
      </c>
      <c r="V15">
        <f t="shared" si="11"/>
        <v>8.466276140442087</v>
      </c>
      <c r="W15">
        <f t="shared" si="11"/>
        <v>4.5840961404420799</v>
      </c>
      <c r="X15">
        <f t="shared" si="11"/>
        <v>0.62916814044208014</v>
      </c>
    </row>
    <row r="16" spans="1:41" x14ac:dyDescent="0.3">
      <c r="B16">
        <f t="shared" si="5"/>
        <v>13</v>
      </c>
      <c r="C16">
        <v>73.215726155650003</v>
      </c>
      <c r="D16">
        <f t="shared" si="3"/>
        <v>65.905608140442055</v>
      </c>
      <c r="E16">
        <f t="shared" si="2"/>
        <v>63.332892140442056</v>
      </c>
      <c r="F16">
        <f t="shared" si="2"/>
        <v>60.687428140442066</v>
      </c>
      <c r="G16">
        <f t="shared" si="2"/>
        <v>57.969216140442064</v>
      </c>
      <c r="H16">
        <f t="shared" si="4"/>
        <v>55.178256140442066</v>
      </c>
      <c r="I16">
        <f t="shared" si="6"/>
        <v>52.314548140442056</v>
      </c>
      <c r="J16">
        <f t="shared" si="7"/>
        <v>49.378092140442057</v>
      </c>
      <c r="K16">
        <f t="shared" si="7"/>
        <v>46.368888140442067</v>
      </c>
      <c r="L16">
        <f t="shared" si="7"/>
        <v>43.286936140442066</v>
      </c>
      <c r="M16">
        <f t="shared" si="8"/>
        <v>40.132236140442075</v>
      </c>
      <c r="N16">
        <f t="shared" si="8"/>
        <v>36.904788140442072</v>
      </c>
      <c r="O16">
        <f t="shared" si="9"/>
        <v>33.60459214044208</v>
      </c>
      <c r="P16">
        <f t="shared" si="9"/>
        <v>30.231648140442072</v>
      </c>
      <c r="Q16">
        <f t="shared" si="9"/>
        <v>26.785956140442075</v>
      </c>
      <c r="R16">
        <f t="shared" si="10"/>
        <v>23.267516140442083</v>
      </c>
      <c r="S16">
        <f t="shared" si="10"/>
        <v>19.676328140442081</v>
      </c>
      <c r="T16">
        <f t="shared" si="10"/>
        <v>16.012392140442088</v>
      </c>
      <c r="U16">
        <f t="shared" si="11"/>
        <v>12.275708140442084</v>
      </c>
      <c r="V16">
        <f t="shared" si="11"/>
        <v>8.466276140442087</v>
      </c>
      <c r="W16">
        <f t="shared" si="11"/>
        <v>4.5840961404420799</v>
      </c>
      <c r="X16">
        <f t="shared" si="11"/>
        <v>0.62916814044208014</v>
      </c>
    </row>
    <row r="17" spans="2:21" x14ac:dyDescent="0.3">
      <c r="B17">
        <f t="shared" si="5"/>
        <v>14</v>
      </c>
      <c r="C17">
        <v>62.951839311400015</v>
      </c>
      <c r="D17">
        <f t="shared" si="3"/>
        <v>56.666504195520282</v>
      </c>
      <c r="E17">
        <f t="shared" si="2"/>
        <v>54.093788195520283</v>
      </c>
      <c r="F17">
        <f t="shared" si="2"/>
        <v>51.448324195520293</v>
      </c>
      <c r="G17">
        <f t="shared" si="2"/>
        <v>48.730112195520292</v>
      </c>
      <c r="H17">
        <f t="shared" si="4"/>
        <v>45.939152195520293</v>
      </c>
      <c r="I17">
        <f t="shared" si="6"/>
        <v>43.075444195520291</v>
      </c>
      <c r="J17">
        <f t="shared" si="7"/>
        <v>40.138988195520291</v>
      </c>
      <c r="K17">
        <f t="shared" si="7"/>
        <v>37.129784195520301</v>
      </c>
      <c r="L17">
        <f t="shared" si="7"/>
        <v>34.0478321955203</v>
      </c>
      <c r="M17">
        <f t="shared" si="8"/>
        <v>30.893132195520305</v>
      </c>
      <c r="N17">
        <f t="shared" si="8"/>
        <v>27.665684195520303</v>
      </c>
      <c r="O17">
        <f t="shared" si="9"/>
        <v>24.365488195520307</v>
      </c>
      <c r="P17">
        <f t="shared" si="9"/>
        <v>20.992544195520299</v>
      </c>
      <c r="Q17">
        <f t="shared" si="9"/>
        <v>17.546852195520302</v>
      </c>
      <c r="R17">
        <f t="shared" si="10"/>
        <v>14.02841219552031</v>
      </c>
      <c r="S17">
        <f t="shared" si="10"/>
        <v>10.437224195520308</v>
      </c>
      <c r="T17">
        <f t="shared" si="10"/>
        <v>6.7732881955203137</v>
      </c>
      <c r="U17">
        <f>T17+(-7.2748*(momento)+14416)/100</f>
        <v>3.0366041955203089</v>
      </c>
    </row>
    <row r="18" spans="2:21" x14ac:dyDescent="0.3">
      <c r="B18">
        <f t="shared" si="5"/>
        <v>15</v>
      </c>
      <c r="C18">
        <v>49.266656852400004</v>
      </c>
      <c r="D18">
        <f t="shared" si="3"/>
        <v>44.347698935624564</v>
      </c>
      <c r="E18">
        <f t="shared" si="2"/>
        <v>41.774982935624564</v>
      </c>
      <c r="F18">
        <f t="shared" si="2"/>
        <v>39.129518935624574</v>
      </c>
      <c r="G18">
        <f t="shared" si="2"/>
        <v>36.411306935624573</v>
      </c>
      <c r="H18">
        <f t="shared" si="4"/>
        <v>33.620346935624575</v>
      </c>
      <c r="I18">
        <f t="shared" si="6"/>
        <v>30.756638935624569</v>
      </c>
      <c r="J18">
        <f t="shared" si="7"/>
        <v>27.820182935624569</v>
      </c>
      <c r="K18">
        <f t="shared" si="7"/>
        <v>24.810978935624579</v>
      </c>
      <c r="L18">
        <f t="shared" si="7"/>
        <v>21.729026935624578</v>
      </c>
      <c r="M18">
        <f t="shared" si="8"/>
        <v>18.574326935624583</v>
      </c>
      <c r="N18">
        <f t="shared" si="8"/>
        <v>15.346878935624579</v>
      </c>
      <c r="O18">
        <f t="shared" si="9"/>
        <v>12.046682935624583</v>
      </c>
      <c r="P18">
        <f t="shared" si="9"/>
        <v>8.6737389356245771</v>
      </c>
      <c r="Q18">
        <f t="shared" si="9"/>
        <v>5.2280469356245778</v>
      </c>
      <c r="R18">
        <f>Q18+(-7.2748*(momento)+14416)/100</f>
        <v>1.7096069356245862</v>
      </c>
    </row>
    <row r="19" spans="2:21" x14ac:dyDescent="0.3">
      <c r="B19">
        <f t="shared" si="5"/>
        <v>16</v>
      </c>
      <c r="C19">
        <v>42.424065622900009</v>
      </c>
      <c r="D19">
        <f t="shared" si="3"/>
        <v>38.188296305676708</v>
      </c>
      <c r="E19">
        <f t="shared" si="2"/>
        <v>35.615580305676708</v>
      </c>
      <c r="F19">
        <f t="shared" si="2"/>
        <v>32.970116305676719</v>
      </c>
      <c r="G19">
        <f t="shared" si="2"/>
        <v>30.251904305676717</v>
      </c>
      <c r="H19">
        <f t="shared" si="4"/>
        <v>27.460944305676723</v>
      </c>
      <c r="I19">
        <f t="shared" si="6"/>
        <v>24.597236305676716</v>
      </c>
      <c r="J19">
        <f t="shared" si="7"/>
        <v>21.660780305676717</v>
      </c>
      <c r="K19">
        <f t="shared" si="7"/>
        <v>18.651576305676727</v>
      </c>
      <c r="L19">
        <f t="shared" si="7"/>
        <v>15.569624305676726</v>
      </c>
      <c r="M19">
        <f t="shared" si="8"/>
        <v>12.414924305676733</v>
      </c>
      <c r="N19">
        <f t="shared" si="8"/>
        <v>9.1874763056767286</v>
      </c>
      <c r="O19">
        <f t="shared" ref="O19:P21" si="12">N19+(-7.2748*(momento)+14416)/100</f>
        <v>5.8872803056767324</v>
      </c>
      <c r="P19">
        <f t="shared" si="12"/>
        <v>2.5143363056767258</v>
      </c>
    </row>
    <row r="20" spans="2:21" x14ac:dyDescent="0.3">
      <c r="B20">
        <f t="shared" si="5"/>
        <v>17</v>
      </c>
      <c r="C20">
        <v>47.213879483550009</v>
      </c>
      <c r="D20">
        <f t="shared" si="3"/>
        <v>42.499878146640206</v>
      </c>
      <c r="E20">
        <f t="shared" si="2"/>
        <v>39.927162146640207</v>
      </c>
      <c r="F20">
        <f t="shared" si="2"/>
        <v>37.281698146640217</v>
      </c>
      <c r="G20">
        <f t="shared" si="2"/>
        <v>34.563486146640216</v>
      </c>
      <c r="H20">
        <f t="shared" si="4"/>
        <v>31.772526146640221</v>
      </c>
      <c r="I20">
        <f t="shared" si="6"/>
        <v>28.908818146640215</v>
      </c>
      <c r="J20">
        <f t="shared" si="7"/>
        <v>25.972362146640215</v>
      </c>
      <c r="K20">
        <f t="shared" si="7"/>
        <v>22.963158146640225</v>
      </c>
      <c r="L20">
        <f t="shared" si="7"/>
        <v>19.881206146640224</v>
      </c>
      <c r="M20">
        <f t="shared" si="8"/>
        <v>16.726506146640229</v>
      </c>
      <c r="N20">
        <f t="shared" si="8"/>
        <v>13.499058146640225</v>
      </c>
      <c r="O20">
        <f t="shared" si="12"/>
        <v>10.198862146640229</v>
      </c>
      <c r="P20">
        <f t="shared" si="12"/>
        <v>6.8259181466402223</v>
      </c>
      <c r="Q20">
        <f>P20+(-7.2748*(momento)+14416)/100</f>
        <v>3.380226146640223</v>
      </c>
    </row>
    <row r="21" spans="2:21" x14ac:dyDescent="0.3">
      <c r="B21">
        <f t="shared" si="5"/>
        <v>18</v>
      </c>
      <c r="C21">
        <v>50.63517509830001</v>
      </c>
      <c r="D21">
        <f t="shared" si="3"/>
        <v>45.579579461614138</v>
      </c>
      <c r="E21">
        <f t="shared" si="2"/>
        <v>43.006863461614138</v>
      </c>
      <c r="F21">
        <f t="shared" si="2"/>
        <v>40.361399461614148</v>
      </c>
      <c r="G21">
        <f t="shared" si="2"/>
        <v>37.643187461614147</v>
      </c>
      <c r="H21">
        <f t="shared" si="4"/>
        <v>34.852227461614149</v>
      </c>
      <c r="I21">
        <f t="shared" si="6"/>
        <v>31.988519461614143</v>
      </c>
      <c r="J21">
        <f t="shared" si="7"/>
        <v>29.052063461614143</v>
      </c>
      <c r="K21">
        <f t="shared" si="7"/>
        <v>26.042859461614153</v>
      </c>
      <c r="L21">
        <f t="shared" si="7"/>
        <v>22.960907461614152</v>
      </c>
      <c r="M21">
        <f t="shared" si="8"/>
        <v>19.806207461614157</v>
      </c>
      <c r="N21">
        <f t="shared" si="8"/>
        <v>16.578759461614155</v>
      </c>
      <c r="O21">
        <f t="shared" si="12"/>
        <v>13.278563461614159</v>
      </c>
      <c r="P21">
        <f t="shared" si="12"/>
        <v>9.9056194616141511</v>
      </c>
      <c r="Q21">
        <f>P21+(-7.2748*(momento)+14416)/100</f>
        <v>6.4599274616141518</v>
      </c>
      <c r="R21">
        <f>Q21+(-7.2748*(momento)+14416)/100</f>
        <v>2.9414874616141602</v>
      </c>
    </row>
    <row r="22" spans="2:21" x14ac:dyDescent="0.3">
      <c r="B22">
        <f t="shared" si="5"/>
        <v>19</v>
      </c>
      <c r="C22">
        <v>36.265733516350004</v>
      </c>
      <c r="D22">
        <f t="shared" si="3"/>
        <v>32.644833938723636</v>
      </c>
      <c r="E22">
        <f t="shared" si="2"/>
        <v>30.072117938723636</v>
      </c>
      <c r="F22">
        <f t="shared" si="2"/>
        <v>27.426653938723643</v>
      </c>
      <c r="G22">
        <f t="shared" si="2"/>
        <v>24.708441938723638</v>
      </c>
      <c r="H22">
        <f t="shared" si="4"/>
        <v>21.917481938723643</v>
      </c>
      <c r="I22">
        <f t="shared" si="6"/>
        <v>19.053773938723637</v>
      </c>
      <c r="J22">
        <f t="shared" si="7"/>
        <v>16.117317938723637</v>
      </c>
      <c r="K22">
        <f t="shared" si="7"/>
        <v>13.108113938723648</v>
      </c>
      <c r="L22">
        <f t="shared" si="7"/>
        <v>10.026161938723646</v>
      </c>
      <c r="M22">
        <f t="shared" si="8"/>
        <v>6.8714619387236535</v>
      </c>
      <c r="N22">
        <f t="shared" si="8"/>
        <v>3.6440139387236496</v>
      </c>
    </row>
    <row r="23" spans="2:21" x14ac:dyDescent="0.3">
      <c r="B23">
        <f t="shared" si="5"/>
        <v>20</v>
      </c>
      <c r="C23">
        <v>23.264810180300003</v>
      </c>
      <c r="D23">
        <f t="shared" si="3"/>
        <v>20.941968941822712</v>
      </c>
      <c r="E23">
        <f t="shared" si="2"/>
        <v>18.369252941822712</v>
      </c>
      <c r="F23">
        <f t="shared" si="2"/>
        <v>15.723788941822718</v>
      </c>
      <c r="G23">
        <f t="shared" si="2"/>
        <v>13.005576941822715</v>
      </c>
      <c r="H23">
        <f t="shared" si="4"/>
        <v>10.214616941822719</v>
      </c>
      <c r="I23">
        <f t="shared" si="6"/>
        <v>7.3509089418227127</v>
      </c>
      <c r="J23">
        <f>I23+(-7.2748*(momento)+14416)/100</f>
        <v>4.4144529418227147</v>
      </c>
      <c r="K23">
        <f>J23+(-7.2748*(momento)+14416)/100</f>
        <v>1.4052489418227241</v>
      </c>
    </row>
    <row r="24" spans="2:21" x14ac:dyDescent="0.3">
      <c r="B24">
        <f t="shared" si="5"/>
        <v>21</v>
      </c>
      <c r="C24">
        <v>21.896291934400001</v>
      </c>
      <c r="D24">
        <f t="shared" si="3"/>
        <v>19.710088415833138</v>
      </c>
      <c r="E24">
        <f t="shared" ref="E24:G43" si="13">D24+(-7.2748*(momento)+14416)/100</f>
        <v>17.137372415833138</v>
      </c>
      <c r="F24">
        <f t="shared" si="13"/>
        <v>14.491908415833144</v>
      </c>
      <c r="G24">
        <f t="shared" si="13"/>
        <v>11.773696415833141</v>
      </c>
      <c r="H24">
        <f t="shared" si="4"/>
        <v>8.9827364158331449</v>
      </c>
      <c r="I24">
        <f t="shared" si="6"/>
        <v>6.1190284158331387</v>
      </c>
      <c r="J24">
        <f t="shared" ref="J24:J38" si="14">I24+(-7.2748*(momento)+14416)/100</f>
        <v>3.1825724158331403</v>
      </c>
    </row>
    <row r="25" spans="2:21" x14ac:dyDescent="0.3">
      <c r="B25">
        <f t="shared" si="5"/>
        <v>22</v>
      </c>
      <c r="C25">
        <v>26.686105795050004</v>
      </c>
      <c r="D25">
        <f t="shared" si="3"/>
        <v>24.021670256796639</v>
      </c>
      <c r="E25">
        <f t="shared" si="13"/>
        <v>21.44895425679664</v>
      </c>
      <c r="F25">
        <f t="shared" si="13"/>
        <v>18.803490256796646</v>
      </c>
      <c r="G25">
        <f t="shared" si="13"/>
        <v>16.085278256796641</v>
      </c>
      <c r="H25">
        <f t="shared" si="4"/>
        <v>13.294318256796647</v>
      </c>
      <c r="I25">
        <f t="shared" si="6"/>
        <v>10.430610256796641</v>
      </c>
      <c r="J25">
        <f t="shared" si="14"/>
        <v>7.4941542567966426</v>
      </c>
      <c r="K25">
        <f t="shared" ref="K25:L36" si="15">J25+(-7.2748*(momento)+14416)/100</f>
        <v>4.4849502567966519</v>
      </c>
      <c r="L25">
        <f t="shared" si="15"/>
        <v>1.4029982567966508</v>
      </c>
    </row>
    <row r="26" spans="2:21" x14ac:dyDescent="0.3">
      <c r="B26">
        <f t="shared" si="5"/>
        <v>23</v>
      </c>
      <c r="C26">
        <v>29.423142286850005</v>
      </c>
      <c r="D26">
        <f t="shared" si="3"/>
        <v>26.485431308775784</v>
      </c>
      <c r="E26">
        <f t="shared" si="13"/>
        <v>23.912715308775784</v>
      </c>
      <c r="F26">
        <f t="shared" si="13"/>
        <v>21.267251308775791</v>
      </c>
      <c r="G26">
        <f t="shared" si="13"/>
        <v>18.549039308775789</v>
      </c>
      <c r="H26">
        <f t="shared" si="4"/>
        <v>15.758079308775795</v>
      </c>
      <c r="I26">
        <f t="shared" si="6"/>
        <v>12.894371308775789</v>
      </c>
      <c r="J26">
        <f t="shared" si="14"/>
        <v>9.9579153087757906</v>
      </c>
      <c r="K26">
        <f t="shared" si="15"/>
        <v>6.9487113087757999</v>
      </c>
      <c r="L26">
        <f t="shared" si="15"/>
        <v>3.8667593087757988</v>
      </c>
      <c r="M26">
        <f>L26+(-7.2748*(momento)+14416)/100</f>
        <v>0.71205930877580537</v>
      </c>
    </row>
    <row r="27" spans="2:21" x14ac:dyDescent="0.3">
      <c r="B27">
        <f t="shared" si="5"/>
        <v>24</v>
      </c>
      <c r="C27">
        <v>30.107401409800005</v>
      </c>
      <c r="D27">
        <f t="shared" si="3"/>
        <v>27.101371571770567</v>
      </c>
      <c r="E27">
        <f t="shared" si="13"/>
        <v>24.528655571770567</v>
      </c>
      <c r="F27">
        <f t="shared" si="13"/>
        <v>21.883191571770574</v>
      </c>
      <c r="G27">
        <f t="shared" si="13"/>
        <v>19.164979571770573</v>
      </c>
      <c r="H27">
        <f t="shared" si="4"/>
        <v>16.374019571770578</v>
      </c>
      <c r="I27">
        <f t="shared" si="6"/>
        <v>13.510311571770572</v>
      </c>
      <c r="J27">
        <f t="shared" si="14"/>
        <v>10.573855571770574</v>
      </c>
      <c r="K27">
        <f t="shared" si="15"/>
        <v>7.5646515717705833</v>
      </c>
      <c r="L27">
        <f t="shared" si="15"/>
        <v>4.4826995717705822</v>
      </c>
      <c r="M27">
        <f>L27+(-7.2748*(momento)+14416)/100</f>
        <v>1.3279995717705888</v>
      </c>
    </row>
    <row r="28" spans="2:21" x14ac:dyDescent="0.3">
      <c r="B28">
        <f t="shared" si="5"/>
        <v>25</v>
      </c>
      <c r="C28">
        <v>29.423142286850005</v>
      </c>
      <c r="D28">
        <f t="shared" si="3"/>
        <v>26.485431308775784</v>
      </c>
      <c r="E28">
        <f t="shared" si="13"/>
        <v>23.912715308775784</v>
      </c>
      <c r="F28">
        <f t="shared" si="13"/>
        <v>21.267251308775791</v>
      </c>
      <c r="G28">
        <f t="shared" si="13"/>
        <v>18.549039308775789</v>
      </c>
      <c r="H28">
        <f t="shared" si="4"/>
        <v>15.758079308775795</v>
      </c>
      <c r="I28">
        <f t="shared" si="6"/>
        <v>12.894371308775789</v>
      </c>
      <c r="J28">
        <f t="shared" si="14"/>
        <v>9.9579153087757906</v>
      </c>
      <c r="K28">
        <f t="shared" si="15"/>
        <v>6.9487113087757999</v>
      </c>
      <c r="L28">
        <f t="shared" si="15"/>
        <v>3.8667593087757988</v>
      </c>
      <c r="M28">
        <f>L28+(-7.2748*(momento)+14416)/100</f>
        <v>0.71205930877580537</v>
      </c>
    </row>
    <row r="29" spans="2:21" x14ac:dyDescent="0.3">
      <c r="B29">
        <f t="shared" si="5"/>
        <v>26</v>
      </c>
      <c r="C29">
        <v>28.738883163900002</v>
      </c>
      <c r="D29">
        <f t="shared" si="3"/>
        <v>25.869491045780993</v>
      </c>
      <c r="E29">
        <f t="shared" si="13"/>
        <v>23.296775045780993</v>
      </c>
      <c r="F29">
        <f t="shared" si="13"/>
        <v>20.651311045781</v>
      </c>
      <c r="G29">
        <f t="shared" si="13"/>
        <v>17.933099045780999</v>
      </c>
      <c r="H29">
        <f t="shared" si="4"/>
        <v>15.142139045781004</v>
      </c>
      <c r="I29">
        <f t="shared" si="6"/>
        <v>12.278431045780998</v>
      </c>
      <c r="J29">
        <f t="shared" si="14"/>
        <v>9.341975045781</v>
      </c>
      <c r="K29">
        <f t="shared" si="15"/>
        <v>6.3327710457810094</v>
      </c>
      <c r="L29">
        <f t="shared" si="15"/>
        <v>3.2508190457810082</v>
      </c>
    </row>
    <row r="30" spans="2:21" x14ac:dyDescent="0.3">
      <c r="B30">
        <f t="shared" si="5"/>
        <v>27</v>
      </c>
      <c r="C30">
        <v>28.054624040950003</v>
      </c>
      <c r="D30">
        <f t="shared" si="3"/>
        <v>25.25355078278621</v>
      </c>
      <c r="E30">
        <f t="shared" si="13"/>
        <v>22.68083478278621</v>
      </c>
      <c r="F30">
        <f t="shared" si="13"/>
        <v>20.035370782786217</v>
      </c>
      <c r="G30">
        <f t="shared" si="13"/>
        <v>17.317158782786215</v>
      </c>
      <c r="H30">
        <f t="shared" si="4"/>
        <v>14.526198782786221</v>
      </c>
      <c r="I30">
        <f t="shared" si="6"/>
        <v>11.662490782786215</v>
      </c>
      <c r="J30">
        <f t="shared" si="14"/>
        <v>8.7260347827862166</v>
      </c>
      <c r="K30">
        <f t="shared" si="15"/>
        <v>5.7168307827862259</v>
      </c>
      <c r="L30">
        <f t="shared" si="15"/>
        <v>2.6348787827862248</v>
      </c>
    </row>
    <row r="31" spans="2:21" x14ac:dyDescent="0.3">
      <c r="B31">
        <f t="shared" si="5"/>
        <v>28</v>
      </c>
      <c r="C31">
        <v>30.107401409800005</v>
      </c>
      <c r="D31">
        <f t="shared" si="3"/>
        <v>27.101371571770567</v>
      </c>
      <c r="E31">
        <f t="shared" si="13"/>
        <v>24.528655571770567</v>
      </c>
      <c r="F31">
        <f t="shared" si="13"/>
        <v>21.883191571770574</v>
      </c>
      <c r="G31">
        <f t="shared" si="13"/>
        <v>19.164979571770573</v>
      </c>
      <c r="H31">
        <f t="shared" si="4"/>
        <v>16.374019571770578</v>
      </c>
      <c r="I31">
        <f t="shared" si="6"/>
        <v>13.510311571770572</v>
      </c>
      <c r="J31">
        <f t="shared" si="14"/>
        <v>10.573855571770574</v>
      </c>
      <c r="K31">
        <f t="shared" si="15"/>
        <v>7.5646515717705833</v>
      </c>
      <c r="L31">
        <f t="shared" si="15"/>
        <v>4.4826995717705822</v>
      </c>
      <c r="M31">
        <f>L31+(-7.2748*(momento)+14416)/100</f>
        <v>1.3279995717705888</v>
      </c>
    </row>
    <row r="32" spans="2:21" x14ac:dyDescent="0.3">
      <c r="B32">
        <f t="shared" si="5"/>
        <v>29</v>
      </c>
      <c r="C32">
        <v>32.16017877865</v>
      </c>
      <c r="D32">
        <f t="shared" si="3"/>
        <v>28.949192360754921</v>
      </c>
      <c r="E32">
        <f t="shared" si="13"/>
        <v>26.376476360754921</v>
      </c>
      <c r="F32">
        <f t="shared" si="13"/>
        <v>23.731012360754928</v>
      </c>
      <c r="G32">
        <f t="shared" si="13"/>
        <v>21.012800360754923</v>
      </c>
      <c r="H32">
        <f t="shared" si="4"/>
        <v>18.221840360754928</v>
      </c>
      <c r="I32">
        <f t="shared" si="6"/>
        <v>15.358132360754922</v>
      </c>
      <c r="J32">
        <f t="shared" si="14"/>
        <v>12.421676360754924</v>
      </c>
      <c r="K32">
        <f t="shared" si="15"/>
        <v>9.4124723607549328</v>
      </c>
      <c r="L32">
        <f t="shared" si="15"/>
        <v>6.3305203607549316</v>
      </c>
      <c r="M32">
        <f>L32+(-7.2748*(momento)+14416)/100</f>
        <v>3.1758203607549382</v>
      </c>
    </row>
    <row r="33" spans="2:13" x14ac:dyDescent="0.3">
      <c r="B33">
        <f t="shared" si="5"/>
        <v>30</v>
      </c>
      <c r="C33">
        <v>30.791660532750004</v>
      </c>
      <c r="D33">
        <f t="shared" si="3"/>
        <v>27.717311834765354</v>
      </c>
      <c r="E33">
        <f t="shared" si="13"/>
        <v>25.144595834765354</v>
      </c>
      <c r="F33">
        <f t="shared" si="13"/>
        <v>22.499131834765361</v>
      </c>
      <c r="G33">
        <f t="shared" si="13"/>
        <v>19.780919834765356</v>
      </c>
      <c r="H33">
        <f t="shared" si="4"/>
        <v>16.989959834765362</v>
      </c>
      <c r="I33">
        <f t="shared" si="6"/>
        <v>14.126251834765355</v>
      </c>
      <c r="J33">
        <f t="shared" si="14"/>
        <v>11.189795834765357</v>
      </c>
      <c r="K33">
        <f t="shared" si="15"/>
        <v>8.1805918347653659</v>
      </c>
      <c r="L33">
        <f t="shared" si="15"/>
        <v>5.0986398347653648</v>
      </c>
      <c r="M33">
        <f>L33+(-7.2748*(momento)+14416)/100</f>
        <v>1.9439398347653714</v>
      </c>
    </row>
    <row r="34" spans="2:13" x14ac:dyDescent="0.3">
      <c r="B34">
        <f t="shared" si="5"/>
        <v>31</v>
      </c>
      <c r="C34">
        <v>26.001846672100001</v>
      </c>
      <c r="D34">
        <f t="shared" si="3"/>
        <v>23.405729993801852</v>
      </c>
      <c r="E34">
        <f t="shared" si="13"/>
        <v>20.833013993801853</v>
      </c>
      <c r="F34">
        <f t="shared" si="13"/>
        <v>18.187549993801859</v>
      </c>
      <c r="G34">
        <f t="shared" si="13"/>
        <v>15.469337993801856</v>
      </c>
      <c r="H34">
        <f t="shared" si="4"/>
        <v>12.67837799380186</v>
      </c>
      <c r="I34">
        <f t="shared" si="6"/>
        <v>9.8146699938018536</v>
      </c>
      <c r="J34">
        <f t="shared" si="14"/>
        <v>6.8782139938018556</v>
      </c>
      <c r="K34">
        <f t="shared" si="15"/>
        <v>3.8690099938018649</v>
      </c>
      <c r="L34">
        <f t="shared" si="15"/>
        <v>0.78705799380186381</v>
      </c>
    </row>
    <row r="35" spans="2:13" x14ac:dyDescent="0.3">
      <c r="B35">
        <f t="shared" si="5"/>
        <v>32</v>
      </c>
      <c r="C35">
        <v>26.686105795050004</v>
      </c>
      <c r="D35">
        <f t="shared" si="3"/>
        <v>24.021670256796639</v>
      </c>
      <c r="E35">
        <f t="shared" si="13"/>
        <v>21.44895425679664</v>
      </c>
      <c r="F35">
        <f t="shared" si="13"/>
        <v>18.803490256796646</v>
      </c>
      <c r="G35">
        <f t="shared" si="13"/>
        <v>16.085278256796641</v>
      </c>
      <c r="H35">
        <f t="shared" si="4"/>
        <v>13.294318256796647</v>
      </c>
      <c r="I35">
        <f t="shared" si="6"/>
        <v>10.430610256796641</v>
      </c>
      <c r="J35">
        <f t="shared" si="14"/>
        <v>7.4941542567966426</v>
      </c>
      <c r="K35">
        <f t="shared" si="15"/>
        <v>4.4849502567966519</v>
      </c>
      <c r="L35">
        <f t="shared" si="15"/>
        <v>1.4029982567966508</v>
      </c>
    </row>
    <row r="36" spans="2:13" x14ac:dyDescent="0.3">
      <c r="B36">
        <f t="shared" si="5"/>
        <v>33</v>
      </c>
      <c r="C36">
        <v>26.001846672100001</v>
      </c>
      <c r="D36">
        <f t="shared" si="3"/>
        <v>23.405729993801852</v>
      </c>
      <c r="E36">
        <f t="shared" si="13"/>
        <v>20.833013993801853</v>
      </c>
      <c r="F36">
        <f t="shared" si="13"/>
        <v>18.187549993801859</v>
      </c>
      <c r="G36">
        <f t="shared" si="13"/>
        <v>15.469337993801856</v>
      </c>
      <c r="H36">
        <f t="shared" si="4"/>
        <v>12.67837799380186</v>
      </c>
      <c r="I36">
        <f t="shared" si="6"/>
        <v>9.8146699938018536</v>
      </c>
      <c r="J36">
        <f t="shared" si="14"/>
        <v>6.8782139938018556</v>
      </c>
      <c r="K36">
        <f t="shared" si="15"/>
        <v>3.8690099938018649</v>
      </c>
      <c r="L36">
        <f t="shared" si="15"/>
        <v>0.78705799380186381</v>
      </c>
    </row>
    <row r="37" spans="2:13" x14ac:dyDescent="0.3">
      <c r="B37">
        <f t="shared" si="5"/>
        <v>34</v>
      </c>
      <c r="C37">
        <v>20.527773688500002</v>
      </c>
      <c r="D37">
        <f t="shared" si="3"/>
        <v>18.478207889843567</v>
      </c>
      <c r="E37">
        <f t="shared" si="13"/>
        <v>15.905491889843567</v>
      </c>
      <c r="F37">
        <f t="shared" si="13"/>
        <v>13.260027889843574</v>
      </c>
      <c r="G37">
        <f t="shared" si="13"/>
        <v>10.541815889843571</v>
      </c>
      <c r="H37">
        <f t="shared" si="4"/>
        <v>7.7508558898435753</v>
      </c>
      <c r="I37">
        <f t="shared" si="6"/>
        <v>4.8871478898435692</v>
      </c>
      <c r="J37">
        <f t="shared" si="14"/>
        <v>1.9506918898435708</v>
      </c>
    </row>
    <row r="38" spans="2:13" x14ac:dyDescent="0.3">
      <c r="B38">
        <f t="shared" si="5"/>
        <v>35</v>
      </c>
      <c r="C38">
        <v>21.212032811450005</v>
      </c>
      <c r="D38">
        <f t="shared" si="3"/>
        <v>19.094148152838354</v>
      </c>
      <c r="E38">
        <f t="shared" si="13"/>
        <v>16.521432152838354</v>
      </c>
      <c r="F38">
        <f t="shared" si="13"/>
        <v>13.875968152838361</v>
      </c>
      <c r="G38">
        <f t="shared" si="13"/>
        <v>11.157756152838358</v>
      </c>
      <c r="H38">
        <f t="shared" si="4"/>
        <v>8.3667961528383614</v>
      </c>
      <c r="I38">
        <f t="shared" si="6"/>
        <v>5.5030881528383553</v>
      </c>
      <c r="J38">
        <f t="shared" si="14"/>
        <v>2.5666321528383569</v>
      </c>
    </row>
    <row r="39" spans="2:13" x14ac:dyDescent="0.3">
      <c r="B39">
        <f t="shared" si="5"/>
        <v>36</v>
      </c>
      <c r="C39">
        <v>18.474996319650003</v>
      </c>
      <c r="D39">
        <f t="shared" si="3"/>
        <v>16.630387100859213</v>
      </c>
      <c r="E39">
        <f t="shared" si="13"/>
        <v>14.057671100859213</v>
      </c>
      <c r="F39">
        <f t="shared" si="13"/>
        <v>11.41220710085922</v>
      </c>
      <c r="G39">
        <f t="shared" si="13"/>
        <v>8.6939951008592171</v>
      </c>
      <c r="H39">
        <f t="shared" si="4"/>
        <v>5.9030351008592215</v>
      </c>
      <c r="I39">
        <f t="shared" si="6"/>
        <v>3.0393271008592153</v>
      </c>
    </row>
    <row r="40" spans="2:13" x14ac:dyDescent="0.3">
      <c r="B40">
        <f t="shared" si="5"/>
        <v>37</v>
      </c>
      <c r="C40">
        <v>18.474996319650003</v>
      </c>
      <c r="D40">
        <f t="shared" si="3"/>
        <v>16.630387100859213</v>
      </c>
      <c r="E40">
        <f t="shared" si="13"/>
        <v>14.057671100859213</v>
      </c>
      <c r="F40">
        <f t="shared" si="13"/>
        <v>11.41220710085922</v>
      </c>
      <c r="G40">
        <f t="shared" si="13"/>
        <v>8.6939951008592171</v>
      </c>
      <c r="H40">
        <f t="shared" si="4"/>
        <v>5.9030351008592215</v>
      </c>
      <c r="I40">
        <f t="shared" si="6"/>
        <v>3.0393271008592153</v>
      </c>
    </row>
    <row r="41" spans="2:13" x14ac:dyDescent="0.3">
      <c r="B41">
        <f t="shared" si="5"/>
        <v>38</v>
      </c>
      <c r="C41">
        <v>15.053700704900002</v>
      </c>
      <c r="D41">
        <f t="shared" si="3"/>
        <v>13.550685785885284</v>
      </c>
      <c r="E41">
        <f t="shared" si="13"/>
        <v>10.977969785885284</v>
      </c>
      <c r="F41">
        <f t="shared" si="13"/>
        <v>8.3325057858852922</v>
      </c>
      <c r="G41">
        <f t="shared" si="13"/>
        <v>5.6142937858852893</v>
      </c>
      <c r="H41">
        <f t="shared" si="4"/>
        <v>2.8233337858852936</v>
      </c>
    </row>
    <row r="42" spans="2:13" x14ac:dyDescent="0.3">
      <c r="B42">
        <f t="shared" si="5"/>
        <v>39</v>
      </c>
      <c r="C42">
        <v>15.053700704900002</v>
      </c>
      <c r="D42">
        <f t="shared" si="3"/>
        <v>13.550685785885284</v>
      </c>
      <c r="E42">
        <f t="shared" si="13"/>
        <v>10.977969785885284</v>
      </c>
      <c r="F42">
        <f t="shared" si="13"/>
        <v>8.3325057858852922</v>
      </c>
      <c r="G42">
        <f t="shared" si="13"/>
        <v>5.6142937858852893</v>
      </c>
      <c r="H42">
        <f t="shared" si="4"/>
        <v>2.8233337858852936</v>
      </c>
    </row>
    <row r="43" spans="2:13" x14ac:dyDescent="0.3">
      <c r="B43">
        <f t="shared" si="5"/>
        <v>40</v>
      </c>
      <c r="C43">
        <v>13.685182459000002</v>
      </c>
      <c r="D43">
        <f t="shared" si="3"/>
        <v>12.318805259895711</v>
      </c>
      <c r="E43">
        <f t="shared" si="13"/>
        <v>9.7460892598957116</v>
      </c>
      <c r="F43">
        <f t="shared" si="13"/>
        <v>7.1006252598957191</v>
      </c>
      <c r="G43">
        <f t="shared" si="13"/>
        <v>4.3824132598957162</v>
      </c>
      <c r="H43">
        <f t="shared" si="4"/>
        <v>1.5914532598957205</v>
      </c>
    </row>
    <row r="44" spans="2:13" x14ac:dyDescent="0.3">
      <c r="B44">
        <f t="shared" si="5"/>
        <v>41</v>
      </c>
      <c r="C44">
        <v>13.685182459000002</v>
      </c>
      <c r="D44">
        <f t="shared" si="3"/>
        <v>12.318805259895711</v>
      </c>
      <c r="E44">
        <f t="shared" ref="E44:G46" si="16">D44+(-7.2748*(momento)+14416)/100</f>
        <v>9.7460892598957116</v>
      </c>
      <c r="F44">
        <f t="shared" si="16"/>
        <v>7.1006252598957191</v>
      </c>
      <c r="G44">
        <f t="shared" si="16"/>
        <v>4.3824132598957162</v>
      </c>
      <c r="H44">
        <f t="shared" si="4"/>
        <v>1.5914532598957205</v>
      </c>
    </row>
    <row r="45" spans="2:13" x14ac:dyDescent="0.3">
      <c r="B45">
        <f t="shared" si="5"/>
        <v>42</v>
      </c>
      <c r="C45">
        <v>11.632405090150002</v>
      </c>
      <c r="D45">
        <f t="shared" si="3"/>
        <v>10.470984470911356</v>
      </c>
      <c r="E45">
        <f t="shared" si="16"/>
        <v>7.898268470911356</v>
      </c>
      <c r="F45">
        <f t="shared" si="16"/>
        <v>5.2528044709113635</v>
      </c>
      <c r="G45">
        <f t="shared" si="16"/>
        <v>2.5345924709113605</v>
      </c>
    </row>
    <row r="46" spans="2:13" x14ac:dyDescent="0.3">
      <c r="B46">
        <f t="shared" si="5"/>
        <v>43</v>
      </c>
      <c r="C46">
        <v>11.632405090150002</v>
      </c>
      <c r="D46">
        <f t="shared" si="3"/>
        <v>10.470984470911356</v>
      </c>
      <c r="E46">
        <f t="shared" si="16"/>
        <v>7.898268470911356</v>
      </c>
      <c r="F46">
        <f t="shared" si="16"/>
        <v>5.2528044709113635</v>
      </c>
      <c r="G46">
        <f t="shared" si="16"/>
        <v>2.5345924709113605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W1" workbookViewId="0">
      <selection activeCell="AI4" sqref="AI4:AI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4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4.7789999999999999E-2</v>
      </c>
      <c r="B2">
        <v>3.5154999999999999E-2</v>
      </c>
      <c r="C2">
        <f>A2/B2</f>
        <v>1.3594083345185606</v>
      </c>
      <c r="E2">
        <v>-7.3750999999999998</v>
      </c>
      <c r="F2">
        <v>14632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1.35940833*C4</f>
        <v>15.813188377484312</v>
      </c>
      <c r="E4">
        <f t="shared" ref="E4:J13" si="1">D4+(-7.3751*(momento)+14632)/100</f>
        <v>13.377421377484316</v>
      </c>
      <c r="F4">
        <f t="shared" si="1"/>
        <v>10.867903377484327</v>
      </c>
      <c r="G4">
        <f t="shared" si="1"/>
        <v>8.284634377484327</v>
      </c>
      <c r="H4">
        <f t="shared" si="1"/>
        <v>5.6276143774843339</v>
      </c>
      <c r="I4">
        <f t="shared" si="1"/>
        <v>2.8968433774843296</v>
      </c>
      <c r="J4">
        <f t="shared" si="1"/>
        <v>9.2321377484332334E-2</v>
      </c>
    </row>
    <row r="5" spans="1:38" x14ac:dyDescent="0.3">
      <c r="B5">
        <f>1+B4</f>
        <v>2</v>
      </c>
      <c r="C5">
        <v>13.000923336050001</v>
      </c>
      <c r="D5">
        <f t="shared" ref="D5:D46" si="2">1.35940833*C5</f>
        <v>17.67356348071776</v>
      </c>
      <c r="E5">
        <f t="shared" si="1"/>
        <v>15.237796480717764</v>
      </c>
      <c r="F5">
        <f t="shared" si="1"/>
        <v>12.728278480717774</v>
      </c>
      <c r="G5">
        <f t="shared" si="1"/>
        <v>10.145009480717775</v>
      </c>
      <c r="H5">
        <f t="shared" si="1"/>
        <v>7.4879894807177818</v>
      </c>
      <c r="I5">
        <f t="shared" si="1"/>
        <v>4.7572184807177775</v>
      </c>
      <c r="J5">
        <f t="shared" si="1"/>
        <v>1.9526964807177802</v>
      </c>
    </row>
    <row r="6" spans="1:38" x14ac:dyDescent="0.3">
      <c r="B6">
        <f t="shared" ref="B6:B46" si="3">1+B5</f>
        <v>3</v>
      </c>
      <c r="C6">
        <v>16.422218950800005</v>
      </c>
      <c r="D6">
        <f t="shared" si="2"/>
        <v>22.324501238801385</v>
      </c>
      <c r="E6">
        <f t="shared" si="1"/>
        <v>19.888734238801391</v>
      </c>
      <c r="F6">
        <f t="shared" si="1"/>
        <v>17.379216238801401</v>
      </c>
      <c r="G6">
        <f t="shared" si="1"/>
        <v>14.795947238801402</v>
      </c>
      <c r="H6">
        <f t="shared" si="1"/>
        <v>12.138927238801408</v>
      </c>
      <c r="I6">
        <f t="shared" si="1"/>
        <v>9.4081562388014035</v>
      </c>
      <c r="J6">
        <f t="shared" si="1"/>
        <v>6.6036342388014067</v>
      </c>
      <c r="K6">
        <f t="shared" ref="K6:L25" si="4">J6+(-7.3751*(momento)+14632)/100</f>
        <v>3.7253612388014163</v>
      </c>
      <c r="L6">
        <f t="shared" si="4"/>
        <v>0.77333723880141525</v>
      </c>
    </row>
    <row r="7" spans="1:38" x14ac:dyDescent="0.3">
      <c r="B7">
        <f t="shared" si="3"/>
        <v>4</v>
      </c>
      <c r="C7">
        <v>25.317587549150005</v>
      </c>
      <c r="D7">
        <f t="shared" si="2"/>
        <v>34.416939409818802</v>
      </c>
      <c r="E7">
        <f t="shared" si="1"/>
        <v>31.981172409818807</v>
      </c>
      <c r="F7">
        <f t="shared" si="1"/>
        <v>29.471654409818818</v>
      </c>
      <c r="G7">
        <f t="shared" si="1"/>
        <v>26.888385409818817</v>
      </c>
      <c r="H7">
        <f t="shared" si="1"/>
        <v>24.231365409818824</v>
      </c>
      <c r="I7">
        <f t="shared" si="1"/>
        <v>21.50059440981882</v>
      </c>
      <c r="J7">
        <f t="shared" si="1"/>
        <v>18.696072409818822</v>
      </c>
      <c r="K7">
        <f t="shared" si="4"/>
        <v>15.817799409818832</v>
      </c>
      <c r="L7">
        <f t="shared" si="4"/>
        <v>12.865775409818831</v>
      </c>
      <c r="M7">
        <f t="shared" ref="M7:P22" si="5">L7+(-7.3751*(momento)+14632)/100</f>
        <v>9.8400004098188365</v>
      </c>
      <c r="N7">
        <f t="shared" si="5"/>
        <v>6.7404744098188498</v>
      </c>
      <c r="O7">
        <f t="shared" si="5"/>
        <v>3.5671974098188515</v>
      </c>
      <c r="P7">
        <f t="shared" si="5"/>
        <v>0.32016940981886011</v>
      </c>
    </row>
    <row r="8" spans="1:38" x14ac:dyDescent="0.3">
      <c r="B8">
        <f t="shared" si="3"/>
        <v>5</v>
      </c>
      <c r="C8">
        <v>26.686105795050004</v>
      </c>
      <c r="D8">
        <f t="shared" si="2"/>
        <v>36.277314513052247</v>
      </c>
      <c r="E8">
        <f t="shared" si="1"/>
        <v>33.841547513052248</v>
      </c>
      <c r="F8">
        <f t="shared" si="1"/>
        <v>31.332029513052259</v>
      </c>
      <c r="G8">
        <f t="shared" si="1"/>
        <v>28.748760513052257</v>
      </c>
      <c r="H8">
        <f t="shared" si="1"/>
        <v>26.091740513052265</v>
      </c>
      <c r="I8">
        <f t="shared" si="1"/>
        <v>23.360969513052261</v>
      </c>
      <c r="J8">
        <f t="shared" si="1"/>
        <v>20.556447513052262</v>
      </c>
      <c r="K8">
        <f t="shared" si="4"/>
        <v>17.678174513052273</v>
      </c>
      <c r="L8">
        <f t="shared" si="4"/>
        <v>14.726150513052271</v>
      </c>
      <c r="M8">
        <f t="shared" si="5"/>
        <v>11.700375513052277</v>
      </c>
      <c r="N8">
        <f t="shared" si="5"/>
        <v>8.6008495130522906</v>
      </c>
      <c r="O8">
        <f t="shared" si="5"/>
        <v>5.4275725130522918</v>
      </c>
      <c r="P8">
        <f t="shared" si="5"/>
        <v>2.1805445130523005</v>
      </c>
    </row>
    <row r="9" spans="1:38" x14ac:dyDescent="0.3">
      <c r="B9">
        <f t="shared" si="3"/>
        <v>6</v>
      </c>
      <c r="C9">
        <v>33.528697024550006</v>
      </c>
      <c r="D9">
        <f t="shared" si="2"/>
        <v>45.57919002921949</v>
      </c>
      <c r="E9">
        <f t="shared" si="1"/>
        <v>43.143423029219491</v>
      </c>
      <c r="F9">
        <f t="shared" si="1"/>
        <v>40.633905029219505</v>
      </c>
      <c r="G9">
        <f t="shared" si="1"/>
        <v>38.050636029219504</v>
      </c>
      <c r="H9">
        <f t="shared" si="1"/>
        <v>35.393616029219508</v>
      </c>
      <c r="I9">
        <f t="shared" si="1"/>
        <v>32.662845029219504</v>
      </c>
      <c r="J9">
        <f t="shared" si="1"/>
        <v>29.858323029219505</v>
      </c>
      <c r="K9">
        <f t="shared" si="4"/>
        <v>26.980050029219516</v>
      </c>
      <c r="L9">
        <f t="shared" si="4"/>
        <v>24.028026029219514</v>
      </c>
      <c r="M9">
        <f t="shared" si="5"/>
        <v>21.002251029219522</v>
      </c>
      <c r="N9">
        <f t="shared" si="5"/>
        <v>17.902725029219535</v>
      </c>
      <c r="O9">
        <f t="shared" si="5"/>
        <v>14.729448029219537</v>
      </c>
      <c r="P9">
        <f t="shared" si="5"/>
        <v>11.482420029219545</v>
      </c>
      <c r="Q9">
        <f t="shared" ref="Q9:S22" si="6">P9+(-7.3751*(momento)+14632)/100</f>
        <v>8.1616410292195436</v>
      </c>
      <c r="R9">
        <f t="shared" si="6"/>
        <v>4.7671110292195484</v>
      </c>
      <c r="S9">
        <f t="shared" si="6"/>
        <v>1.2988300292195603</v>
      </c>
    </row>
    <row r="10" spans="1:38" x14ac:dyDescent="0.3">
      <c r="B10">
        <f t="shared" si="3"/>
        <v>7</v>
      </c>
      <c r="C10">
        <v>43.792583868800001</v>
      </c>
      <c r="D10">
        <f t="shared" si="2"/>
        <v>59.532003303470347</v>
      </c>
      <c r="E10">
        <f t="shared" si="1"/>
        <v>57.096236303470349</v>
      </c>
      <c r="F10">
        <f t="shared" si="1"/>
        <v>54.586718303470363</v>
      </c>
      <c r="G10">
        <f t="shared" si="1"/>
        <v>52.003449303470362</v>
      </c>
      <c r="H10">
        <f t="shared" si="1"/>
        <v>49.346429303470366</v>
      </c>
      <c r="I10">
        <f t="shared" si="1"/>
        <v>46.615658303470362</v>
      </c>
      <c r="J10">
        <f t="shared" si="1"/>
        <v>43.811136303470363</v>
      </c>
      <c r="K10">
        <f t="shared" si="4"/>
        <v>40.93286330347037</v>
      </c>
      <c r="L10">
        <f t="shared" si="4"/>
        <v>37.980839303470368</v>
      </c>
      <c r="M10">
        <f t="shared" si="5"/>
        <v>34.955064303470373</v>
      </c>
      <c r="N10">
        <f t="shared" si="5"/>
        <v>31.855538303470386</v>
      </c>
      <c r="O10">
        <f t="shared" si="5"/>
        <v>28.682261303470387</v>
      </c>
      <c r="P10">
        <f t="shared" si="5"/>
        <v>25.435233303470397</v>
      </c>
      <c r="Q10">
        <f t="shared" si="6"/>
        <v>22.114454303470396</v>
      </c>
      <c r="R10">
        <f t="shared" si="6"/>
        <v>18.7199243034704</v>
      </c>
      <c r="S10">
        <f t="shared" si="6"/>
        <v>15.251643303470411</v>
      </c>
      <c r="T10">
        <f t="shared" ref="T10:W18" si="7">S10+(-7.3751*(momento)+14632)/100</f>
        <v>11.709611303470412</v>
      </c>
      <c r="U10">
        <f t="shared" si="7"/>
        <v>8.0938283034704206</v>
      </c>
      <c r="V10">
        <f t="shared" si="7"/>
        <v>4.4042943034704169</v>
      </c>
      <c r="W10">
        <f t="shared" si="7"/>
        <v>0.64100930347042073</v>
      </c>
    </row>
    <row r="11" spans="1:38" x14ac:dyDescent="0.3">
      <c r="B11">
        <f t="shared" si="3"/>
        <v>8</v>
      </c>
      <c r="C11">
        <v>56.109248081900006</v>
      </c>
      <c r="D11">
        <f t="shared" si="2"/>
        <v>76.275379232571382</v>
      </c>
      <c r="E11">
        <f t="shared" si="1"/>
        <v>73.839612232571383</v>
      </c>
      <c r="F11">
        <f t="shared" si="1"/>
        <v>71.330094232571398</v>
      </c>
      <c r="G11">
        <f t="shared" si="1"/>
        <v>68.746825232571396</v>
      </c>
      <c r="H11">
        <f t="shared" si="1"/>
        <v>66.089805232571408</v>
      </c>
      <c r="I11">
        <f t="shared" si="1"/>
        <v>63.359034232571403</v>
      </c>
      <c r="J11">
        <f t="shared" si="1"/>
        <v>60.554512232571405</v>
      </c>
      <c r="K11">
        <f t="shared" si="4"/>
        <v>57.676239232571412</v>
      </c>
      <c r="L11">
        <f t="shared" si="4"/>
        <v>54.72421523257141</v>
      </c>
      <c r="M11">
        <f t="shared" si="5"/>
        <v>51.698440232571414</v>
      </c>
      <c r="N11">
        <f t="shared" si="5"/>
        <v>48.598914232571424</v>
      </c>
      <c r="O11">
        <f t="shared" si="5"/>
        <v>45.425637232571425</v>
      </c>
      <c r="P11">
        <f t="shared" si="5"/>
        <v>42.178609232571432</v>
      </c>
      <c r="Q11">
        <f t="shared" si="6"/>
        <v>38.85783023257143</v>
      </c>
      <c r="R11">
        <f t="shared" si="6"/>
        <v>35.463300232571434</v>
      </c>
      <c r="S11">
        <f t="shared" si="6"/>
        <v>31.995019232571448</v>
      </c>
      <c r="T11">
        <f t="shared" si="7"/>
        <v>28.452987232571449</v>
      </c>
      <c r="U11">
        <f t="shared" si="7"/>
        <v>24.837204232571455</v>
      </c>
      <c r="V11">
        <f t="shared" si="7"/>
        <v>21.147670232571453</v>
      </c>
      <c r="W11">
        <f t="shared" si="7"/>
        <v>17.384385232571457</v>
      </c>
      <c r="X11">
        <f t="shared" ref="X11:AA17" si="8">W11+(-7.3751*(momento)+14632)/100</f>
        <v>13.547349232571468</v>
      </c>
      <c r="Y11">
        <f t="shared" si="8"/>
        <v>9.6365622325714675</v>
      </c>
      <c r="Z11">
        <f t="shared" si="8"/>
        <v>5.652024232571474</v>
      </c>
      <c r="AA11">
        <f t="shared" si="8"/>
        <v>1.5937352325714693</v>
      </c>
    </row>
    <row r="12" spans="1:38" x14ac:dyDescent="0.3">
      <c r="B12">
        <f t="shared" si="3"/>
        <v>9</v>
      </c>
      <c r="C12">
        <v>73.215726155650003</v>
      </c>
      <c r="D12">
        <f t="shared" si="2"/>
        <v>99.530068022989482</v>
      </c>
      <c r="E12">
        <f t="shared" si="1"/>
        <v>97.094301022989484</v>
      </c>
      <c r="F12">
        <f t="shared" si="1"/>
        <v>94.584783022989498</v>
      </c>
      <c r="G12">
        <f t="shared" si="1"/>
        <v>92.001514022989497</v>
      </c>
      <c r="H12">
        <f t="shared" si="1"/>
        <v>89.344494022989508</v>
      </c>
      <c r="I12">
        <f t="shared" si="1"/>
        <v>86.613723022989504</v>
      </c>
      <c r="J12">
        <f t="shared" si="1"/>
        <v>83.809201022989512</v>
      </c>
      <c r="K12">
        <f t="shared" si="4"/>
        <v>80.930928022989519</v>
      </c>
      <c r="L12">
        <f t="shared" si="4"/>
        <v>77.978904022989525</v>
      </c>
      <c r="M12">
        <f t="shared" si="5"/>
        <v>74.953129022989529</v>
      </c>
      <c r="N12">
        <f t="shared" si="5"/>
        <v>71.853603022989546</v>
      </c>
      <c r="O12">
        <f t="shared" si="5"/>
        <v>68.680326022989547</v>
      </c>
      <c r="P12">
        <f t="shared" si="5"/>
        <v>65.433298022989561</v>
      </c>
      <c r="Q12">
        <f t="shared" si="6"/>
        <v>62.112519022989559</v>
      </c>
      <c r="R12">
        <f t="shared" si="6"/>
        <v>58.717989022989563</v>
      </c>
      <c r="S12">
        <f t="shared" si="6"/>
        <v>55.249708022989573</v>
      </c>
      <c r="T12">
        <f t="shared" si="7"/>
        <v>51.707676022989574</v>
      </c>
      <c r="U12">
        <f t="shared" si="7"/>
        <v>48.091893022989581</v>
      </c>
      <c r="V12">
        <f t="shared" si="7"/>
        <v>44.402359022989579</v>
      </c>
      <c r="W12">
        <f t="shared" si="7"/>
        <v>40.639074022989583</v>
      </c>
      <c r="X12">
        <f t="shared" si="8"/>
        <v>36.802038022989592</v>
      </c>
      <c r="Y12">
        <f t="shared" si="8"/>
        <v>32.891251022989593</v>
      </c>
      <c r="Z12">
        <f t="shared" si="8"/>
        <v>28.906713022989599</v>
      </c>
      <c r="AA12">
        <f t="shared" si="8"/>
        <v>24.848424022989594</v>
      </c>
      <c r="AB12">
        <f t="shared" ref="AB12:AF16" si="9">AA12+(-7.3751*(momento)+14632)/100</f>
        <v>20.716384022989597</v>
      </c>
      <c r="AC12">
        <f t="shared" si="9"/>
        <v>16.510593022989607</v>
      </c>
      <c r="AD12">
        <f t="shared" si="9"/>
        <v>12.231051022989606</v>
      </c>
      <c r="AE12">
        <f t="shared" si="9"/>
        <v>7.8777580229896111</v>
      </c>
      <c r="AF12">
        <f t="shared" si="9"/>
        <v>3.450714022989624</v>
      </c>
    </row>
    <row r="13" spans="1:38" x14ac:dyDescent="0.3">
      <c r="B13">
        <f t="shared" si="3"/>
        <v>10</v>
      </c>
      <c r="C13">
        <v>81.426835631049997</v>
      </c>
      <c r="D13">
        <f t="shared" si="2"/>
        <v>110.69231864239016</v>
      </c>
      <c r="E13">
        <f t="shared" si="1"/>
        <v>108.25655164239016</v>
      </c>
      <c r="F13">
        <f t="shared" si="1"/>
        <v>105.74703364239018</v>
      </c>
      <c r="G13">
        <f t="shared" si="1"/>
        <v>103.16376464239018</v>
      </c>
      <c r="H13">
        <f t="shared" si="1"/>
        <v>100.50674464239019</v>
      </c>
      <c r="I13">
        <f t="shared" si="1"/>
        <v>97.775973642390184</v>
      </c>
      <c r="J13">
        <f t="shared" si="1"/>
        <v>94.971451642390193</v>
      </c>
      <c r="K13">
        <f t="shared" si="4"/>
        <v>92.0931786423902</v>
      </c>
      <c r="L13">
        <f t="shared" si="4"/>
        <v>89.141154642390205</v>
      </c>
      <c r="M13">
        <f t="shared" si="5"/>
        <v>86.115379642390209</v>
      </c>
      <c r="N13">
        <f t="shared" si="5"/>
        <v>83.015853642390226</v>
      </c>
      <c r="O13">
        <f t="shared" si="5"/>
        <v>79.842576642390227</v>
      </c>
      <c r="P13">
        <f t="shared" si="5"/>
        <v>76.595548642390241</v>
      </c>
      <c r="Q13">
        <f t="shared" si="6"/>
        <v>73.27476964239024</v>
      </c>
      <c r="R13">
        <f t="shared" si="6"/>
        <v>69.880239642390251</v>
      </c>
      <c r="S13">
        <f t="shared" si="6"/>
        <v>66.41195864239026</v>
      </c>
      <c r="T13">
        <f t="shared" si="7"/>
        <v>62.869926642390261</v>
      </c>
      <c r="U13">
        <f t="shared" si="7"/>
        <v>59.254143642390268</v>
      </c>
      <c r="V13">
        <f t="shared" si="7"/>
        <v>55.564609642390266</v>
      </c>
      <c r="W13">
        <f t="shared" si="7"/>
        <v>51.80132464239027</v>
      </c>
      <c r="X13">
        <f t="shared" si="8"/>
        <v>47.964288642390279</v>
      </c>
      <c r="Y13">
        <f t="shared" si="8"/>
        <v>44.05350164239028</v>
      </c>
      <c r="Z13">
        <f t="shared" si="8"/>
        <v>40.068963642390287</v>
      </c>
      <c r="AA13">
        <f t="shared" si="8"/>
        <v>36.010674642390285</v>
      </c>
      <c r="AB13">
        <f t="shared" si="9"/>
        <v>31.878634642390288</v>
      </c>
      <c r="AC13">
        <f t="shared" si="9"/>
        <v>27.672843642390298</v>
      </c>
      <c r="AD13">
        <f t="shared" si="9"/>
        <v>23.393301642390298</v>
      </c>
      <c r="AE13">
        <f t="shared" si="9"/>
        <v>19.040008642390305</v>
      </c>
      <c r="AF13">
        <f t="shared" si="9"/>
        <v>14.612964642390317</v>
      </c>
      <c r="AG13">
        <f>AF13+(-7.3751*(momento)+14632)/100</f>
        <v>10.112169642390318</v>
      </c>
      <c r="AH13">
        <f>AG13+(-7.3751*(momento)+14632)/100</f>
        <v>5.5376236423903276</v>
      </c>
      <c r="AI13">
        <f>AH13+(-7.3751*(momento)+14632)/100</f>
        <v>0.88932664239032544</v>
      </c>
    </row>
    <row r="14" spans="1:38" x14ac:dyDescent="0.3">
      <c r="B14">
        <f t="shared" si="3"/>
        <v>11</v>
      </c>
      <c r="C14">
        <v>73.215726155650003</v>
      </c>
      <c r="D14">
        <f t="shared" si="2"/>
        <v>99.530068022989482</v>
      </c>
      <c r="E14">
        <f t="shared" ref="E14:J23" si="10">D14+(-7.3751*(momento)+14632)/100</f>
        <v>97.094301022989484</v>
      </c>
      <c r="F14">
        <f t="shared" si="10"/>
        <v>94.584783022989498</v>
      </c>
      <c r="G14">
        <f t="shared" si="10"/>
        <v>92.001514022989497</v>
      </c>
      <c r="H14">
        <f t="shared" si="10"/>
        <v>89.344494022989508</v>
      </c>
      <c r="I14">
        <f t="shared" si="10"/>
        <v>86.613723022989504</v>
      </c>
      <c r="J14">
        <f t="shared" si="10"/>
        <v>83.809201022989512</v>
      </c>
      <c r="K14">
        <f t="shared" si="4"/>
        <v>80.930928022989519</v>
      </c>
      <c r="L14">
        <f t="shared" si="4"/>
        <v>77.978904022989525</v>
      </c>
      <c r="M14">
        <f t="shared" si="5"/>
        <v>74.953129022989529</v>
      </c>
      <c r="N14">
        <f t="shared" si="5"/>
        <v>71.853603022989546</v>
      </c>
      <c r="O14">
        <f t="shared" si="5"/>
        <v>68.680326022989547</v>
      </c>
      <c r="P14">
        <f t="shared" si="5"/>
        <v>65.433298022989561</v>
      </c>
      <c r="Q14">
        <f t="shared" si="6"/>
        <v>62.112519022989559</v>
      </c>
      <c r="R14">
        <f t="shared" si="6"/>
        <v>58.717989022989563</v>
      </c>
      <c r="S14">
        <f t="shared" si="6"/>
        <v>55.249708022989573</v>
      </c>
      <c r="T14">
        <f t="shared" si="7"/>
        <v>51.707676022989574</v>
      </c>
      <c r="U14">
        <f t="shared" si="7"/>
        <v>48.091893022989581</v>
      </c>
      <c r="V14">
        <f t="shared" si="7"/>
        <v>44.402359022989579</v>
      </c>
      <c r="W14">
        <f t="shared" si="7"/>
        <v>40.639074022989583</v>
      </c>
      <c r="X14">
        <f t="shared" si="8"/>
        <v>36.802038022989592</v>
      </c>
      <c r="Y14">
        <f t="shared" si="8"/>
        <v>32.891251022989593</v>
      </c>
      <c r="Z14">
        <f t="shared" si="8"/>
        <v>28.906713022989599</v>
      </c>
      <c r="AA14">
        <f t="shared" si="8"/>
        <v>24.848424022989594</v>
      </c>
      <c r="AB14">
        <f t="shared" si="9"/>
        <v>20.716384022989597</v>
      </c>
      <c r="AC14">
        <f t="shared" si="9"/>
        <v>16.510593022989607</v>
      </c>
      <c r="AD14">
        <f t="shared" si="9"/>
        <v>12.231051022989606</v>
      </c>
      <c r="AE14">
        <f t="shared" si="9"/>
        <v>7.8777580229896111</v>
      </c>
      <c r="AF14">
        <f t="shared" si="9"/>
        <v>3.450714022989624</v>
      </c>
    </row>
    <row r="15" spans="1:38" x14ac:dyDescent="0.3">
      <c r="B15">
        <f t="shared" si="3"/>
        <v>12</v>
      </c>
      <c r="C15">
        <v>73.215726155650003</v>
      </c>
      <c r="D15">
        <f t="shared" si="2"/>
        <v>99.530068022989482</v>
      </c>
      <c r="E15">
        <f t="shared" si="10"/>
        <v>97.094301022989484</v>
      </c>
      <c r="F15">
        <f t="shared" si="10"/>
        <v>94.584783022989498</v>
      </c>
      <c r="G15">
        <f t="shared" si="10"/>
        <v>92.001514022989497</v>
      </c>
      <c r="H15">
        <f t="shared" si="10"/>
        <v>89.344494022989508</v>
      </c>
      <c r="I15">
        <f t="shared" si="10"/>
        <v>86.613723022989504</v>
      </c>
      <c r="J15">
        <f t="shared" si="10"/>
        <v>83.809201022989512</v>
      </c>
      <c r="K15">
        <f t="shared" si="4"/>
        <v>80.930928022989519</v>
      </c>
      <c r="L15">
        <f t="shared" si="4"/>
        <v>77.978904022989525</v>
      </c>
      <c r="M15">
        <f t="shared" si="5"/>
        <v>74.953129022989529</v>
      </c>
      <c r="N15">
        <f t="shared" si="5"/>
        <v>71.853603022989546</v>
      </c>
      <c r="O15">
        <f t="shared" si="5"/>
        <v>68.680326022989547</v>
      </c>
      <c r="P15">
        <f t="shared" si="5"/>
        <v>65.433298022989561</v>
      </c>
      <c r="Q15">
        <f t="shared" si="6"/>
        <v>62.112519022989559</v>
      </c>
      <c r="R15">
        <f t="shared" si="6"/>
        <v>58.717989022989563</v>
      </c>
      <c r="S15">
        <f t="shared" si="6"/>
        <v>55.249708022989573</v>
      </c>
      <c r="T15">
        <f t="shared" si="7"/>
        <v>51.707676022989574</v>
      </c>
      <c r="U15">
        <f t="shared" si="7"/>
        <v>48.091893022989581</v>
      </c>
      <c r="V15">
        <f t="shared" si="7"/>
        <v>44.402359022989579</v>
      </c>
      <c r="W15">
        <f t="shared" si="7"/>
        <v>40.639074022989583</v>
      </c>
      <c r="X15">
        <f t="shared" si="8"/>
        <v>36.802038022989592</v>
      </c>
      <c r="Y15">
        <f t="shared" si="8"/>
        <v>32.891251022989593</v>
      </c>
      <c r="Z15">
        <f t="shared" si="8"/>
        <v>28.906713022989599</v>
      </c>
      <c r="AA15">
        <f t="shared" si="8"/>
        <v>24.848424022989594</v>
      </c>
      <c r="AB15">
        <f t="shared" si="9"/>
        <v>20.716384022989597</v>
      </c>
      <c r="AC15">
        <f t="shared" si="9"/>
        <v>16.510593022989607</v>
      </c>
      <c r="AD15">
        <f t="shared" si="9"/>
        <v>12.231051022989606</v>
      </c>
      <c r="AE15">
        <f t="shared" si="9"/>
        <v>7.8777580229896111</v>
      </c>
      <c r="AF15">
        <f t="shared" si="9"/>
        <v>3.450714022989624</v>
      </c>
    </row>
    <row r="16" spans="1:38" x14ac:dyDescent="0.3">
      <c r="B16">
        <f t="shared" si="3"/>
        <v>13</v>
      </c>
      <c r="C16">
        <v>73.215726155650003</v>
      </c>
      <c r="D16">
        <f t="shared" si="2"/>
        <v>99.530068022989482</v>
      </c>
      <c r="E16">
        <f t="shared" si="10"/>
        <v>97.094301022989484</v>
      </c>
      <c r="F16">
        <f t="shared" si="10"/>
        <v>94.584783022989498</v>
      </c>
      <c r="G16">
        <f t="shared" si="10"/>
        <v>92.001514022989497</v>
      </c>
      <c r="H16">
        <f t="shared" si="10"/>
        <v>89.344494022989508</v>
      </c>
      <c r="I16">
        <f t="shared" si="10"/>
        <v>86.613723022989504</v>
      </c>
      <c r="J16">
        <f t="shared" si="10"/>
        <v>83.809201022989512</v>
      </c>
      <c r="K16">
        <f t="shared" si="4"/>
        <v>80.930928022989519</v>
      </c>
      <c r="L16">
        <f t="shared" si="4"/>
        <v>77.978904022989525</v>
      </c>
      <c r="M16">
        <f t="shared" si="5"/>
        <v>74.953129022989529</v>
      </c>
      <c r="N16">
        <f t="shared" si="5"/>
        <v>71.853603022989546</v>
      </c>
      <c r="O16">
        <f t="shared" si="5"/>
        <v>68.680326022989547</v>
      </c>
      <c r="P16">
        <f t="shared" si="5"/>
        <v>65.433298022989561</v>
      </c>
      <c r="Q16">
        <f t="shared" si="6"/>
        <v>62.112519022989559</v>
      </c>
      <c r="R16">
        <f t="shared" si="6"/>
        <v>58.717989022989563</v>
      </c>
      <c r="S16">
        <f t="shared" si="6"/>
        <v>55.249708022989573</v>
      </c>
      <c r="T16">
        <f t="shared" si="7"/>
        <v>51.707676022989574</v>
      </c>
      <c r="U16">
        <f t="shared" si="7"/>
        <v>48.091893022989581</v>
      </c>
      <c r="V16">
        <f t="shared" si="7"/>
        <v>44.402359022989579</v>
      </c>
      <c r="W16">
        <f t="shared" si="7"/>
        <v>40.639074022989583</v>
      </c>
      <c r="X16">
        <f t="shared" si="8"/>
        <v>36.802038022989592</v>
      </c>
      <c r="Y16">
        <f t="shared" si="8"/>
        <v>32.891251022989593</v>
      </c>
      <c r="Z16">
        <f t="shared" si="8"/>
        <v>28.906713022989599</v>
      </c>
      <c r="AA16">
        <f t="shared" si="8"/>
        <v>24.848424022989594</v>
      </c>
      <c r="AB16">
        <f t="shared" si="9"/>
        <v>20.716384022989597</v>
      </c>
      <c r="AC16">
        <f t="shared" si="9"/>
        <v>16.510593022989607</v>
      </c>
      <c r="AD16">
        <f t="shared" si="9"/>
        <v>12.231051022989606</v>
      </c>
      <c r="AE16">
        <f t="shared" si="9"/>
        <v>7.8777580229896111</v>
      </c>
      <c r="AF16">
        <f t="shared" si="9"/>
        <v>3.450714022989624</v>
      </c>
    </row>
    <row r="17" spans="2:29" x14ac:dyDescent="0.3">
      <c r="B17">
        <f t="shared" si="3"/>
        <v>14</v>
      </c>
      <c r="C17">
        <v>62.951839311400015</v>
      </c>
      <c r="D17">
        <f t="shared" si="2"/>
        <v>85.577254748738639</v>
      </c>
      <c r="E17">
        <f t="shared" si="10"/>
        <v>83.141487748738641</v>
      </c>
      <c r="F17">
        <f t="shared" si="10"/>
        <v>80.631969748738655</v>
      </c>
      <c r="G17">
        <f t="shared" si="10"/>
        <v>78.048700748738653</v>
      </c>
      <c r="H17">
        <f t="shared" si="10"/>
        <v>75.391680748738665</v>
      </c>
      <c r="I17">
        <f t="shared" si="10"/>
        <v>72.660909748738661</v>
      </c>
      <c r="J17">
        <f t="shared" si="10"/>
        <v>69.856387748738669</v>
      </c>
      <c r="K17">
        <f t="shared" si="4"/>
        <v>66.978114748738676</v>
      </c>
      <c r="L17">
        <f t="shared" si="4"/>
        <v>64.026090748738682</v>
      </c>
      <c r="M17">
        <f t="shared" si="5"/>
        <v>61.000315748738686</v>
      </c>
      <c r="N17">
        <f t="shared" si="5"/>
        <v>57.900789748738696</v>
      </c>
      <c r="O17">
        <f t="shared" si="5"/>
        <v>54.727512748738697</v>
      </c>
      <c r="P17">
        <f t="shared" si="5"/>
        <v>51.480484748738704</v>
      </c>
      <c r="Q17">
        <f t="shared" si="6"/>
        <v>48.159705748738702</v>
      </c>
      <c r="R17">
        <f t="shared" si="6"/>
        <v>44.765175748738706</v>
      </c>
      <c r="S17">
        <f t="shared" si="6"/>
        <v>41.296894748738715</v>
      </c>
      <c r="T17">
        <f t="shared" si="7"/>
        <v>37.754862748738717</v>
      </c>
      <c r="U17">
        <f t="shared" si="7"/>
        <v>34.139079748738723</v>
      </c>
      <c r="V17">
        <f t="shared" si="7"/>
        <v>30.449545748738721</v>
      </c>
      <c r="W17">
        <f t="shared" si="7"/>
        <v>26.686260748738725</v>
      </c>
      <c r="X17">
        <f t="shared" si="8"/>
        <v>22.849224748738735</v>
      </c>
      <c r="Y17">
        <f t="shared" si="8"/>
        <v>18.938437748738735</v>
      </c>
      <c r="Z17">
        <f t="shared" si="8"/>
        <v>14.953899748738742</v>
      </c>
      <c r="AA17">
        <f t="shared" si="8"/>
        <v>10.895610748738736</v>
      </c>
      <c r="AB17">
        <f>AA17+(-7.3751*(momento)+14632)/100</f>
        <v>6.7635707487387391</v>
      </c>
      <c r="AC17">
        <f>AB17+(-7.3751*(momento)+14632)/100</f>
        <v>2.5577797487387492</v>
      </c>
    </row>
    <row r="18" spans="2:29" x14ac:dyDescent="0.3">
      <c r="B18">
        <f t="shared" si="3"/>
        <v>15</v>
      </c>
      <c r="C18">
        <v>49.266656852400004</v>
      </c>
      <c r="D18">
        <f t="shared" si="2"/>
        <v>66.973503716404139</v>
      </c>
      <c r="E18">
        <f t="shared" si="10"/>
        <v>64.53773671640414</v>
      </c>
      <c r="F18">
        <f t="shared" si="10"/>
        <v>62.028218716404155</v>
      </c>
      <c r="G18">
        <f t="shared" si="10"/>
        <v>59.444949716404153</v>
      </c>
      <c r="H18">
        <f t="shared" si="10"/>
        <v>56.787929716404157</v>
      </c>
      <c r="I18">
        <f t="shared" si="10"/>
        <v>54.057158716404153</v>
      </c>
      <c r="J18">
        <f t="shared" si="10"/>
        <v>51.252636716404155</v>
      </c>
      <c r="K18">
        <f t="shared" si="4"/>
        <v>48.374363716404162</v>
      </c>
      <c r="L18">
        <f t="shared" si="4"/>
        <v>45.42233971640416</v>
      </c>
      <c r="M18">
        <f t="shared" si="5"/>
        <v>42.396564716404164</v>
      </c>
      <c r="N18">
        <f t="shared" si="5"/>
        <v>39.297038716404174</v>
      </c>
      <c r="O18">
        <f t="shared" si="5"/>
        <v>36.123761716404175</v>
      </c>
      <c r="P18">
        <f t="shared" si="5"/>
        <v>32.876733716404182</v>
      </c>
      <c r="Q18">
        <f t="shared" si="6"/>
        <v>29.55595471640418</v>
      </c>
      <c r="R18">
        <f t="shared" si="6"/>
        <v>26.161424716404184</v>
      </c>
      <c r="S18">
        <f t="shared" si="6"/>
        <v>22.693143716404197</v>
      </c>
      <c r="T18">
        <f t="shared" si="7"/>
        <v>19.151111716404198</v>
      </c>
      <c r="U18">
        <f t="shared" si="7"/>
        <v>15.535328716404207</v>
      </c>
      <c r="V18">
        <f t="shared" si="7"/>
        <v>11.845794716404203</v>
      </c>
      <c r="W18">
        <f t="shared" si="7"/>
        <v>8.082509716404207</v>
      </c>
      <c r="X18">
        <f>W18+(-7.3751*(momento)+14632)/100</f>
        <v>4.2454737164042182</v>
      </c>
    </row>
    <row r="19" spans="2:29" x14ac:dyDescent="0.3">
      <c r="B19">
        <f t="shared" si="3"/>
        <v>16</v>
      </c>
      <c r="C19">
        <v>42.424065622900009</v>
      </c>
      <c r="D19">
        <f t="shared" si="2"/>
        <v>57.67162820023691</v>
      </c>
      <c r="E19">
        <f t="shared" si="10"/>
        <v>55.235861200236911</v>
      </c>
      <c r="F19">
        <f t="shared" si="10"/>
        <v>52.726343200236926</v>
      </c>
      <c r="G19">
        <f t="shared" si="10"/>
        <v>50.143074200236924</v>
      </c>
      <c r="H19">
        <f t="shared" si="10"/>
        <v>47.486054200236929</v>
      </c>
      <c r="I19">
        <f t="shared" si="10"/>
        <v>44.755283200236924</v>
      </c>
      <c r="J19">
        <f t="shared" si="10"/>
        <v>41.950761200236926</v>
      </c>
      <c r="K19">
        <f t="shared" si="4"/>
        <v>39.072488200236933</v>
      </c>
      <c r="L19">
        <f t="shared" si="4"/>
        <v>36.120464200236931</v>
      </c>
      <c r="M19">
        <f t="shared" si="5"/>
        <v>33.094689200236935</v>
      </c>
      <c r="N19">
        <f t="shared" si="5"/>
        <v>29.995163200236949</v>
      </c>
      <c r="O19">
        <f t="shared" si="5"/>
        <v>26.82188620023695</v>
      </c>
      <c r="P19">
        <f t="shared" si="5"/>
        <v>23.57485820023696</v>
      </c>
      <c r="Q19">
        <f t="shared" si="6"/>
        <v>20.254079200236959</v>
      </c>
      <c r="R19">
        <f t="shared" si="6"/>
        <v>16.859549200236962</v>
      </c>
      <c r="S19">
        <f t="shared" si="6"/>
        <v>13.391268200236974</v>
      </c>
      <c r="T19">
        <f t="shared" ref="T19:V21" si="11">S19+(-7.3751*(momento)+14632)/100</f>
        <v>9.8492362002369749</v>
      </c>
      <c r="U19">
        <f t="shared" si="11"/>
        <v>6.2334532002369833</v>
      </c>
      <c r="V19">
        <f t="shared" si="11"/>
        <v>2.5439192002369801</v>
      </c>
    </row>
    <row r="20" spans="2:29" x14ac:dyDescent="0.3">
      <c r="B20">
        <f t="shared" si="3"/>
        <v>17</v>
      </c>
      <c r="C20">
        <v>47.213879483550009</v>
      </c>
      <c r="D20">
        <f t="shared" si="2"/>
        <v>64.182941061553976</v>
      </c>
      <c r="E20">
        <f t="shared" si="10"/>
        <v>61.747174061553977</v>
      </c>
      <c r="F20">
        <f t="shared" si="10"/>
        <v>59.237656061553992</v>
      </c>
      <c r="G20">
        <f t="shared" si="10"/>
        <v>56.65438706155399</v>
      </c>
      <c r="H20">
        <f t="shared" si="10"/>
        <v>53.997367061553994</v>
      </c>
      <c r="I20">
        <f t="shared" si="10"/>
        <v>51.26659606155399</v>
      </c>
      <c r="J20">
        <f t="shared" si="10"/>
        <v>48.462074061553992</v>
      </c>
      <c r="K20">
        <f t="shared" si="4"/>
        <v>45.583801061553999</v>
      </c>
      <c r="L20">
        <f t="shared" si="4"/>
        <v>42.631777061553997</v>
      </c>
      <c r="M20">
        <f t="shared" si="5"/>
        <v>39.606002061554001</v>
      </c>
      <c r="N20">
        <f t="shared" si="5"/>
        <v>36.506476061554011</v>
      </c>
      <c r="O20">
        <f t="shared" si="5"/>
        <v>33.333199061554012</v>
      </c>
      <c r="P20">
        <f t="shared" si="5"/>
        <v>30.086171061554019</v>
      </c>
      <c r="Q20">
        <f t="shared" si="6"/>
        <v>26.765392061554017</v>
      </c>
      <c r="R20">
        <f t="shared" si="6"/>
        <v>23.370862061554021</v>
      </c>
      <c r="S20">
        <f t="shared" si="6"/>
        <v>19.902581061554034</v>
      </c>
      <c r="T20">
        <f t="shared" si="11"/>
        <v>16.360549061554035</v>
      </c>
      <c r="U20">
        <f t="shared" si="11"/>
        <v>12.744766061554044</v>
      </c>
      <c r="V20">
        <f t="shared" si="11"/>
        <v>9.0552320615540403</v>
      </c>
      <c r="W20">
        <f>V20+(-7.3751*(momento)+14632)/100</f>
        <v>5.291947061554044</v>
      </c>
      <c r="X20">
        <f>W20+(-7.3751*(momento)+14632)/100</f>
        <v>1.4549110615540548</v>
      </c>
    </row>
    <row r="21" spans="2:29" x14ac:dyDescent="0.3">
      <c r="B21">
        <f t="shared" si="3"/>
        <v>18</v>
      </c>
      <c r="C21">
        <v>50.63517509830001</v>
      </c>
      <c r="D21">
        <f t="shared" si="2"/>
        <v>68.833878819637604</v>
      </c>
      <c r="E21">
        <f t="shared" si="10"/>
        <v>66.398111819637606</v>
      </c>
      <c r="F21">
        <f t="shared" si="10"/>
        <v>63.88859381963762</v>
      </c>
      <c r="G21">
        <f t="shared" si="10"/>
        <v>61.305324819637619</v>
      </c>
      <c r="H21">
        <f t="shared" si="10"/>
        <v>58.648304819637623</v>
      </c>
      <c r="I21">
        <f t="shared" si="10"/>
        <v>55.917533819637619</v>
      </c>
      <c r="J21">
        <f t="shared" si="10"/>
        <v>53.11301181963762</v>
      </c>
      <c r="K21">
        <f t="shared" si="4"/>
        <v>50.234738819637627</v>
      </c>
      <c r="L21">
        <f t="shared" si="4"/>
        <v>47.282714819637626</v>
      </c>
      <c r="M21">
        <f t="shared" si="5"/>
        <v>44.25693981963763</v>
      </c>
      <c r="N21">
        <f t="shared" si="5"/>
        <v>41.15741381963764</v>
      </c>
      <c r="O21">
        <f t="shared" si="5"/>
        <v>37.984136819637641</v>
      </c>
      <c r="P21">
        <f t="shared" si="5"/>
        <v>34.737108819637648</v>
      </c>
      <c r="Q21">
        <f t="shared" si="6"/>
        <v>31.416329819637646</v>
      </c>
      <c r="R21">
        <f t="shared" si="6"/>
        <v>28.02179981963765</v>
      </c>
      <c r="S21">
        <f t="shared" si="6"/>
        <v>24.553518819637663</v>
      </c>
      <c r="T21">
        <f t="shared" si="11"/>
        <v>21.011486819637664</v>
      </c>
      <c r="U21">
        <f t="shared" si="11"/>
        <v>17.395703819637671</v>
      </c>
      <c r="V21">
        <f t="shared" si="11"/>
        <v>13.706169819637667</v>
      </c>
      <c r="W21">
        <f>V21+(-7.3751*(momento)+14632)/100</f>
        <v>9.9428848196376709</v>
      </c>
      <c r="X21">
        <f>W21+(-7.3751*(momento)+14632)/100</f>
        <v>6.1058488196376821</v>
      </c>
      <c r="Y21">
        <f>X21+(-7.3751*(momento)+14632)/100</f>
        <v>2.1950618196376817</v>
      </c>
    </row>
    <row r="22" spans="2:29" x14ac:dyDescent="0.3">
      <c r="B22">
        <f t="shared" si="3"/>
        <v>19</v>
      </c>
      <c r="C22">
        <v>36.265733516350004</v>
      </c>
      <c r="D22">
        <f t="shared" si="2"/>
        <v>49.299940235686385</v>
      </c>
      <c r="E22">
        <f t="shared" si="10"/>
        <v>46.864173235686387</v>
      </c>
      <c r="F22">
        <f t="shared" si="10"/>
        <v>44.354655235686394</v>
      </c>
      <c r="G22">
        <f t="shared" si="10"/>
        <v>41.771386235686393</v>
      </c>
      <c r="H22">
        <f t="shared" si="10"/>
        <v>39.114366235686397</v>
      </c>
      <c r="I22">
        <f t="shared" si="10"/>
        <v>36.383595235686393</v>
      </c>
      <c r="J22">
        <f t="shared" si="10"/>
        <v>33.579073235686394</v>
      </c>
      <c r="K22">
        <f t="shared" si="4"/>
        <v>30.700800235686405</v>
      </c>
      <c r="L22">
        <f t="shared" si="4"/>
        <v>27.748776235686403</v>
      </c>
      <c r="M22">
        <f t="shared" si="5"/>
        <v>24.723001235686411</v>
      </c>
      <c r="N22">
        <f t="shared" si="5"/>
        <v>21.623475235686424</v>
      </c>
      <c r="O22">
        <f t="shared" si="5"/>
        <v>18.450198235686425</v>
      </c>
      <c r="P22">
        <f t="shared" si="5"/>
        <v>15.203170235686434</v>
      </c>
      <c r="Q22">
        <f t="shared" si="6"/>
        <v>11.882391235686432</v>
      </c>
      <c r="R22">
        <f t="shared" si="6"/>
        <v>8.487861235686438</v>
      </c>
      <c r="S22">
        <f t="shared" si="6"/>
        <v>5.0195802356864494</v>
      </c>
      <c r="T22">
        <f>S22+(-7.3751*(momento)+14632)/100</f>
        <v>1.47754823568645</v>
      </c>
    </row>
    <row r="23" spans="2:29" x14ac:dyDescent="0.3">
      <c r="B23">
        <f t="shared" si="3"/>
        <v>20</v>
      </c>
      <c r="C23">
        <v>23.264810180300003</v>
      </c>
      <c r="D23">
        <f t="shared" si="2"/>
        <v>31.626376754968625</v>
      </c>
      <c r="E23">
        <f t="shared" si="10"/>
        <v>29.19060975496863</v>
      </c>
      <c r="F23">
        <f t="shared" si="10"/>
        <v>26.681091754968641</v>
      </c>
      <c r="G23">
        <f t="shared" si="10"/>
        <v>24.097822754968639</v>
      </c>
      <c r="H23">
        <f t="shared" si="10"/>
        <v>21.440802754968647</v>
      </c>
      <c r="I23">
        <f t="shared" si="10"/>
        <v>18.710031754968643</v>
      </c>
      <c r="J23">
        <f t="shared" si="10"/>
        <v>15.905509754968646</v>
      </c>
      <c r="K23">
        <f t="shared" si="4"/>
        <v>13.027236754968655</v>
      </c>
      <c r="L23">
        <f t="shared" si="4"/>
        <v>10.075212754968653</v>
      </c>
      <c r="M23">
        <f>L23+(-7.3751*(momento)+14632)/100</f>
        <v>7.0494377549686593</v>
      </c>
      <c r="N23">
        <f>M23+(-7.3751*(momento)+14632)/100</f>
        <v>3.9499117549686722</v>
      </c>
      <c r="O23">
        <f>N23+(-7.3751*(momento)+14632)/100</f>
        <v>0.77663475496867385</v>
      </c>
    </row>
    <row r="24" spans="2:29" x14ac:dyDescent="0.3">
      <c r="B24">
        <f t="shared" si="3"/>
        <v>21</v>
      </c>
      <c r="C24">
        <v>21.896291934400001</v>
      </c>
      <c r="D24">
        <f t="shared" si="2"/>
        <v>29.766001651735174</v>
      </c>
      <c r="E24">
        <f t="shared" ref="E24:J33" si="12">D24+(-7.3751*(momento)+14632)/100</f>
        <v>27.330234651735179</v>
      </c>
      <c r="F24">
        <f t="shared" si="12"/>
        <v>24.820716651735189</v>
      </c>
      <c r="G24">
        <f t="shared" si="12"/>
        <v>22.237447651735188</v>
      </c>
      <c r="H24">
        <f t="shared" si="12"/>
        <v>19.580427651735196</v>
      </c>
      <c r="I24">
        <f t="shared" si="12"/>
        <v>16.849656651735192</v>
      </c>
      <c r="J24">
        <f t="shared" si="12"/>
        <v>14.045134651735195</v>
      </c>
      <c r="K24">
        <f t="shared" si="4"/>
        <v>11.166861651735204</v>
      </c>
      <c r="L24">
        <f t="shared" si="4"/>
        <v>8.214837651735202</v>
      </c>
      <c r="M24">
        <f t="shared" ref="M24:N38" si="13">L24+(-7.3751*(momento)+14632)/100</f>
        <v>5.1890626517352079</v>
      </c>
      <c r="N24">
        <f t="shared" si="13"/>
        <v>2.0895366517352207</v>
      </c>
    </row>
    <row r="25" spans="2:29" x14ac:dyDescent="0.3">
      <c r="B25">
        <f t="shared" si="3"/>
        <v>22</v>
      </c>
      <c r="C25">
        <v>26.686105795050004</v>
      </c>
      <c r="D25">
        <f t="shared" si="2"/>
        <v>36.277314513052247</v>
      </c>
      <c r="E25">
        <f t="shared" si="12"/>
        <v>33.841547513052248</v>
      </c>
      <c r="F25">
        <f t="shared" si="12"/>
        <v>31.332029513052259</v>
      </c>
      <c r="G25">
        <f t="shared" si="12"/>
        <v>28.748760513052257</v>
      </c>
      <c r="H25">
        <f t="shared" si="12"/>
        <v>26.091740513052265</v>
      </c>
      <c r="I25">
        <f t="shared" si="12"/>
        <v>23.360969513052261</v>
      </c>
      <c r="J25">
        <f t="shared" si="12"/>
        <v>20.556447513052262</v>
      </c>
      <c r="K25">
        <f t="shared" si="4"/>
        <v>17.678174513052273</v>
      </c>
      <c r="L25">
        <f t="shared" si="4"/>
        <v>14.726150513052271</v>
      </c>
      <c r="M25">
        <f t="shared" si="13"/>
        <v>11.700375513052277</v>
      </c>
      <c r="N25">
        <f t="shared" si="13"/>
        <v>8.6008495130522906</v>
      </c>
      <c r="O25">
        <f t="shared" ref="O25:P36" si="14">N25+(-7.3751*(momento)+14632)/100</f>
        <v>5.4275725130522918</v>
      </c>
      <c r="P25">
        <f t="shared" si="14"/>
        <v>2.1805445130523005</v>
      </c>
    </row>
    <row r="26" spans="2:29" x14ac:dyDescent="0.3">
      <c r="B26">
        <f t="shared" si="3"/>
        <v>23</v>
      </c>
      <c r="C26">
        <v>29.423142286850005</v>
      </c>
      <c r="D26">
        <f t="shared" si="2"/>
        <v>39.998064719519142</v>
      </c>
      <c r="E26">
        <f t="shared" si="12"/>
        <v>37.562297719519144</v>
      </c>
      <c r="F26">
        <f t="shared" si="12"/>
        <v>35.052779719519151</v>
      </c>
      <c r="G26">
        <f t="shared" si="12"/>
        <v>32.46951071951915</v>
      </c>
      <c r="H26">
        <f t="shared" si="12"/>
        <v>29.812490719519158</v>
      </c>
      <c r="I26">
        <f t="shared" si="12"/>
        <v>27.081719719519153</v>
      </c>
      <c r="J26">
        <f t="shared" si="12"/>
        <v>24.277197719519155</v>
      </c>
      <c r="K26">
        <f t="shared" ref="K26:L40" si="15">J26+(-7.3751*(momento)+14632)/100</f>
        <v>21.398924719519165</v>
      </c>
      <c r="L26">
        <f t="shared" si="15"/>
        <v>18.446900719519164</v>
      </c>
      <c r="M26">
        <f t="shared" si="13"/>
        <v>15.42112571951917</v>
      </c>
      <c r="N26">
        <f t="shared" si="13"/>
        <v>12.321599719519183</v>
      </c>
      <c r="O26">
        <f t="shared" si="14"/>
        <v>9.1483227195191841</v>
      </c>
      <c r="P26">
        <f t="shared" si="14"/>
        <v>5.9012947195191927</v>
      </c>
      <c r="Q26">
        <f t="shared" ref="Q26:Q33" si="16">P26+(-7.3751*(momento)+14632)/100</f>
        <v>2.5805157195191906</v>
      </c>
    </row>
    <row r="27" spans="2:29" x14ac:dyDescent="0.3">
      <c r="B27">
        <f t="shared" si="3"/>
        <v>24</v>
      </c>
      <c r="C27">
        <v>30.107401409800005</v>
      </c>
      <c r="D27">
        <f t="shared" si="2"/>
        <v>40.928252271135868</v>
      </c>
      <c r="E27">
        <f t="shared" si="12"/>
        <v>38.49248527113587</v>
      </c>
      <c r="F27">
        <f t="shared" si="12"/>
        <v>35.982967271135877</v>
      </c>
      <c r="G27">
        <f t="shared" si="12"/>
        <v>33.399698271135875</v>
      </c>
      <c r="H27">
        <f t="shared" si="12"/>
        <v>30.742678271135883</v>
      </c>
      <c r="I27">
        <f t="shared" si="12"/>
        <v>28.011907271135879</v>
      </c>
      <c r="J27">
        <f t="shared" si="12"/>
        <v>25.20738527113588</v>
      </c>
      <c r="K27">
        <f t="shared" si="15"/>
        <v>22.329112271135891</v>
      </c>
      <c r="L27">
        <f t="shared" si="15"/>
        <v>19.377088271135889</v>
      </c>
      <c r="M27">
        <f t="shared" si="13"/>
        <v>16.351313271135894</v>
      </c>
      <c r="N27">
        <f t="shared" si="13"/>
        <v>13.251787271135907</v>
      </c>
      <c r="O27">
        <f t="shared" si="14"/>
        <v>10.078510271135908</v>
      </c>
      <c r="P27">
        <f t="shared" si="14"/>
        <v>6.8314822711359167</v>
      </c>
      <c r="Q27">
        <f t="shared" si="16"/>
        <v>3.5107032711359145</v>
      </c>
    </row>
    <row r="28" spans="2:29" x14ac:dyDescent="0.3">
      <c r="B28">
        <f t="shared" si="3"/>
        <v>25</v>
      </c>
      <c r="C28">
        <v>29.423142286850005</v>
      </c>
      <c r="D28">
        <f t="shared" si="2"/>
        <v>39.998064719519142</v>
      </c>
      <c r="E28">
        <f t="shared" si="12"/>
        <v>37.562297719519144</v>
      </c>
      <c r="F28">
        <f t="shared" si="12"/>
        <v>35.052779719519151</v>
      </c>
      <c r="G28">
        <f t="shared" si="12"/>
        <v>32.46951071951915</v>
      </c>
      <c r="H28">
        <f t="shared" si="12"/>
        <v>29.812490719519158</v>
      </c>
      <c r="I28">
        <f t="shared" si="12"/>
        <v>27.081719719519153</v>
      </c>
      <c r="J28">
        <f t="shared" si="12"/>
        <v>24.277197719519155</v>
      </c>
      <c r="K28">
        <f t="shared" si="15"/>
        <v>21.398924719519165</v>
      </c>
      <c r="L28">
        <f t="shared" si="15"/>
        <v>18.446900719519164</v>
      </c>
      <c r="M28">
        <f t="shared" si="13"/>
        <v>15.42112571951917</v>
      </c>
      <c r="N28">
        <f t="shared" si="13"/>
        <v>12.321599719519183</v>
      </c>
      <c r="O28">
        <f t="shared" si="14"/>
        <v>9.1483227195191841</v>
      </c>
      <c r="P28">
        <f t="shared" si="14"/>
        <v>5.9012947195191927</v>
      </c>
      <c r="Q28">
        <f t="shared" si="16"/>
        <v>2.5805157195191906</v>
      </c>
    </row>
    <row r="29" spans="2:29" x14ac:dyDescent="0.3">
      <c r="B29">
        <f t="shared" si="3"/>
        <v>26</v>
      </c>
      <c r="C29">
        <v>28.738883163900002</v>
      </c>
      <c r="D29">
        <f t="shared" si="2"/>
        <v>39.067877167902417</v>
      </c>
      <c r="E29">
        <f t="shared" si="12"/>
        <v>36.632110167902418</v>
      </c>
      <c r="F29">
        <f t="shared" si="12"/>
        <v>34.122592167902425</v>
      </c>
      <c r="G29">
        <f t="shared" si="12"/>
        <v>31.539323167902424</v>
      </c>
      <c r="H29">
        <f t="shared" si="12"/>
        <v>28.882303167902432</v>
      </c>
      <c r="I29">
        <f t="shared" si="12"/>
        <v>26.151532167902428</v>
      </c>
      <c r="J29">
        <f t="shared" si="12"/>
        <v>23.347010167902429</v>
      </c>
      <c r="K29">
        <f t="shared" si="15"/>
        <v>20.468737167902439</v>
      </c>
      <c r="L29">
        <f t="shared" si="15"/>
        <v>17.516713167902438</v>
      </c>
      <c r="M29">
        <f t="shared" si="13"/>
        <v>14.490938167902444</v>
      </c>
      <c r="N29">
        <f t="shared" si="13"/>
        <v>11.391412167902457</v>
      </c>
      <c r="O29">
        <f t="shared" si="14"/>
        <v>8.2181351679024583</v>
      </c>
      <c r="P29">
        <f t="shared" si="14"/>
        <v>4.971107167902467</v>
      </c>
      <c r="Q29">
        <f t="shared" si="16"/>
        <v>1.6503281679024648</v>
      </c>
    </row>
    <row r="30" spans="2:29" x14ac:dyDescent="0.3">
      <c r="B30">
        <f t="shared" si="3"/>
        <v>27</v>
      </c>
      <c r="C30">
        <v>28.054624040950003</v>
      </c>
      <c r="D30">
        <f t="shared" si="2"/>
        <v>38.137689616285691</v>
      </c>
      <c r="E30">
        <f t="shared" si="12"/>
        <v>35.701922616285692</v>
      </c>
      <c r="F30">
        <f t="shared" si="12"/>
        <v>33.1924046162857</v>
      </c>
      <c r="G30">
        <f t="shared" si="12"/>
        <v>30.609135616285698</v>
      </c>
      <c r="H30">
        <f t="shared" si="12"/>
        <v>27.952115616285706</v>
      </c>
      <c r="I30">
        <f t="shared" si="12"/>
        <v>25.221344616285702</v>
      </c>
      <c r="J30">
        <f t="shared" si="12"/>
        <v>22.416822616285703</v>
      </c>
      <c r="K30">
        <f t="shared" si="15"/>
        <v>19.538549616285714</v>
      </c>
      <c r="L30">
        <f t="shared" si="15"/>
        <v>16.586525616285712</v>
      </c>
      <c r="M30">
        <f t="shared" si="13"/>
        <v>13.560750616285718</v>
      </c>
      <c r="N30">
        <f t="shared" si="13"/>
        <v>10.461224616285731</v>
      </c>
      <c r="O30">
        <f t="shared" si="14"/>
        <v>7.2879476162857326</v>
      </c>
      <c r="P30">
        <f t="shared" si="14"/>
        <v>4.0409196162857413</v>
      </c>
      <c r="Q30">
        <f t="shared" si="16"/>
        <v>0.72014061628573911</v>
      </c>
    </row>
    <row r="31" spans="2:29" x14ac:dyDescent="0.3">
      <c r="B31">
        <f t="shared" si="3"/>
        <v>28</v>
      </c>
      <c r="C31">
        <v>30.107401409800005</v>
      </c>
      <c r="D31">
        <f t="shared" si="2"/>
        <v>40.928252271135868</v>
      </c>
      <c r="E31">
        <f t="shared" si="12"/>
        <v>38.49248527113587</v>
      </c>
      <c r="F31">
        <f t="shared" si="12"/>
        <v>35.982967271135877</v>
      </c>
      <c r="G31">
        <f t="shared" si="12"/>
        <v>33.399698271135875</v>
      </c>
      <c r="H31">
        <f t="shared" si="12"/>
        <v>30.742678271135883</v>
      </c>
      <c r="I31">
        <f t="shared" si="12"/>
        <v>28.011907271135879</v>
      </c>
      <c r="J31">
        <f t="shared" si="12"/>
        <v>25.20738527113588</v>
      </c>
      <c r="K31">
        <f t="shared" si="15"/>
        <v>22.329112271135891</v>
      </c>
      <c r="L31">
        <f t="shared" si="15"/>
        <v>19.377088271135889</v>
      </c>
      <c r="M31">
        <f t="shared" si="13"/>
        <v>16.351313271135894</v>
      </c>
      <c r="N31">
        <f t="shared" si="13"/>
        <v>13.251787271135907</v>
      </c>
      <c r="O31">
        <f t="shared" si="14"/>
        <v>10.078510271135908</v>
      </c>
      <c r="P31">
        <f t="shared" si="14"/>
        <v>6.8314822711359167</v>
      </c>
      <c r="Q31">
        <f t="shared" si="16"/>
        <v>3.5107032711359145</v>
      </c>
    </row>
    <row r="32" spans="2:29" x14ac:dyDescent="0.3">
      <c r="B32">
        <f t="shared" si="3"/>
        <v>29</v>
      </c>
      <c r="C32">
        <v>32.16017877865</v>
      </c>
      <c r="D32">
        <f t="shared" si="2"/>
        <v>43.718814925986031</v>
      </c>
      <c r="E32">
        <f t="shared" si="12"/>
        <v>41.283047925986033</v>
      </c>
      <c r="F32">
        <f t="shared" si="12"/>
        <v>38.77352992598604</v>
      </c>
      <c r="G32">
        <f t="shared" si="12"/>
        <v>36.190260925986038</v>
      </c>
      <c r="H32">
        <f t="shared" si="12"/>
        <v>33.533240925986043</v>
      </c>
      <c r="I32">
        <f t="shared" si="12"/>
        <v>30.802469925986038</v>
      </c>
      <c r="J32">
        <f t="shared" si="12"/>
        <v>27.99794792598604</v>
      </c>
      <c r="K32">
        <f t="shared" si="15"/>
        <v>25.11967492598605</v>
      </c>
      <c r="L32">
        <f t="shared" si="15"/>
        <v>22.167650925986049</v>
      </c>
      <c r="M32">
        <f t="shared" si="13"/>
        <v>19.141875925986056</v>
      </c>
      <c r="N32">
        <f t="shared" si="13"/>
        <v>16.04234992598607</v>
      </c>
      <c r="O32">
        <f t="shared" si="14"/>
        <v>12.869072925986071</v>
      </c>
      <c r="P32">
        <f t="shared" si="14"/>
        <v>9.6220449259860796</v>
      </c>
      <c r="Q32">
        <f t="shared" si="16"/>
        <v>6.3012659259860779</v>
      </c>
      <c r="R32">
        <f>Q32+(-7.3751*(momento)+14632)/100</f>
        <v>2.9067359259860828</v>
      </c>
    </row>
    <row r="33" spans="2:18" x14ac:dyDescent="0.3">
      <c r="B33">
        <f t="shared" si="3"/>
        <v>30</v>
      </c>
      <c r="C33">
        <v>30.791660532750004</v>
      </c>
      <c r="D33">
        <f t="shared" si="2"/>
        <v>41.858439822752594</v>
      </c>
      <c r="E33">
        <f t="shared" si="12"/>
        <v>39.422672822752595</v>
      </c>
      <c r="F33">
        <f t="shared" si="12"/>
        <v>36.913154822752603</v>
      </c>
      <c r="G33">
        <f t="shared" si="12"/>
        <v>34.329885822752601</v>
      </c>
      <c r="H33">
        <f t="shared" si="12"/>
        <v>31.672865822752609</v>
      </c>
      <c r="I33">
        <f t="shared" si="12"/>
        <v>28.942094822752605</v>
      </c>
      <c r="J33">
        <f t="shared" si="12"/>
        <v>26.137572822752606</v>
      </c>
      <c r="K33">
        <f t="shared" si="15"/>
        <v>23.259299822752617</v>
      </c>
      <c r="L33">
        <f t="shared" si="15"/>
        <v>20.307275822752615</v>
      </c>
      <c r="M33">
        <f t="shared" si="13"/>
        <v>17.281500822752619</v>
      </c>
      <c r="N33">
        <f t="shared" si="13"/>
        <v>14.181974822752633</v>
      </c>
      <c r="O33">
        <f t="shared" si="14"/>
        <v>11.008697822752634</v>
      </c>
      <c r="P33">
        <f t="shared" si="14"/>
        <v>7.7616698227526424</v>
      </c>
      <c r="Q33">
        <f t="shared" si="16"/>
        <v>4.4408908227526407</v>
      </c>
      <c r="R33">
        <f>Q33+(-7.3751*(momento)+14632)/100</f>
        <v>1.0463608227526455</v>
      </c>
    </row>
    <row r="34" spans="2:18" x14ac:dyDescent="0.3">
      <c r="B34">
        <f t="shared" si="3"/>
        <v>31</v>
      </c>
      <c r="C34">
        <v>26.001846672100001</v>
      </c>
      <c r="D34">
        <f t="shared" si="2"/>
        <v>35.347126961435521</v>
      </c>
      <c r="E34">
        <f t="shared" ref="E34:J43" si="17">D34+(-7.3751*(momento)+14632)/100</f>
        <v>32.911359961435522</v>
      </c>
      <c r="F34">
        <f t="shared" si="17"/>
        <v>30.401841961435533</v>
      </c>
      <c r="G34">
        <f t="shared" si="17"/>
        <v>27.818572961435532</v>
      </c>
      <c r="H34">
        <f t="shared" si="17"/>
        <v>25.16155296143554</v>
      </c>
      <c r="I34">
        <f t="shared" si="17"/>
        <v>22.430781961435535</v>
      </c>
      <c r="J34">
        <f t="shared" si="17"/>
        <v>19.626259961435537</v>
      </c>
      <c r="K34">
        <f t="shared" si="15"/>
        <v>16.747986961435547</v>
      </c>
      <c r="L34">
        <f t="shared" si="15"/>
        <v>13.795962961435546</v>
      </c>
      <c r="M34">
        <f t="shared" si="13"/>
        <v>10.770187961435552</v>
      </c>
      <c r="N34">
        <f t="shared" si="13"/>
        <v>7.6706619614355649</v>
      </c>
      <c r="O34">
        <f t="shared" si="14"/>
        <v>4.4973849614355661</v>
      </c>
      <c r="P34">
        <f t="shared" si="14"/>
        <v>1.2503569614355747</v>
      </c>
    </row>
    <row r="35" spans="2:18" x14ac:dyDescent="0.3">
      <c r="B35">
        <f t="shared" si="3"/>
        <v>32</v>
      </c>
      <c r="C35">
        <v>26.686105795050004</v>
      </c>
      <c r="D35">
        <f t="shared" si="2"/>
        <v>36.277314513052247</v>
      </c>
      <c r="E35">
        <f t="shared" si="17"/>
        <v>33.841547513052248</v>
      </c>
      <c r="F35">
        <f t="shared" si="17"/>
        <v>31.332029513052259</v>
      </c>
      <c r="G35">
        <f t="shared" si="17"/>
        <v>28.748760513052257</v>
      </c>
      <c r="H35">
        <f t="shared" si="17"/>
        <v>26.091740513052265</v>
      </c>
      <c r="I35">
        <f t="shared" si="17"/>
        <v>23.360969513052261</v>
      </c>
      <c r="J35">
        <f t="shared" si="17"/>
        <v>20.556447513052262</v>
      </c>
      <c r="K35">
        <f t="shared" si="15"/>
        <v>17.678174513052273</v>
      </c>
      <c r="L35">
        <f t="shared" si="15"/>
        <v>14.726150513052271</v>
      </c>
      <c r="M35">
        <f t="shared" si="13"/>
        <v>11.700375513052277</v>
      </c>
      <c r="N35">
        <f t="shared" si="13"/>
        <v>8.6008495130522906</v>
      </c>
      <c r="O35">
        <f t="shared" si="14"/>
        <v>5.4275725130522918</v>
      </c>
      <c r="P35">
        <f t="shared" si="14"/>
        <v>2.1805445130523005</v>
      </c>
    </row>
    <row r="36" spans="2:18" x14ac:dyDescent="0.3">
      <c r="B36">
        <f t="shared" si="3"/>
        <v>33</v>
      </c>
      <c r="C36">
        <v>26.001846672100001</v>
      </c>
      <c r="D36">
        <f t="shared" si="2"/>
        <v>35.347126961435521</v>
      </c>
      <c r="E36">
        <f t="shared" si="17"/>
        <v>32.911359961435522</v>
      </c>
      <c r="F36">
        <f t="shared" si="17"/>
        <v>30.401841961435533</v>
      </c>
      <c r="G36">
        <f t="shared" si="17"/>
        <v>27.818572961435532</v>
      </c>
      <c r="H36">
        <f t="shared" si="17"/>
        <v>25.16155296143554</v>
      </c>
      <c r="I36">
        <f t="shared" si="17"/>
        <v>22.430781961435535</v>
      </c>
      <c r="J36">
        <f t="shared" si="17"/>
        <v>19.626259961435537</v>
      </c>
      <c r="K36">
        <f t="shared" si="15"/>
        <v>16.747986961435547</v>
      </c>
      <c r="L36">
        <f t="shared" si="15"/>
        <v>13.795962961435546</v>
      </c>
      <c r="M36">
        <f t="shared" si="13"/>
        <v>10.770187961435552</v>
      </c>
      <c r="N36">
        <f t="shared" si="13"/>
        <v>7.6706619614355649</v>
      </c>
      <c r="O36">
        <f t="shared" si="14"/>
        <v>4.4973849614355661</v>
      </c>
      <c r="P36">
        <f t="shared" si="14"/>
        <v>1.2503569614355747</v>
      </c>
    </row>
    <row r="37" spans="2:18" x14ac:dyDescent="0.3">
      <c r="B37">
        <f t="shared" si="3"/>
        <v>34</v>
      </c>
      <c r="C37">
        <v>20.527773688500002</v>
      </c>
      <c r="D37">
        <f t="shared" si="2"/>
        <v>27.905626548501726</v>
      </c>
      <c r="E37">
        <f t="shared" si="17"/>
        <v>25.469859548501731</v>
      </c>
      <c r="F37">
        <f t="shared" si="17"/>
        <v>22.960341548501741</v>
      </c>
      <c r="G37">
        <f t="shared" si="17"/>
        <v>20.37707254850174</v>
      </c>
      <c r="H37">
        <f t="shared" si="17"/>
        <v>17.720052548501748</v>
      </c>
      <c r="I37">
        <f t="shared" si="17"/>
        <v>14.989281548501744</v>
      </c>
      <c r="J37">
        <f t="shared" si="17"/>
        <v>12.184759548501747</v>
      </c>
      <c r="K37">
        <f t="shared" si="15"/>
        <v>9.3064865485017556</v>
      </c>
      <c r="L37">
        <f t="shared" si="15"/>
        <v>6.3544625485017541</v>
      </c>
      <c r="M37">
        <f t="shared" si="13"/>
        <v>3.32868754850176</v>
      </c>
      <c r="N37">
        <f t="shared" si="13"/>
        <v>0.22916154850177284</v>
      </c>
    </row>
    <row r="38" spans="2:18" x14ac:dyDescent="0.3">
      <c r="B38">
        <f t="shared" si="3"/>
        <v>35</v>
      </c>
      <c r="C38">
        <v>21.212032811450005</v>
      </c>
      <c r="D38">
        <f t="shared" si="2"/>
        <v>28.835814100118455</v>
      </c>
      <c r="E38">
        <f t="shared" si="17"/>
        <v>26.40004710011846</v>
      </c>
      <c r="F38">
        <f t="shared" si="17"/>
        <v>23.890529100118471</v>
      </c>
      <c r="G38">
        <f t="shared" si="17"/>
        <v>21.307260100118469</v>
      </c>
      <c r="H38">
        <f t="shared" si="17"/>
        <v>18.650240100118477</v>
      </c>
      <c r="I38">
        <f t="shared" si="17"/>
        <v>15.919469100118473</v>
      </c>
      <c r="J38">
        <f t="shared" si="17"/>
        <v>13.114947100118476</v>
      </c>
      <c r="K38">
        <f t="shared" si="15"/>
        <v>10.236674100118485</v>
      </c>
      <c r="L38">
        <f t="shared" si="15"/>
        <v>7.2846501001184834</v>
      </c>
      <c r="M38">
        <f t="shared" si="13"/>
        <v>4.2588751001184892</v>
      </c>
      <c r="N38">
        <f t="shared" si="13"/>
        <v>1.1593491001185021</v>
      </c>
    </row>
    <row r="39" spans="2:18" x14ac:dyDescent="0.3">
      <c r="B39">
        <f t="shared" si="3"/>
        <v>36</v>
      </c>
      <c r="C39">
        <v>18.474996319650003</v>
      </c>
      <c r="D39">
        <f t="shared" si="2"/>
        <v>25.115063893651556</v>
      </c>
      <c r="E39">
        <f t="shared" si="17"/>
        <v>22.679296893651561</v>
      </c>
      <c r="F39">
        <f t="shared" si="17"/>
        <v>20.169778893651571</v>
      </c>
      <c r="G39">
        <f t="shared" si="17"/>
        <v>17.58650989365157</v>
      </c>
      <c r="H39">
        <f t="shared" si="17"/>
        <v>14.929489893651578</v>
      </c>
      <c r="I39">
        <f t="shared" si="17"/>
        <v>12.198718893651574</v>
      </c>
      <c r="J39">
        <f t="shared" si="17"/>
        <v>9.3941968936515767</v>
      </c>
      <c r="K39">
        <f t="shared" si="15"/>
        <v>6.5159238936515864</v>
      </c>
      <c r="L39">
        <f t="shared" si="15"/>
        <v>3.5638998936515853</v>
      </c>
      <c r="M39">
        <f>L39+(-7.3751*(momento)+14632)/100</f>
        <v>0.53812489365159122</v>
      </c>
    </row>
    <row r="40" spans="2:18" x14ac:dyDescent="0.3">
      <c r="B40">
        <f t="shared" si="3"/>
        <v>37</v>
      </c>
      <c r="C40">
        <v>18.474996319650003</v>
      </c>
      <c r="D40">
        <f t="shared" si="2"/>
        <v>25.115063893651556</v>
      </c>
      <c r="E40">
        <f t="shared" si="17"/>
        <v>22.679296893651561</v>
      </c>
      <c r="F40">
        <f t="shared" si="17"/>
        <v>20.169778893651571</v>
      </c>
      <c r="G40">
        <f t="shared" si="17"/>
        <v>17.58650989365157</v>
      </c>
      <c r="H40">
        <f t="shared" si="17"/>
        <v>14.929489893651578</v>
      </c>
      <c r="I40">
        <f t="shared" si="17"/>
        <v>12.198718893651574</v>
      </c>
      <c r="J40">
        <f t="shared" si="17"/>
        <v>9.3941968936515767</v>
      </c>
      <c r="K40">
        <f t="shared" si="15"/>
        <v>6.5159238936515864</v>
      </c>
      <c r="L40">
        <f t="shared" si="15"/>
        <v>3.5638998936515853</v>
      </c>
      <c r="M40">
        <f>L40+(-7.3751*(momento)+14632)/100</f>
        <v>0.53812489365159122</v>
      </c>
    </row>
    <row r="41" spans="2:18" x14ac:dyDescent="0.3">
      <c r="B41">
        <f t="shared" si="3"/>
        <v>38</v>
      </c>
      <c r="C41">
        <v>15.053700704900002</v>
      </c>
      <c r="D41">
        <f t="shared" si="2"/>
        <v>20.464126135567934</v>
      </c>
      <c r="E41">
        <f t="shared" si="17"/>
        <v>18.028359135567939</v>
      </c>
      <c r="F41">
        <f t="shared" si="17"/>
        <v>15.51884113556795</v>
      </c>
      <c r="G41">
        <f t="shared" si="17"/>
        <v>12.93557213556795</v>
      </c>
      <c r="H41">
        <f t="shared" si="17"/>
        <v>10.278552135567956</v>
      </c>
      <c r="I41">
        <f t="shared" si="17"/>
        <v>7.547781135567952</v>
      </c>
      <c r="J41">
        <f t="shared" si="17"/>
        <v>4.7432591355679552</v>
      </c>
      <c r="K41">
        <f>J41+(-7.3751*(momento)+14632)/100</f>
        <v>1.8649861355679649</v>
      </c>
    </row>
    <row r="42" spans="2:18" x14ac:dyDescent="0.3">
      <c r="B42">
        <f t="shared" si="3"/>
        <v>39</v>
      </c>
      <c r="C42">
        <v>15.053700704900002</v>
      </c>
      <c r="D42">
        <f t="shared" si="2"/>
        <v>20.464126135567934</v>
      </c>
      <c r="E42">
        <f t="shared" si="17"/>
        <v>18.028359135567939</v>
      </c>
      <c r="F42">
        <f t="shared" si="17"/>
        <v>15.51884113556795</v>
      </c>
      <c r="G42">
        <f t="shared" si="17"/>
        <v>12.93557213556795</v>
      </c>
      <c r="H42">
        <f t="shared" si="17"/>
        <v>10.278552135567956</v>
      </c>
      <c r="I42">
        <f t="shared" si="17"/>
        <v>7.547781135567952</v>
      </c>
      <c r="J42">
        <f t="shared" si="17"/>
        <v>4.7432591355679552</v>
      </c>
      <c r="K42">
        <f>J42+(-7.3751*(momento)+14632)/100</f>
        <v>1.8649861355679649</v>
      </c>
    </row>
    <row r="43" spans="2:18" x14ac:dyDescent="0.3">
      <c r="B43">
        <f t="shared" si="3"/>
        <v>40</v>
      </c>
      <c r="C43">
        <v>13.685182459000002</v>
      </c>
      <c r="D43">
        <f t="shared" si="2"/>
        <v>18.603751032334486</v>
      </c>
      <c r="E43">
        <f t="shared" si="17"/>
        <v>16.167984032334491</v>
      </c>
      <c r="F43">
        <f t="shared" si="17"/>
        <v>13.658466032334502</v>
      </c>
      <c r="G43">
        <f t="shared" si="17"/>
        <v>11.075197032334502</v>
      </c>
      <c r="H43">
        <f t="shared" si="17"/>
        <v>8.4181770323345084</v>
      </c>
      <c r="I43">
        <f t="shared" si="17"/>
        <v>5.6874060323345041</v>
      </c>
      <c r="J43">
        <f t="shared" si="17"/>
        <v>2.8828840323345069</v>
      </c>
    </row>
    <row r="44" spans="2:18" x14ac:dyDescent="0.3">
      <c r="B44">
        <f t="shared" si="3"/>
        <v>41</v>
      </c>
      <c r="C44">
        <v>13.685182459000002</v>
      </c>
      <c r="D44">
        <f t="shared" si="2"/>
        <v>18.603751032334486</v>
      </c>
      <c r="E44">
        <f t="shared" ref="E44:J46" si="18">D44+(-7.3751*(momento)+14632)/100</f>
        <v>16.167984032334491</v>
      </c>
      <c r="F44">
        <f t="shared" si="18"/>
        <v>13.658466032334502</v>
      </c>
      <c r="G44">
        <f t="shared" si="18"/>
        <v>11.075197032334502</v>
      </c>
      <c r="H44">
        <f t="shared" si="18"/>
        <v>8.4181770323345084</v>
      </c>
      <c r="I44">
        <f t="shared" si="18"/>
        <v>5.6874060323345041</v>
      </c>
      <c r="J44">
        <f t="shared" si="18"/>
        <v>2.8828840323345069</v>
      </c>
    </row>
    <row r="45" spans="2:18" x14ac:dyDescent="0.3">
      <c r="B45">
        <f t="shared" si="3"/>
        <v>42</v>
      </c>
      <c r="C45">
        <v>11.632405090150002</v>
      </c>
      <c r="D45">
        <f t="shared" si="2"/>
        <v>15.813188377484312</v>
      </c>
      <c r="E45">
        <f t="shared" si="18"/>
        <v>13.377421377484316</v>
      </c>
      <c r="F45">
        <f t="shared" si="18"/>
        <v>10.867903377484327</v>
      </c>
      <c r="G45">
        <f t="shared" si="18"/>
        <v>8.284634377484327</v>
      </c>
      <c r="H45">
        <f t="shared" si="18"/>
        <v>5.6276143774843339</v>
      </c>
      <c r="I45">
        <f t="shared" si="18"/>
        <v>2.8968433774843296</v>
      </c>
      <c r="J45">
        <f t="shared" si="18"/>
        <v>9.2321377484332334E-2</v>
      </c>
    </row>
    <row r="46" spans="2:18" x14ac:dyDescent="0.3">
      <c r="B46">
        <f t="shared" si="3"/>
        <v>43</v>
      </c>
      <c r="C46">
        <v>11.632405090150002</v>
      </c>
      <c r="D46">
        <f t="shared" si="2"/>
        <v>15.813188377484312</v>
      </c>
      <c r="E46">
        <f t="shared" si="18"/>
        <v>13.377421377484316</v>
      </c>
      <c r="F46">
        <f t="shared" si="18"/>
        <v>10.867903377484327</v>
      </c>
      <c r="G46">
        <f t="shared" si="18"/>
        <v>8.284634377484327</v>
      </c>
      <c r="H46">
        <f t="shared" si="18"/>
        <v>5.6276143774843339</v>
      </c>
      <c r="I46">
        <f t="shared" si="18"/>
        <v>2.8968433774843296</v>
      </c>
      <c r="J46">
        <f t="shared" si="18"/>
        <v>9.2321377484332334E-2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Q1" workbookViewId="0">
      <selection activeCell="AC4" sqref="AC4:AC17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5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3.5154999999999999E-2</v>
      </c>
      <c r="B2">
        <v>3.5154999999999999E-2</v>
      </c>
      <c r="C2">
        <f>A2/B2</f>
        <v>1</v>
      </c>
      <c r="E2">
        <v>-7.4752999999999998</v>
      </c>
      <c r="F2">
        <v>14848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1*C4</f>
        <v>11.632405090150002</v>
      </c>
      <c r="E4">
        <f t="shared" ref="E4:H23" si="1">D4+(-7.4753*(momento)+14848)/100</f>
        <v>9.3356040901500066</v>
      </c>
      <c r="F4">
        <f t="shared" si="1"/>
        <v>6.9640500901500104</v>
      </c>
      <c r="G4">
        <f t="shared" si="1"/>
        <v>4.5177430901500131</v>
      </c>
      <c r="H4">
        <f t="shared" si="1"/>
        <v>1.9966830901500154</v>
      </c>
    </row>
    <row r="5" spans="1:38" x14ac:dyDescent="0.3">
      <c r="B5">
        <f>1+B4</f>
        <v>2</v>
      </c>
      <c r="C5">
        <v>13.000923336050001</v>
      </c>
      <c r="D5">
        <f t="shared" ref="D5:D46" si="2">1*C5</f>
        <v>13.000923336050001</v>
      </c>
      <c r="E5">
        <f t="shared" si="1"/>
        <v>10.704122336050006</v>
      </c>
      <c r="F5">
        <f t="shared" si="1"/>
        <v>8.3325683360500093</v>
      </c>
      <c r="G5">
        <f t="shared" si="1"/>
        <v>5.886261336050012</v>
      </c>
      <c r="H5">
        <f t="shared" si="1"/>
        <v>3.3652013360500144</v>
      </c>
      <c r="I5">
        <f t="shared" ref="I5:I44" si="3">H5+(-7.4753*(momento)+14848)/100</f>
        <v>0.769388336050016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16.422218950800005</v>
      </c>
      <c r="E6">
        <f t="shared" si="1"/>
        <v>14.12541795080001</v>
      </c>
      <c r="F6">
        <f t="shared" si="1"/>
        <v>11.753863950800014</v>
      </c>
      <c r="G6">
        <f t="shared" si="1"/>
        <v>9.3075569508000164</v>
      </c>
      <c r="H6">
        <f t="shared" si="1"/>
        <v>6.7864969508000188</v>
      </c>
      <c r="I6">
        <f t="shared" si="3"/>
        <v>4.19068395080002</v>
      </c>
      <c r="J6">
        <f t="shared" ref="J6:J40" si="5">I6+(-7.4753*(momento)+14848)/100</f>
        <v>1.5201179508000209</v>
      </c>
    </row>
    <row r="7" spans="1:38" x14ac:dyDescent="0.3">
      <c r="B7">
        <f t="shared" si="4"/>
        <v>4</v>
      </c>
      <c r="C7">
        <v>25.317587549150005</v>
      </c>
      <c r="D7">
        <f t="shared" si="2"/>
        <v>25.317587549150005</v>
      </c>
      <c r="E7">
        <f t="shared" si="1"/>
        <v>23.02078654915001</v>
      </c>
      <c r="F7">
        <f t="shared" si="1"/>
        <v>20.649232549150014</v>
      </c>
      <c r="G7">
        <f t="shared" si="1"/>
        <v>18.202925549150017</v>
      </c>
      <c r="H7">
        <f t="shared" si="1"/>
        <v>15.681865549150018</v>
      </c>
      <c r="I7">
        <f t="shared" si="3"/>
        <v>13.08605254915002</v>
      </c>
      <c r="J7">
        <f t="shared" si="5"/>
        <v>10.415486549150021</v>
      </c>
      <c r="K7">
        <f t="shared" ref="K7:M22" si="6">J7+(-7.4753*(momento)+14848)/100</f>
        <v>7.6701675491500216</v>
      </c>
      <c r="L7">
        <f t="shared" si="6"/>
        <v>4.8500955491500211</v>
      </c>
      <c r="M7">
        <f t="shared" si="6"/>
        <v>1.9552705491500202</v>
      </c>
    </row>
    <row r="8" spans="1:38" x14ac:dyDescent="0.3">
      <c r="B8">
        <f t="shared" si="4"/>
        <v>5</v>
      </c>
      <c r="C8">
        <v>26.686105795050004</v>
      </c>
      <c r="D8">
        <f t="shared" si="2"/>
        <v>26.686105795050004</v>
      </c>
      <c r="E8">
        <f t="shared" si="1"/>
        <v>24.389304795050009</v>
      </c>
      <c r="F8">
        <f t="shared" si="1"/>
        <v>22.017750795050013</v>
      </c>
      <c r="G8">
        <f t="shared" si="1"/>
        <v>19.571443795050016</v>
      </c>
      <c r="H8">
        <f t="shared" si="1"/>
        <v>17.050383795050017</v>
      </c>
      <c r="I8">
        <f t="shared" si="3"/>
        <v>14.454570795050019</v>
      </c>
      <c r="J8">
        <f t="shared" si="5"/>
        <v>11.78400479505002</v>
      </c>
      <c r="K8">
        <f t="shared" si="6"/>
        <v>9.0386857950500215</v>
      </c>
      <c r="L8">
        <f t="shared" si="6"/>
        <v>6.2186137950500218</v>
      </c>
      <c r="M8">
        <f t="shared" si="6"/>
        <v>3.3237887950500209</v>
      </c>
      <c r="N8">
        <f t="shared" ref="N8:N22" si="7">M8+(-7.4753*(momento)+14848)/100</f>
        <v>0.35421079505001973</v>
      </c>
    </row>
    <row r="9" spans="1:38" x14ac:dyDescent="0.3">
      <c r="B9">
        <f t="shared" si="4"/>
        <v>6</v>
      </c>
      <c r="C9">
        <v>33.528697024550006</v>
      </c>
      <c r="D9">
        <f t="shared" si="2"/>
        <v>33.528697024550006</v>
      </c>
      <c r="E9">
        <f t="shared" si="1"/>
        <v>31.231896024550011</v>
      </c>
      <c r="F9">
        <f t="shared" si="1"/>
        <v>28.860342024550015</v>
      </c>
      <c r="G9">
        <f t="shared" si="1"/>
        <v>26.414035024550017</v>
      </c>
      <c r="H9">
        <f t="shared" si="1"/>
        <v>23.892975024550019</v>
      </c>
      <c r="I9">
        <f t="shared" si="3"/>
        <v>21.297162024550019</v>
      </c>
      <c r="J9">
        <f t="shared" si="5"/>
        <v>18.626596024550018</v>
      </c>
      <c r="K9">
        <f t="shared" si="6"/>
        <v>15.88127702455002</v>
      </c>
      <c r="L9">
        <f t="shared" si="6"/>
        <v>13.06120502455002</v>
      </c>
      <c r="M9">
        <f t="shared" si="6"/>
        <v>10.166380024550019</v>
      </c>
      <c r="N9">
        <f t="shared" si="7"/>
        <v>7.1968020245500179</v>
      </c>
      <c r="O9">
        <f t="shared" ref="O9:P22" si="8">N9+(-7.4753*(momento)+14848)/100</f>
        <v>4.1524710245500156</v>
      </c>
      <c r="P9">
        <f t="shared" si="8"/>
        <v>1.033387024550013</v>
      </c>
    </row>
    <row r="10" spans="1:38" x14ac:dyDescent="0.3">
      <c r="B10">
        <f t="shared" si="4"/>
        <v>7</v>
      </c>
      <c r="C10">
        <v>43.792583868800001</v>
      </c>
      <c r="D10">
        <f t="shared" si="2"/>
        <v>43.792583868800001</v>
      </c>
      <c r="E10">
        <f t="shared" si="1"/>
        <v>41.495782868800006</v>
      </c>
      <c r="F10">
        <f t="shared" si="1"/>
        <v>39.12422886880001</v>
      </c>
      <c r="G10">
        <f t="shared" si="1"/>
        <v>36.677921868800013</v>
      </c>
      <c r="H10">
        <f t="shared" si="1"/>
        <v>34.156861868800014</v>
      </c>
      <c r="I10">
        <f t="shared" si="3"/>
        <v>31.561048868800015</v>
      </c>
      <c r="J10">
        <f t="shared" si="5"/>
        <v>28.890482868800014</v>
      </c>
      <c r="K10">
        <f t="shared" si="6"/>
        <v>26.145163868800015</v>
      </c>
      <c r="L10">
        <f t="shared" si="6"/>
        <v>23.325091868800016</v>
      </c>
      <c r="M10">
        <f t="shared" si="6"/>
        <v>20.430266868800015</v>
      </c>
      <c r="N10">
        <f t="shared" si="7"/>
        <v>17.460688868800013</v>
      </c>
      <c r="O10">
        <f t="shared" si="8"/>
        <v>14.416357868800011</v>
      </c>
      <c r="P10">
        <f t="shared" si="8"/>
        <v>11.297273868800009</v>
      </c>
      <c r="Q10">
        <f t="shared" ref="Q10:S18" si="9">P10+(-7.4753*(momento)+14848)/100</f>
        <v>8.1034368688000047</v>
      </c>
      <c r="R10">
        <f t="shared" si="9"/>
        <v>4.8348468688000015</v>
      </c>
      <c r="S10">
        <f t="shared" si="9"/>
        <v>1.4915038687999971</v>
      </c>
    </row>
    <row r="11" spans="1:38" x14ac:dyDescent="0.3">
      <c r="B11">
        <f t="shared" si="4"/>
        <v>8</v>
      </c>
      <c r="C11">
        <v>56.109248081900006</v>
      </c>
      <c r="D11">
        <f t="shared" si="2"/>
        <v>56.109248081900006</v>
      </c>
      <c r="E11">
        <f t="shared" si="1"/>
        <v>53.812447081900011</v>
      </c>
      <c r="F11">
        <f t="shared" si="1"/>
        <v>51.440893081900015</v>
      </c>
      <c r="G11">
        <f t="shared" si="1"/>
        <v>48.994586081900017</v>
      </c>
      <c r="H11">
        <f t="shared" si="1"/>
        <v>46.473526081900019</v>
      </c>
      <c r="I11">
        <f t="shared" si="3"/>
        <v>43.877713081900019</v>
      </c>
      <c r="J11">
        <f t="shared" si="5"/>
        <v>41.207147081900018</v>
      </c>
      <c r="K11">
        <f t="shared" si="6"/>
        <v>38.461828081900016</v>
      </c>
      <c r="L11">
        <f t="shared" si="6"/>
        <v>35.641756081900013</v>
      </c>
      <c r="M11">
        <f t="shared" si="6"/>
        <v>32.746931081900016</v>
      </c>
      <c r="N11">
        <f t="shared" si="7"/>
        <v>29.777353081900014</v>
      </c>
      <c r="O11">
        <f t="shared" si="8"/>
        <v>26.73302208190001</v>
      </c>
      <c r="P11">
        <f t="shared" si="8"/>
        <v>23.61393808190001</v>
      </c>
      <c r="Q11">
        <f t="shared" si="9"/>
        <v>20.420101081900008</v>
      </c>
      <c r="R11">
        <f t="shared" si="9"/>
        <v>17.151511081900004</v>
      </c>
      <c r="S11">
        <f t="shared" si="9"/>
        <v>13.8081680819</v>
      </c>
      <c r="T11">
        <f t="shared" ref="T11:V17" si="10">S11+(-7.4753*(momento)+14848)/100</f>
        <v>10.390072081899994</v>
      </c>
      <c r="U11">
        <f t="shared" si="10"/>
        <v>6.8972230818999893</v>
      </c>
      <c r="V11">
        <f t="shared" si="10"/>
        <v>3.3296210819000014</v>
      </c>
    </row>
    <row r="12" spans="1:38" x14ac:dyDescent="0.3">
      <c r="B12">
        <f t="shared" si="4"/>
        <v>9</v>
      </c>
      <c r="C12">
        <v>73.215726155650003</v>
      </c>
      <c r="D12">
        <f t="shared" si="2"/>
        <v>73.215726155650003</v>
      </c>
      <c r="E12">
        <f t="shared" si="1"/>
        <v>70.918925155650001</v>
      </c>
      <c r="F12">
        <f t="shared" si="1"/>
        <v>68.547371155649998</v>
      </c>
      <c r="G12">
        <f t="shared" si="1"/>
        <v>66.101064155650008</v>
      </c>
      <c r="H12">
        <f t="shared" si="1"/>
        <v>63.580004155650009</v>
      </c>
      <c r="I12">
        <f t="shared" si="3"/>
        <v>60.984191155650009</v>
      </c>
      <c r="J12">
        <f t="shared" si="5"/>
        <v>58.313625155650008</v>
      </c>
      <c r="K12">
        <f t="shared" si="6"/>
        <v>55.568306155650006</v>
      </c>
      <c r="L12">
        <f t="shared" si="6"/>
        <v>52.748234155650003</v>
      </c>
      <c r="M12">
        <f t="shared" si="6"/>
        <v>49.853409155649999</v>
      </c>
      <c r="N12">
        <f t="shared" si="7"/>
        <v>46.88383115565</v>
      </c>
      <c r="O12">
        <f t="shared" si="8"/>
        <v>43.839500155650001</v>
      </c>
      <c r="P12">
        <f t="shared" si="8"/>
        <v>40.72041615565</v>
      </c>
      <c r="Q12">
        <f t="shared" si="9"/>
        <v>37.526579155649998</v>
      </c>
      <c r="R12">
        <f t="shared" si="9"/>
        <v>34.257989155649994</v>
      </c>
      <c r="S12">
        <f t="shared" si="9"/>
        <v>30.91464615564999</v>
      </c>
      <c r="T12">
        <f t="shared" si="10"/>
        <v>27.496550155649985</v>
      </c>
      <c r="U12">
        <f t="shared" si="10"/>
        <v>24.003701155649978</v>
      </c>
      <c r="V12">
        <f t="shared" si="10"/>
        <v>20.436099155649991</v>
      </c>
      <c r="W12">
        <f t="shared" ref="W12:AA16" si="11">V12+(-7.4753*(momento)+14848)/100</f>
        <v>16.793744155650003</v>
      </c>
      <c r="X12">
        <f t="shared" si="11"/>
        <v>13.076636155650014</v>
      </c>
      <c r="Y12">
        <f t="shared" si="11"/>
        <v>9.2847751556500242</v>
      </c>
      <c r="Z12">
        <f t="shared" si="11"/>
        <v>5.4181611556500338</v>
      </c>
      <c r="AA12">
        <f t="shared" si="11"/>
        <v>1.4767941556500426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81.426835631049997</v>
      </c>
      <c r="E13">
        <f t="shared" si="1"/>
        <v>79.130034631049995</v>
      </c>
      <c r="F13">
        <f t="shared" si="1"/>
        <v>76.758480631049991</v>
      </c>
      <c r="G13">
        <f t="shared" si="1"/>
        <v>74.312173631050001</v>
      </c>
      <c r="H13">
        <f t="shared" si="1"/>
        <v>71.79111363105001</v>
      </c>
      <c r="I13">
        <f t="shared" si="3"/>
        <v>69.195300631050017</v>
      </c>
      <c r="J13">
        <f t="shared" si="5"/>
        <v>66.524734631050023</v>
      </c>
      <c r="K13">
        <f t="shared" si="6"/>
        <v>63.779415631050021</v>
      </c>
      <c r="L13">
        <f t="shared" si="6"/>
        <v>60.959343631050018</v>
      </c>
      <c r="M13">
        <f t="shared" si="6"/>
        <v>58.064518631050021</v>
      </c>
      <c r="N13">
        <f t="shared" si="7"/>
        <v>55.094940631050022</v>
      </c>
      <c r="O13">
        <f t="shared" si="8"/>
        <v>52.050609631050023</v>
      </c>
      <c r="P13">
        <f t="shared" si="8"/>
        <v>48.931525631050022</v>
      </c>
      <c r="Q13">
        <f t="shared" si="9"/>
        <v>45.73768863105002</v>
      </c>
      <c r="R13">
        <f t="shared" si="9"/>
        <v>42.469098631050016</v>
      </c>
      <c r="S13">
        <f t="shared" si="9"/>
        <v>39.125755631050012</v>
      </c>
      <c r="T13">
        <f t="shared" si="10"/>
        <v>35.707659631050007</v>
      </c>
      <c r="U13">
        <f t="shared" si="10"/>
        <v>32.21481063105</v>
      </c>
      <c r="V13">
        <f t="shared" si="10"/>
        <v>28.647208631050013</v>
      </c>
      <c r="W13">
        <f t="shared" si="11"/>
        <v>25.004853631050025</v>
      </c>
      <c r="X13">
        <f t="shared" si="11"/>
        <v>21.287745631050036</v>
      </c>
      <c r="Y13">
        <f t="shared" si="11"/>
        <v>17.495884631050046</v>
      </c>
      <c r="Z13">
        <f t="shared" si="11"/>
        <v>13.629270631050055</v>
      </c>
      <c r="AA13">
        <f t="shared" si="11"/>
        <v>9.6879036310500641</v>
      </c>
      <c r="AB13">
        <f>AA13+(-7.4753*(momento)+14848)/100</f>
        <v>5.6717836310500722</v>
      </c>
      <c r="AC13">
        <f>AB13+(-7.4753*(momento)+14848)/100</f>
        <v>1.58091063105008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73.215726155650003</v>
      </c>
      <c r="E14">
        <f t="shared" si="1"/>
        <v>70.918925155650001</v>
      </c>
      <c r="F14">
        <f t="shared" si="1"/>
        <v>68.547371155649998</v>
      </c>
      <c r="G14">
        <f t="shared" si="1"/>
        <v>66.101064155650008</v>
      </c>
      <c r="H14">
        <f t="shared" si="1"/>
        <v>63.580004155650009</v>
      </c>
      <c r="I14">
        <f t="shared" si="3"/>
        <v>60.984191155650009</v>
      </c>
      <c r="J14">
        <f t="shared" si="5"/>
        <v>58.313625155650008</v>
      </c>
      <c r="K14">
        <f t="shared" si="6"/>
        <v>55.568306155650006</v>
      </c>
      <c r="L14">
        <f t="shared" si="6"/>
        <v>52.748234155650003</v>
      </c>
      <c r="M14">
        <f t="shared" si="6"/>
        <v>49.853409155649999</v>
      </c>
      <c r="N14">
        <f t="shared" si="7"/>
        <v>46.88383115565</v>
      </c>
      <c r="O14">
        <f t="shared" si="8"/>
        <v>43.839500155650001</v>
      </c>
      <c r="P14">
        <f t="shared" si="8"/>
        <v>40.72041615565</v>
      </c>
      <c r="Q14">
        <f t="shared" si="9"/>
        <v>37.526579155649998</v>
      </c>
      <c r="R14">
        <f t="shared" si="9"/>
        <v>34.257989155649994</v>
      </c>
      <c r="S14">
        <f t="shared" si="9"/>
        <v>30.91464615564999</v>
      </c>
      <c r="T14">
        <f t="shared" si="10"/>
        <v>27.496550155649985</v>
      </c>
      <c r="U14">
        <f t="shared" si="10"/>
        <v>24.003701155649978</v>
      </c>
      <c r="V14">
        <f t="shared" si="10"/>
        <v>20.436099155649991</v>
      </c>
      <c r="W14">
        <f t="shared" si="11"/>
        <v>16.793744155650003</v>
      </c>
      <c r="X14">
        <f t="shared" si="11"/>
        <v>13.076636155650014</v>
      </c>
      <c r="Y14">
        <f t="shared" si="11"/>
        <v>9.2847751556500242</v>
      </c>
      <c r="Z14">
        <f t="shared" si="11"/>
        <v>5.4181611556500338</v>
      </c>
      <c r="AA14">
        <f t="shared" si="11"/>
        <v>1.4767941556500426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73.215726155650003</v>
      </c>
      <c r="E15">
        <f t="shared" si="1"/>
        <v>70.918925155650001</v>
      </c>
      <c r="F15">
        <f t="shared" si="1"/>
        <v>68.547371155649998</v>
      </c>
      <c r="G15">
        <f t="shared" si="1"/>
        <v>66.101064155650008</v>
      </c>
      <c r="H15">
        <f t="shared" si="1"/>
        <v>63.580004155650009</v>
      </c>
      <c r="I15">
        <f t="shared" si="3"/>
        <v>60.984191155650009</v>
      </c>
      <c r="J15">
        <f t="shared" si="5"/>
        <v>58.313625155650008</v>
      </c>
      <c r="K15">
        <f t="shared" si="6"/>
        <v>55.568306155650006</v>
      </c>
      <c r="L15">
        <f t="shared" si="6"/>
        <v>52.748234155650003</v>
      </c>
      <c r="M15">
        <f t="shared" si="6"/>
        <v>49.853409155649999</v>
      </c>
      <c r="N15">
        <f t="shared" si="7"/>
        <v>46.88383115565</v>
      </c>
      <c r="O15">
        <f t="shared" si="8"/>
        <v>43.839500155650001</v>
      </c>
      <c r="P15">
        <f t="shared" si="8"/>
        <v>40.72041615565</v>
      </c>
      <c r="Q15">
        <f t="shared" si="9"/>
        <v>37.526579155649998</v>
      </c>
      <c r="R15">
        <f t="shared" si="9"/>
        <v>34.257989155649994</v>
      </c>
      <c r="S15">
        <f t="shared" si="9"/>
        <v>30.91464615564999</v>
      </c>
      <c r="T15">
        <f t="shared" si="10"/>
        <v>27.496550155649985</v>
      </c>
      <c r="U15">
        <f t="shared" si="10"/>
        <v>24.003701155649978</v>
      </c>
      <c r="V15">
        <f t="shared" si="10"/>
        <v>20.436099155649991</v>
      </c>
      <c r="W15">
        <f t="shared" si="11"/>
        <v>16.793744155650003</v>
      </c>
      <c r="X15">
        <f t="shared" si="11"/>
        <v>13.076636155650014</v>
      </c>
      <c r="Y15">
        <f t="shared" si="11"/>
        <v>9.2847751556500242</v>
      </c>
      <c r="Z15">
        <f t="shared" si="11"/>
        <v>5.4181611556500338</v>
      </c>
      <c r="AA15">
        <f t="shared" si="11"/>
        <v>1.4767941556500426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73.215726155650003</v>
      </c>
      <c r="E16">
        <f t="shared" si="1"/>
        <v>70.918925155650001</v>
      </c>
      <c r="F16">
        <f t="shared" si="1"/>
        <v>68.547371155649998</v>
      </c>
      <c r="G16">
        <f t="shared" si="1"/>
        <v>66.101064155650008</v>
      </c>
      <c r="H16">
        <f t="shared" si="1"/>
        <v>63.580004155650009</v>
      </c>
      <c r="I16">
        <f t="shared" si="3"/>
        <v>60.984191155650009</v>
      </c>
      <c r="J16">
        <f t="shared" si="5"/>
        <v>58.313625155650008</v>
      </c>
      <c r="K16">
        <f t="shared" si="6"/>
        <v>55.568306155650006</v>
      </c>
      <c r="L16">
        <f t="shared" si="6"/>
        <v>52.748234155650003</v>
      </c>
      <c r="M16">
        <f t="shared" si="6"/>
        <v>49.853409155649999</v>
      </c>
      <c r="N16">
        <f t="shared" si="7"/>
        <v>46.88383115565</v>
      </c>
      <c r="O16">
        <f t="shared" si="8"/>
        <v>43.839500155650001</v>
      </c>
      <c r="P16">
        <f t="shared" si="8"/>
        <v>40.72041615565</v>
      </c>
      <c r="Q16">
        <f t="shared" si="9"/>
        <v>37.526579155649998</v>
      </c>
      <c r="R16">
        <f t="shared" si="9"/>
        <v>34.257989155649994</v>
      </c>
      <c r="S16">
        <f t="shared" si="9"/>
        <v>30.91464615564999</v>
      </c>
      <c r="T16">
        <f t="shared" si="10"/>
        <v>27.496550155649985</v>
      </c>
      <c r="U16">
        <f t="shared" si="10"/>
        <v>24.003701155649978</v>
      </c>
      <c r="V16">
        <f t="shared" si="10"/>
        <v>20.436099155649991</v>
      </c>
      <c r="W16">
        <f t="shared" si="11"/>
        <v>16.793744155650003</v>
      </c>
      <c r="X16">
        <f t="shared" si="11"/>
        <v>13.076636155650014</v>
      </c>
      <c r="Y16">
        <f t="shared" si="11"/>
        <v>9.2847751556500242</v>
      </c>
      <c r="Z16">
        <f t="shared" si="11"/>
        <v>5.4181611556500338</v>
      </c>
      <c r="AA16">
        <f t="shared" si="11"/>
        <v>1.4767941556500426</v>
      </c>
    </row>
    <row r="17" spans="2:24" x14ac:dyDescent="0.3">
      <c r="B17">
        <f t="shared" si="4"/>
        <v>14</v>
      </c>
      <c r="C17">
        <v>62.951839311400015</v>
      </c>
      <c r="D17">
        <f t="shared" si="2"/>
        <v>62.951839311400015</v>
      </c>
      <c r="E17">
        <f t="shared" si="1"/>
        <v>60.65503831140002</v>
      </c>
      <c r="F17">
        <f t="shared" si="1"/>
        <v>58.283484311400024</v>
      </c>
      <c r="G17">
        <f t="shared" si="1"/>
        <v>55.837177311400026</v>
      </c>
      <c r="H17">
        <f t="shared" si="1"/>
        <v>53.316117311400028</v>
      </c>
      <c r="I17">
        <f t="shared" si="3"/>
        <v>50.720304311400028</v>
      </c>
      <c r="J17">
        <f t="shared" si="5"/>
        <v>48.049738311400027</v>
      </c>
      <c r="K17">
        <f t="shared" si="6"/>
        <v>45.304419311400025</v>
      </c>
      <c r="L17">
        <f t="shared" si="6"/>
        <v>42.484347311400022</v>
      </c>
      <c r="M17">
        <f t="shared" si="6"/>
        <v>39.589522311400017</v>
      </c>
      <c r="N17">
        <f t="shared" si="7"/>
        <v>36.619944311400019</v>
      </c>
      <c r="O17">
        <f t="shared" si="8"/>
        <v>33.575613311400019</v>
      </c>
      <c r="P17">
        <f t="shared" si="8"/>
        <v>30.456529311400018</v>
      </c>
      <c r="Q17">
        <f t="shared" si="9"/>
        <v>27.262692311400016</v>
      </c>
      <c r="R17">
        <f t="shared" si="9"/>
        <v>23.994102311400013</v>
      </c>
      <c r="S17">
        <f t="shared" si="9"/>
        <v>20.650759311400009</v>
      </c>
      <c r="T17">
        <f t="shared" si="10"/>
        <v>17.232663311400003</v>
      </c>
      <c r="U17">
        <f t="shared" si="10"/>
        <v>13.739814311399998</v>
      </c>
      <c r="V17">
        <f t="shared" si="10"/>
        <v>10.17221231140001</v>
      </c>
      <c r="W17">
        <f>V17+(-7.4753*(momento)+14848)/100</f>
        <v>6.5298573114000211</v>
      </c>
      <c r="X17">
        <f>W17+(-7.4753*(momento)+14848)/100</f>
        <v>2.8127493114000317</v>
      </c>
    </row>
    <row r="18" spans="2:24" x14ac:dyDescent="0.3">
      <c r="B18">
        <f t="shared" si="4"/>
        <v>15</v>
      </c>
      <c r="C18">
        <v>49.266656852400004</v>
      </c>
      <c r="D18">
        <f t="shared" si="2"/>
        <v>49.266656852400004</v>
      </c>
      <c r="E18">
        <f t="shared" si="1"/>
        <v>46.969855852400009</v>
      </c>
      <c r="F18">
        <f t="shared" si="1"/>
        <v>44.598301852400013</v>
      </c>
      <c r="G18">
        <f t="shared" si="1"/>
        <v>42.151994852400016</v>
      </c>
      <c r="H18">
        <f t="shared" si="1"/>
        <v>39.630934852400017</v>
      </c>
      <c r="I18">
        <f t="shared" si="3"/>
        <v>37.035121852400017</v>
      </c>
      <c r="J18">
        <f t="shared" si="5"/>
        <v>34.364555852400017</v>
      </c>
      <c r="K18">
        <f t="shared" si="6"/>
        <v>31.619236852400018</v>
      </c>
      <c r="L18">
        <f t="shared" si="6"/>
        <v>28.799164852400018</v>
      </c>
      <c r="M18">
        <f t="shared" si="6"/>
        <v>25.904339852400017</v>
      </c>
      <c r="N18">
        <f t="shared" si="7"/>
        <v>22.934761852400015</v>
      </c>
      <c r="O18">
        <f t="shared" si="8"/>
        <v>19.890430852400012</v>
      </c>
      <c r="P18">
        <f t="shared" si="8"/>
        <v>16.771346852400008</v>
      </c>
      <c r="Q18">
        <f t="shared" si="9"/>
        <v>13.577509852400004</v>
      </c>
      <c r="R18">
        <f t="shared" si="9"/>
        <v>10.308919852400001</v>
      </c>
      <c r="S18">
        <f t="shared" si="9"/>
        <v>6.9655768523999964</v>
      </c>
      <c r="T18">
        <f>S18+(-7.4753*(momento)+14848)/100</f>
        <v>3.5474808523999912</v>
      </c>
    </row>
    <row r="19" spans="2:24" x14ac:dyDescent="0.3">
      <c r="B19">
        <f t="shared" si="4"/>
        <v>16</v>
      </c>
      <c r="C19">
        <v>42.424065622900009</v>
      </c>
      <c r="D19">
        <f t="shared" si="2"/>
        <v>42.424065622900009</v>
      </c>
      <c r="E19">
        <f t="shared" si="1"/>
        <v>40.127264622900015</v>
      </c>
      <c r="F19">
        <f t="shared" si="1"/>
        <v>37.755710622900018</v>
      </c>
      <c r="G19">
        <f t="shared" si="1"/>
        <v>35.309403622900021</v>
      </c>
      <c r="H19">
        <f t="shared" si="1"/>
        <v>32.788343622900022</v>
      </c>
      <c r="I19">
        <f t="shared" si="3"/>
        <v>30.192530622900023</v>
      </c>
      <c r="J19">
        <f t="shared" si="5"/>
        <v>27.521964622900022</v>
      </c>
      <c r="K19">
        <f t="shared" si="6"/>
        <v>24.776645622900023</v>
      </c>
      <c r="L19">
        <f t="shared" si="6"/>
        <v>21.956573622900024</v>
      </c>
      <c r="M19">
        <f t="shared" si="6"/>
        <v>19.061748622900023</v>
      </c>
      <c r="N19">
        <f t="shared" si="7"/>
        <v>16.092170622900021</v>
      </c>
      <c r="O19">
        <f t="shared" si="8"/>
        <v>13.047839622900019</v>
      </c>
      <c r="P19">
        <f t="shared" si="8"/>
        <v>9.9287556229000167</v>
      </c>
      <c r="Q19">
        <f t="shared" ref="Q19:R21" si="12">P19+(-7.4753*(momento)+14848)/100</f>
        <v>6.7349186229000129</v>
      </c>
      <c r="R19">
        <f t="shared" si="12"/>
        <v>3.4663286229000092</v>
      </c>
    </row>
    <row r="20" spans="2:24" x14ac:dyDescent="0.3">
      <c r="B20">
        <f t="shared" si="4"/>
        <v>17</v>
      </c>
      <c r="C20">
        <v>47.213879483550009</v>
      </c>
      <c r="D20">
        <f t="shared" si="2"/>
        <v>47.213879483550009</v>
      </c>
      <c r="E20">
        <f t="shared" si="1"/>
        <v>44.917078483550014</v>
      </c>
      <c r="F20">
        <f t="shared" si="1"/>
        <v>42.545524483550018</v>
      </c>
      <c r="G20">
        <f t="shared" si="1"/>
        <v>40.099217483550021</v>
      </c>
      <c r="H20">
        <f t="shared" si="1"/>
        <v>37.578157483550022</v>
      </c>
      <c r="I20">
        <f t="shared" si="3"/>
        <v>34.982344483550023</v>
      </c>
      <c r="J20">
        <f t="shared" si="5"/>
        <v>32.311778483550022</v>
      </c>
      <c r="K20">
        <f t="shared" si="6"/>
        <v>29.566459483550023</v>
      </c>
      <c r="L20">
        <f t="shared" si="6"/>
        <v>26.746387483550023</v>
      </c>
      <c r="M20">
        <f t="shared" si="6"/>
        <v>23.851562483550023</v>
      </c>
      <c r="N20">
        <f t="shared" si="7"/>
        <v>20.881984483550021</v>
      </c>
      <c r="O20">
        <f t="shared" si="8"/>
        <v>17.837653483550017</v>
      </c>
      <c r="P20">
        <f t="shared" si="8"/>
        <v>14.718569483550015</v>
      </c>
      <c r="Q20">
        <f t="shared" si="12"/>
        <v>11.524732483550011</v>
      </c>
      <c r="R20">
        <f t="shared" si="12"/>
        <v>8.2561424835500077</v>
      </c>
      <c r="S20">
        <f>R20+(-7.4753*(momento)+14848)/100</f>
        <v>4.9127994835500033</v>
      </c>
      <c r="T20">
        <f>S20+(-7.4753*(momento)+14848)/100</f>
        <v>1.4947034835499982</v>
      </c>
    </row>
    <row r="21" spans="2:24" x14ac:dyDescent="0.3">
      <c r="B21">
        <f t="shared" si="4"/>
        <v>18</v>
      </c>
      <c r="C21">
        <v>50.63517509830001</v>
      </c>
      <c r="D21">
        <f t="shared" si="2"/>
        <v>50.63517509830001</v>
      </c>
      <c r="E21">
        <f t="shared" si="1"/>
        <v>48.338374098300015</v>
      </c>
      <c r="F21">
        <f t="shared" si="1"/>
        <v>45.966820098300019</v>
      </c>
      <c r="G21">
        <f t="shared" si="1"/>
        <v>43.520513098300022</v>
      </c>
      <c r="H21">
        <f t="shared" si="1"/>
        <v>40.999453098300023</v>
      </c>
      <c r="I21">
        <f t="shared" si="3"/>
        <v>38.403640098300023</v>
      </c>
      <c r="J21">
        <f t="shared" si="5"/>
        <v>35.733074098300023</v>
      </c>
      <c r="K21">
        <f t="shared" si="6"/>
        <v>32.987755098300021</v>
      </c>
      <c r="L21">
        <f t="shared" si="6"/>
        <v>30.167683098300021</v>
      </c>
      <c r="M21">
        <f t="shared" si="6"/>
        <v>27.27285809830002</v>
      </c>
      <c r="N21">
        <f t="shared" si="7"/>
        <v>24.303280098300018</v>
      </c>
      <c r="O21">
        <f t="shared" si="8"/>
        <v>21.258949098300015</v>
      </c>
      <c r="P21">
        <f t="shared" si="8"/>
        <v>18.139865098300014</v>
      </c>
      <c r="Q21">
        <f t="shared" si="12"/>
        <v>14.94602809830001</v>
      </c>
      <c r="R21">
        <f t="shared" si="12"/>
        <v>11.677438098300007</v>
      </c>
      <c r="S21">
        <f>R21+(-7.4753*(momento)+14848)/100</f>
        <v>8.3340950983000024</v>
      </c>
      <c r="T21">
        <f>S21+(-7.4753*(momento)+14848)/100</f>
        <v>4.9159990982999968</v>
      </c>
      <c r="U21">
        <f>T21+(-7.4753*(momento)+14848)/100</f>
        <v>1.4231500982999914</v>
      </c>
    </row>
    <row r="22" spans="2:24" x14ac:dyDescent="0.3">
      <c r="B22">
        <f t="shared" si="4"/>
        <v>19</v>
      </c>
      <c r="C22">
        <v>36.265733516350004</v>
      </c>
      <c r="D22">
        <f t="shared" si="2"/>
        <v>36.265733516350004</v>
      </c>
      <c r="E22">
        <f t="shared" si="1"/>
        <v>33.968932516350009</v>
      </c>
      <c r="F22">
        <f t="shared" si="1"/>
        <v>31.597378516350012</v>
      </c>
      <c r="G22">
        <f t="shared" si="1"/>
        <v>29.151071516350015</v>
      </c>
      <c r="H22">
        <f t="shared" si="1"/>
        <v>26.630011516350017</v>
      </c>
      <c r="I22">
        <f t="shared" si="3"/>
        <v>24.034198516350017</v>
      </c>
      <c r="J22">
        <f t="shared" si="5"/>
        <v>21.363632516350016</v>
      </c>
      <c r="K22">
        <f t="shared" si="6"/>
        <v>18.618313516350018</v>
      </c>
      <c r="L22">
        <f t="shared" si="6"/>
        <v>15.798241516350018</v>
      </c>
      <c r="M22">
        <f t="shared" si="6"/>
        <v>12.903416516350017</v>
      </c>
      <c r="N22">
        <f t="shared" si="7"/>
        <v>9.9338385163500149</v>
      </c>
      <c r="O22">
        <f t="shared" si="8"/>
        <v>6.8895075163500135</v>
      </c>
      <c r="P22">
        <f t="shared" si="8"/>
        <v>3.7704235163500108</v>
      </c>
      <c r="Q22">
        <f>P22+(-7.4753*(momento)+14848)/100</f>
        <v>0.57658651635000746</v>
      </c>
    </row>
    <row r="23" spans="2:24" x14ac:dyDescent="0.3">
      <c r="B23">
        <f t="shared" si="4"/>
        <v>20</v>
      </c>
      <c r="C23">
        <v>23.264810180300003</v>
      </c>
      <c r="D23">
        <f t="shared" si="2"/>
        <v>23.264810180300003</v>
      </c>
      <c r="E23">
        <f t="shared" si="1"/>
        <v>20.968009180300008</v>
      </c>
      <c r="F23">
        <f t="shared" si="1"/>
        <v>18.596455180300012</v>
      </c>
      <c r="G23">
        <f t="shared" si="1"/>
        <v>16.150148180300015</v>
      </c>
      <c r="H23">
        <f t="shared" si="1"/>
        <v>13.629088180300016</v>
      </c>
      <c r="I23">
        <f t="shared" si="3"/>
        <v>11.033275180300018</v>
      </c>
      <c r="J23">
        <f t="shared" si="5"/>
        <v>8.3627091803000191</v>
      </c>
      <c r="K23">
        <f t="shared" ref="K23:L38" si="13">J23+(-7.4753*(momento)+14848)/100</f>
        <v>5.6173901803000197</v>
      </c>
      <c r="L23">
        <f t="shared" si="13"/>
        <v>2.7973181803000196</v>
      </c>
    </row>
    <row r="24" spans="2:24" x14ac:dyDescent="0.3">
      <c r="B24">
        <f t="shared" si="4"/>
        <v>21</v>
      </c>
      <c r="C24">
        <v>21.896291934400001</v>
      </c>
      <c r="D24">
        <f t="shared" si="2"/>
        <v>21.896291934400001</v>
      </c>
      <c r="E24">
        <f t="shared" ref="E24:H43" si="14">D24+(-7.4753*(momento)+14848)/100</f>
        <v>19.599490934400006</v>
      </c>
      <c r="F24">
        <f t="shared" si="14"/>
        <v>17.22793693440001</v>
      </c>
      <c r="G24">
        <f t="shared" si="14"/>
        <v>14.781629934400012</v>
      </c>
      <c r="H24">
        <f t="shared" si="14"/>
        <v>12.260569934400014</v>
      </c>
      <c r="I24">
        <f t="shared" si="3"/>
        <v>9.6647569344000157</v>
      </c>
      <c r="J24">
        <f t="shared" si="5"/>
        <v>6.9941909344000166</v>
      </c>
      <c r="K24">
        <f t="shared" si="13"/>
        <v>4.2488719344000172</v>
      </c>
      <c r="L24">
        <f t="shared" si="13"/>
        <v>1.4287999344000171</v>
      </c>
    </row>
    <row r="25" spans="2:24" x14ac:dyDescent="0.3">
      <c r="B25">
        <f t="shared" si="4"/>
        <v>22</v>
      </c>
      <c r="C25">
        <v>26.686105795050004</v>
      </c>
      <c r="D25">
        <f t="shared" si="2"/>
        <v>26.686105795050004</v>
      </c>
      <c r="E25">
        <f t="shared" si="14"/>
        <v>24.389304795050009</v>
      </c>
      <c r="F25">
        <f t="shared" si="14"/>
        <v>22.017750795050013</v>
      </c>
      <c r="G25">
        <f t="shared" si="14"/>
        <v>19.571443795050016</v>
      </c>
      <c r="H25">
        <f t="shared" si="14"/>
        <v>17.050383795050017</v>
      </c>
      <c r="I25">
        <f t="shared" si="3"/>
        <v>14.454570795050019</v>
      </c>
      <c r="J25">
        <f t="shared" si="5"/>
        <v>11.78400479505002</v>
      </c>
      <c r="K25">
        <f t="shared" si="13"/>
        <v>9.0386857950500215</v>
      </c>
      <c r="L25">
        <f t="shared" si="13"/>
        <v>6.2186137950500218</v>
      </c>
      <c r="M25">
        <f t="shared" ref="M25:M36" si="15">L25+(-7.4753*(momento)+14848)/100</f>
        <v>3.3237887950500209</v>
      </c>
    </row>
    <row r="26" spans="2:24" x14ac:dyDescent="0.3">
      <c r="B26">
        <f t="shared" si="4"/>
        <v>23</v>
      </c>
      <c r="C26">
        <v>29.423142286850005</v>
      </c>
      <c r="D26">
        <f t="shared" si="2"/>
        <v>29.423142286850005</v>
      </c>
      <c r="E26">
        <f t="shared" si="14"/>
        <v>27.12634128685001</v>
      </c>
      <c r="F26">
        <f t="shared" si="14"/>
        <v>24.754787286850014</v>
      </c>
      <c r="G26">
        <f t="shared" si="14"/>
        <v>22.308480286850017</v>
      </c>
      <c r="H26">
        <f t="shared" si="14"/>
        <v>19.787420286850018</v>
      </c>
      <c r="I26">
        <f t="shared" si="3"/>
        <v>17.191607286850019</v>
      </c>
      <c r="J26">
        <f t="shared" si="5"/>
        <v>14.52104128685002</v>
      </c>
      <c r="K26">
        <f t="shared" si="13"/>
        <v>11.775722286850019</v>
      </c>
      <c r="L26">
        <f t="shared" si="13"/>
        <v>8.9556502868500196</v>
      </c>
      <c r="M26">
        <f t="shared" si="15"/>
        <v>6.0608252868500188</v>
      </c>
      <c r="N26">
        <f t="shared" ref="N26:N33" si="16">M26+(-7.4753*(momento)+14848)/100</f>
        <v>3.0912472868500176</v>
      </c>
    </row>
    <row r="27" spans="2:24" x14ac:dyDescent="0.3">
      <c r="B27">
        <f t="shared" si="4"/>
        <v>24</v>
      </c>
      <c r="C27">
        <v>30.107401409800005</v>
      </c>
      <c r="D27">
        <f t="shared" si="2"/>
        <v>30.107401409800005</v>
      </c>
      <c r="E27">
        <f t="shared" si="14"/>
        <v>27.81060040980001</v>
      </c>
      <c r="F27">
        <f t="shared" si="14"/>
        <v>25.439046409800014</v>
      </c>
      <c r="G27">
        <f t="shared" si="14"/>
        <v>22.992739409800016</v>
      </c>
      <c r="H27">
        <f t="shared" si="14"/>
        <v>20.471679409800018</v>
      </c>
      <c r="I27">
        <f t="shared" si="3"/>
        <v>17.875866409800018</v>
      </c>
      <c r="J27">
        <f t="shared" si="5"/>
        <v>15.205300409800019</v>
      </c>
      <c r="K27">
        <f t="shared" si="13"/>
        <v>12.459981409800019</v>
      </c>
      <c r="L27">
        <f t="shared" si="13"/>
        <v>9.6399094098000191</v>
      </c>
      <c r="M27">
        <f t="shared" si="15"/>
        <v>6.7450844098000182</v>
      </c>
      <c r="N27">
        <f t="shared" si="16"/>
        <v>3.7755064098000171</v>
      </c>
      <c r="O27">
        <f>N27+(-7.4753*(momento)+14848)/100</f>
        <v>0.73117540980001516</v>
      </c>
    </row>
    <row r="28" spans="2:24" x14ac:dyDescent="0.3">
      <c r="B28">
        <f t="shared" si="4"/>
        <v>25</v>
      </c>
      <c r="C28">
        <v>29.423142286850005</v>
      </c>
      <c r="D28">
        <f t="shared" si="2"/>
        <v>29.423142286850005</v>
      </c>
      <c r="E28">
        <f t="shared" si="14"/>
        <v>27.12634128685001</v>
      </c>
      <c r="F28">
        <f t="shared" si="14"/>
        <v>24.754787286850014</v>
      </c>
      <c r="G28">
        <f t="shared" si="14"/>
        <v>22.308480286850017</v>
      </c>
      <c r="H28">
        <f t="shared" si="14"/>
        <v>19.787420286850018</v>
      </c>
      <c r="I28">
        <f t="shared" si="3"/>
        <v>17.191607286850019</v>
      </c>
      <c r="J28">
        <f t="shared" si="5"/>
        <v>14.52104128685002</v>
      </c>
      <c r="K28">
        <f t="shared" si="13"/>
        <v>11.775722286850019</v>
      </c>
      <c r="L28">
        <f t="shared" si="13"/>
        <v>8.9556502868500196</v>
      </c>
      <c r="M28">
        <f t="shared" si="15"/>
        <v>6.0608252868500188</v>
      </c>
      <c r="N28">
        <f t="shared" si="16"/>
        <v>3.0912472868500176</v>
      </c>
    </row>
    <row r="29" spans="2:24" x14ac:dyDescent="0.3">
      <c r="B29">
        <f t="shared" si="4"/>
        <v>26</v>
      </c>
      <c r="C29">
        <v>28.738883163900002</v>
      </c>
      <c r="D29">
        <f t="shared" si="2"/>
        <v>28.738883163900002</v>
      </c>
      <c r="E29">
        <f t="shared" si="14"/>
        <v>26.442082163900007</v>
      </c>
      <c r="F29">
        <f t="shared" si="14"/>
        <v>24.070528163900011</v>
      </c>
      <c r="G29">
        <f t="shared" si="14"/>
        <v>21.624221163900014</v>
      </c>
      <c r="H29">
        <f t="shared" si="14"/>
        <v>19.103161163900015</v>
      </c>
      <c r="I29">
        <f t="shared" si="3"/>
        <v>16.507348163900016</v>
      </c>
      <c r="J29">
        <f t="shared" si="5"/>
        <v>13.836782163900017</v>
      </c>
      <c r="K29">
        <f t="shared" si="13"/>
        <v>11.091463163900016</v>
      </c>
      <c r="L29">
        <f t="shared" si="13"/>
        <v>8.2713911639000166</v>
      </c>
      <c r="M29">
        <f t="shared" si="15"/>
        <v>5.3765661639000157</v>
      </c>
      <c r="N29">
        <f t="shared" si="16"/>
        <v>2.4069881639000146</v>
      </c>
    </row>
    <row r="30" spans="2:24" x14ac:dyDescent="0.3">
      <c r="B30">
        <f t="shared" si="4"/>
        <v>27</v>
      </c>
      <c r="C30">
        <v>28.054624040950003</v>
      </c>
      <c r="D30">
        <f t="shared" si="2"/>
        <v>28.054624040950003</v>
      </c>
      <c r="E30">
        <f t="shared" si="14"/>
        <v>25.757823040950008</v>
      </c>
      <c r="F30">
        <f t="shared" si="14"/>
        <v>23.386269040950012</v>
      </c>
      <c r="G30">
        <f t="shared" si="14"/>
        <v>20.939962040950014</v>
      </c>
      <c r="H30">
        <f t="shared" si="14"/>
        <v>18.418902040950016</v>
      </c>
      <c r="I30">
        <f t="shared" si="3"/>
        <v>15.823089040950018</v>
      </c>
      <c r="J30">
        <f t="shared" si="5"/>
        <v>13.152523040950019</v>
      </c>
      <c r="K30">
        <f t="shared" si="13"/>
        <v>10.40720404095002</v>
      </c>
      <c r="L30">
        <f t="shared" si="13"/>
        <v>7.5871320409500207</v>
      </c>
      <c r="M30">
        <f t="shared" si="15"/>
        <v>4.6923070409500198</v>
      </c>
      <c r="N30">
        <f t="shared" si="16"/>
        <v>1.7227290409500187</v>
      </c>
    </row>
    <row r="31" spans="2:24" x14ac:dyDescent="0.3">
      <c r="B31">
        <f t="shared" si="4"/>
        <v>28</v>
      </c>
      <c r="C31">
        <v>30.107401409800005</v>
      </c>
      <c r="D31">
        <f t="shared" si="2"/>
        <v>30.107401409800005</v>
      </c>
      <c r="E31">
        <f t="shared" si="14"/>
        <v>27.81060040980001</v>
      </c>
      <c r="F31">
        <f t="shared" si="14"/>
        <v>25.439046409800014</v>
      </c>
      <c r="G31">
        <f t="shared" si="14"/>
        <v>22.992739409800016</v>
      </c>
      <c r="H31">
        <f t="shared" si="14"/>
        <v>20.471679409800018</v>
      </c>
      <c r="I31">
        <f t="shared" si="3"/>
        <v>17.875866409800018</v>
      </c>
      <c r="J31">
        <f t="shared" si="5"/>
        <v>15.205300409800019</v>
      </c>
      <c r="K31">
        <f t="shared" si="13"/>
        <v>12.459981409800019</v>
      </c>
      <c r="L31">
        <f t="shared" si="13"/>
        <v>9.6399094098000191</v>
      </c>
      <c r="M31">
        <f t="shared" si="15"/>
        <v>6.7450844098000182</v>
      </c>
      <c r="N31">
        <f t="shared" si="16"/>
        <v>3.7755064098000171</v>
      </c>
      <c r="O31">
        <f>N31+(-7.4753*(momento)+14848)/100</f>
        <v>0.73117540980001516</v>
      </c>
    </row>
    <row r="32" spans="2:24" x14ac:dyDescent="0.3">
      <c r="B32">
        <f t="shared" si="4"/>
        <v>29</v>
      </c>
      <c r="C32">
        <v>32.16017877865</v>
      </c>
      <c r="D32">
        <f t="shared" si="2"/>
        <v>32.16017877865</v>
      </c>
      <c r="E32">
        <f t="shared" si="14"/>
        <v>29.863377778650005</v>
      </c>
      <c r="F32">
        <f t="shared" si="14"/>
        <v>27.491823778650009</v>
      </c>
      <c r="G32">
        <f t="shared" si="14"/>
        <v>25.045516778650011</v>
      </c>
      <c r="H32">
        <f t="shared" si="14"/>
        <v>22.524456778650013</v>
      </c>
      <c r="I32">
        <f t="shared" si="3"/>
        <v>19.928643778650013</v>
      </c>
      <c r="J32">
        <f t="shared" si="5"/>
        <v>17.258077778650012</v>
      </c>
      <c r="K32">
        <f t="shared" si="13"/>
        <v>14.512758778650014</v>
      </c>
      <c r="L32">
        <f t="shared" si="13"/>
        <v>11.692686778650014</v>
      </c>
      <c r="M32">
        <f t="shared" si="15"/>
        <v>8.7978617786500131</v>
      </c>
      <c r="N32">
        <f t="shared" si="16"/>
        <v>5.8282837786500119</v>
      </c>
      <c r="O32">
        <f>N32+(-7.4753*(momento)+14848)/100</f>
        <v>2.78395277865001</v>
      </c>
    </row>
    <row r="33" spans="2:15" x14ac:dyDescent="0.3">
      <c r="B33">
        <f t="shared" si="4"/>
        <v>30</v>
      </c>
      <c r="C33">
        <v>30.791660532750004</v>
      </c>
      <c r="D33">
        <f t="shared" si="2"/>
        <v>30.791660532750004</v>
      </c>
      <c r="E33">
        <f t="shared" si="14"/>
        <v>28.494859532750009</v>
      </c>
      <c r="F33">
        <f t="shared" si="14"/>
        <v>26.123305532750013</v>
      </c>
      <c r="G33">
        <f t="shared" si="14"/>
        <v>23.676998532750016</v>
      </c>
      <c r="H33">
        <f t="shared" si="14"/>
        <v>21.155938532750017</v>
      </c>
      <c r="I33">
        <f t="shared" si="3"/>
        <v>18.560125532750018</v>
      </c>
      <c r="J33">
        <f t="shared" si="5"/>
        <v>15.889559532750019</v>
      </c>
      <c r="K33">
        <f t="shared" si="13"/>
        <v>13.144240532750018</v>
      </c>
      <c r="L33">
        <f t="shared" si="13"/>
        <v>10.324168532750019</v>
      </c>
      <c r="M33">
        <f t="shared" si="15"/>
        <v>7.4293435327500177</v>
      </c>
      <c r="N33">
        <f t="shared" si="16"/>
        <v>4.4597655327500165</v>
      </c>
      <c r="O33">
        <f>N33+(-7.4753*(momento)+14848)/100</f>
        <v>1.4154345327500146</v>
      </c>
    </row>
    <row r="34" spans="2:15" x14ac:dyDescent="0.3">
      <c r="B34">
        <f t="shared" si="4"/>
        <v>31</v>
      </c>
      <c r="C34">
        <v>26.001846672100001</v>
      </c>
      <c r="D34">
        <f t="shared" si="2"/>
        <v>26.001846672100001</v>
      </c>
      <c r="E34">
        <f t="shared" si="14"/>
        <v>23.705045672100006</v>
      </c>
      <c r="F34">
        <f t="shared" si="14"/>
        <v>21.33349167210001</v>
      </c>
      <c r="G34">
        <f t="shared" si="14"/>
        <v>18.887184672100013</v>
      </c>
      <c r="H34">
        <f t="shared" si="14"/>
        <v>16.366124672100014</v>
      </c>
      <c r="I34">
        <f t="shared" si="3"/>
        <v>13.770311672100016</v>
      </c>
      <c r="J34">
        <f t="shared" si="5"/>
        <v>11.099745672100017</v>
      </c>
      <c r="K34">
        <f t="shared" si="13"/>
        <v>8.3544266721000184</v>
      </c>
      <c r="L34">
        <f t="shared" si="13"/>
        <v>5.5343546721000187</v>
      </c>
      <c r="M34">
        <f t="shared" si="15"/>
        <v>2.6395296721000179</v>
      </c>
    </row>
    <row r="35" spans="2:15" x14ac:dyDescent="0.3">
      <c r="B35">
        <f t="shared" si="4"/>
        <v>32</v>
      </c>
      <c r="C35">
        <v>26.686105795050004</v>
      </c>
      <c r="D35">
        <f t="shared" si="2"/>
        <v>26.686105795050004</v>
      </c>
      <c r="E35">
        <f t="shared" si="14"/>
        <v>24.389304795050009</v>
      </c>
      <c r="F35">
        <f t="shared" si="14"/>
        <v>22.017750795050013</v>
      </c>
      <c r="G35">
        <f t="shared" si="14"/>
        <v>19.571443795050016</v>
      </c>
      <c r="H35">
        <f t="shared" si="14"/>
        <v>17.050383795050017</v>
      </c>
      <c r="I35">
        <f t="shared" si="3"/>
        <v>14.454570795050019</v>
      </c>
      <c r="J35">
        <f t="shared" si="5"/>
        <v>11.78400479505002</v>
      </c>
      <c r="K35">
        <f t="shared" si="13"/>
        <v>9.0386857950500215</v>
      </c>
      <c r="L35">
        <f t="shared" si="13"/>
        <v>6.2186137950500218</v>
      </c>
      <c r="M35">
        <f t="shared" si="15"/>
        <v>3.3237887950500209</v>
      </c>
    </row>
    <row r="36" spans="2:15" x14ac:dyDescent="0.3">
      <c r="B36">
        <f t="shared" si="4"/>
        <v>33</v>
      </c>
      <c r="C36">
        <v>26.001846672100001</v>
      </c>
      <c r="D36">
        <f t="shared" si="2"/>
        <v>26.001846672100001</v>
      </c>
      <c r="E36">
        <f t="shared" si="14"/>
        <v>23.705045672100006</v>
      </c>
      <c r="F36">
        <f t="shared" si="14"/>
        <v>21.33349167210001</v>
      </c>
      <c r="G36">
        <f t="shared" si="14"/>
        <v>18.887184672100013</v>
      </c>
      <c r="H36">
        <f t="shared" si="14"/>
        <v>16.366124672100014</v>
      </c>
      <c r="I36">
        <f t="shared" si="3"/>
        <v>13.770311672100016</v>
      </c>
      <c r="J36">
        <f t="shared" si="5"/>
        <v>11.099745672100017</v>
      </c>
      <c r="K36">
        <f t="shared" si="13"/>
        <v>8.3544266721000184</v>
      </c>
      <c r="L36">
        <f t="shared" si="13"/>
        <v>5.5343546721000187</v>
      </c>
      <c r="M36">
        <f t="shared" si="15"/>
        <v>2.6395296721000179</v>
      </c>
    </row>
    <row r="37" spans="2:15" x14ac:dyDescent="0.3">
      <c r="B37">
        <f t="shared" si="4"/>
        <v>34</v>
      </c>
      <c r="C37">
        <v>20.527773688500002</v>
      </c>
      <c r="D37">
        <f t="shared" si="2"/>
        <v>20.527773688500002</v>
      </c>
      <c r="E37">
        <f t="shared" si="14"/>
        <v>18.230972688500007</v>
      </c>
      <c r="F37">
        <f t="shared" si="14"/>
        <v>15.859418688500011</v>
      </c>
      <c r="G37">
        <f t="shared" si="14"/>
        <v>13.413111688500013</v>
      </c>
      <c r="H37">
        <f t="shared" si="14"/>
        <v>10.892051688500015</v>
      </c>
      <c r="I37">
        <f t="shared" si="3"/>
        <v>8.2962386885000168</v>
      </c>
      <c r="J37">
        <f t="shared" si="5"/>
        <v>5.6256726885000177</v>
      </c>
      <c r="K37">
        <f t="shared" si="13"/>
        <v>2.8803536885000183</v>
      </c>
      <c r="L37">
        <f t="shared" si="13"/>
        <v>6.0281688500018138E-2</v>
      </c>
    </row>
    <row r="38" spans="2:15" x14ac:dyDescent="0.3">
      <c r="B38">
        <f t="shared" si="4"/>
        <v>35</v>
      </c>
      <c r="C38">
        <v>21.212032811450005</v>
      </c>
      <c r="D38">
        <f t="shared" si="2"/>
        <v>21.212032811450005</v>
      </c>
      <c r="E38">
        <f t="shared" si="14"/>
        <v>18.91523181145001</v>
      </c>
      <c r="F38">
        <f t="shared" si="14"/>
        <v>16.543677811450014</v>
      </c>
      <c r="G38">
        <f t="shared" si="14"/>
        <v>14.097370811450016</v>
      </c>
      <c r="H38">
        <f t="shared" si="14"/>
        <v>11.576310811450018</v>
      </c>
      <c r="I38">
        <f t="shared" si="3"/>
        <v>8.9804978114500198</v>
      </c>
      <c r="J38">
        <f t="shared" si="5"/>
        <v>6.3099318114500207</v>
      </c>
      <c r="K38">
        <f t="shared" si="13"/>
        <v>3.5646128114500213</v>
      </c>
      <c r="L38">
        <f t="shared" si="13"/>
        <v>0.74454081145002116</v>
      </c>
    </row>
    <row r="39" spans="2:15" x14ac:dyDescent="0.3">
      <c r="B39">
        <f t="shared" si="4"/>
        <v>36</v>
      </c>
      <c r="C39">
        <v>18.474996319650003</v>
      </c>
      <c r="D39">
        <f t="shared" si="2"/>
        <v>18.474996319650003</v>
      </c>
      <c r="E39">
        <f t="shared" si="14"/>
        <v>16.178195319650008</v>
      </c>
      <c r="F39">
        <f t="shared" si="14"/>
        <v>13.806641319650012</v>
      </c>
      <c r="G39">
        <f t="shared" si="14"/>
        <v>11.360334319650015</v>
      </c>
      <c r="H39">
        <f t="shared" si="14"/>
        <v>8.8392743196500163</v>
      </c>
      <c r="I39">
        <f t="shared" si="3"/>
        <v>6.2434613196500184</v>
      </c>
      <c r="J39">
        <f t="shared" si="5"/>
        <v>3.5728953196500193</v>
      </c>
      <c r="K39">
        <f>J39+(-7.4753*(momento)+14848)/100</f>
        <v>0.82757631965001988</v>
      </c>
    </row>
    <row r="40" spans="2:15" x14ac:dyDescent="0.3">
      <c r="B40">
        <f t="shared" si="4"/>
        <v>37</v>
      </c>
      <c r="C40">
        <v>18.474996319650003</v>
      </c>
      <c r="D40">
        <f t="shared" si="2"/>
        <v>18.474996319650003</v>
      </c>
      <c r="E40">
        <f t="shared" si="14"/>
        <v>16.178195319650008</v>
      </c>
      <c r="F40">
        <f t="shared" si="14"/>
        <v>13.806641319650012</v>
      </c>
      <c r="G40">
        <f t="shared" si="14"/>
        <v>11.360334319650015</v>
      </c>
      <c r="H40">
        <f t="shared" si="14"/>
        <v>8.8392743196500163</v>
      </c>
      <c r="I40">
        <f t="shared" si="3"/>
        <v>6.2434613196500184</v>
      </c>
      <c r="J40">
        <f t="shared" si="5"/>
        <v>3.5728953196500193</v>
      </c>
      <c r="K40">
        <f>J40+(-7.4753*(momento)+14848)/100</f>
        <v>0.82757631965001988</v>
      </c>
    </row>
    <row r="41" spans="2:15" x14ac:dyDescent="0.3">
      <c r="B41">
        <f t="shared" si="4"/>
        <v>38</v>
      </c>
      <c r="C41">
        <v>15.053700704900002</v>
      </c>
      <c r="D41">
        <f t="shared" si="2"/>
        <v>15.053700704900002</v>
      </c>
      <c r="E41">
        <f t="shared" si="14"/>
        <v>12.756899704900007</v>
      </c>
      <c r="F41">
        <f t="shared" si="14"/>
        <v>10.385345704900011</v>
      </c>
      <c r="G41">
        <f t="shared" si="14"/>
        <v>7.939038704900014</v>
      </c>
      <c r="H41">
        <f t="shared" si="14"/>
        <v>5.4179787049000163</v>
      </c>
      <c r="I41">
        <f t="shared" si="3"/>
        <v>2.8221657049000179</v>
      </c>
    </row>
    <row r="42" spans="2:15" x14ac:dyDescent="0.3">
      <c r="B42">
        <f t="shared" si="4"/>
        <v>39</v>
      </c>
      <c r="C42">
        <v>15.053700704900002</v>
      </c>
      <c r="D42">
        <f t="shared" si="2"/>
        <v>15.053700704900002</v>
      </c>
      <c r="E42">
        <f t="shared" si="14"/>
        <v>12.756899704900007</v>
      </c>
      <c r="F42">
        <f t="shared" si="14"/>
        <v>10.385345704900011</v>
      </c>
      <c r="G42">
        <f t="shared" si="14"/>
        <v>7.939038704900014</v>
      </c>
      <c r="H42">
        <f t="shared" si="14"/>
        <v>5.4179787049000163</v>
      </c>
      <c r="I42">
        <f t="shared" si="3"/>
        <v>2.8221657049000179</v>
      </c>
    </row>
    <row r="43" spans="2:15" x14ac:dyDescent="0.3">
      <c r="B43">
        <f t="shared" si="4"/>
        <v>40</v>
      </c>
      <c r="C43">
        <v>13.685182459000002</v>
      </c>
      <c r="D43">
        <f t="shared" si="2"/>
        <v>13.685182459000002</v>
      </c>
      <c r="E43">
        <f t="shared" si="14"/>
        <v>11.388381459000005</v>
      </c>
      <c r="F43">
        <f t="shared" si="14"/>
        <v>9.0168274590000088</v>
      </c>
      <c r="G43">
        <f t="shared" si="14"/>
        <v>6.5705204590000115</v>
      </c>
      <c r="H43">
        <f t="shared" si="14"/>
        <v>4.0494604590000138</v>
      </c>
      <c r="I43">
        <f t="shared" si="3"/>
        <v>1.4536474590000155</v>
      </c>
    </row>
    <row r="44" spans="2:15" x14ac:dyDescent="0.3">
      <c r="B44">
        <f t="shared" si="4"/>
        <v>41</v>
      </c>
      <c r="C44">
        <v>13.685182459000002</v>
      </c>
      <c r="D44">
        <f t="shared" si="2"/>
        <v>13.685182459000002</v>
      </c>
      <c r="E44">
        <f t="shared" ref="E44:H46" si="17">D44+(-7.4753*(momento)+14848)/100</f>
        <v>11.388381459000005</v>
      </c>
      <c r="F44">
        <f t="shared" si="17"/>
        <v>9.0168274590000088</v>
      </c>
      <c r="G44">
        <f t="shared" si="17"/>
        <v>6.5705204590000115</v>
      </c>
      <c r="H44">
        <f t="shared" si="17"/>
        <v>4.0494604590000138</v>
      </c>
      <c r="I44">
        <f t="shared" si="3"/>
        <v>1.4536474590000155</v>
      </c>
    </row>
    <row r="45" spans="2:15" x14ac:dyDescent="0.3">
      <c r="B45">
        <f t="shared" si="4"/>
        <v>42</v>
      </c>
      <c r="C45">
        <v>11.632405090150002</v>
      </c>
      <c r="D45">
        <f t="shared" si="2"/>
        <v>11.632405090150002</v>
      </c>
      <c r="E45">
        <f t="shared" si="17"/>
        <v>9.3356040901500066</v>
      </c>
      <c r="F45">
        <f t="shared" si="17"/>
        <v>6.9640500901500104</v>
      </c>
      <c r="G45">
        <f t="shared" si="17"/>
        <v>4.5177430901500131</v>
      </c>
      <c r="H45">
        <f t="shared" si="17"/>
        <v>1.9966830901500154</v>
      </c>
    </row>
    <row r="46" spans="2:15" x14ac:dyDescent="0.3">
      <c r="B46">
        <f t="shared" si="4"/>
        <v>43</v>
      </c>
      <c r="C46">
        <v>11.632405090150002</v>
      </c>
      <c r="D46">
        <f t="shared" si="2"/>
        <v>11.632405090150002</v>
      </c>
      <c r="E46">
        <f t="shared" si="17"/>
        <v>9.3356040901500066</v>
      </c>
      <c r="F46">
        <f t="shared" si="17"/>
        <v>6.9640500901500104</v>
      </c>
      <c r="G46">
        <f t="shared" si="17"/>
        <v>4.5177430901500131</v>
      </c>
      <c r="H46">
        <f t="shared" si="17"/>
        <v>1.9966830901500154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T3" workbookViewId="0">
      <selection activeCell="AH4" sqref="AH4:AH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6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4.3846000000000003E-2</v>
      </c>
      <c r="B2">
        <v>3.5154999999999999E-2</v>
      </c>
      <c r="C2">
        <f>A2/B2</f>
        <v>1.2472194566917936</v>
      </c>
      <c r="E2">
        <v>-7.5754999999999999</v>
      </c>
      <c r="F2">
        <v>15064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1.24721946*C4</f>
        <v>14.508161995038135</v>
      </c>
      <c r="E4">
        <f t="shared" ref="E4:I13" si="1">D4+(-7.5755*(momento)+15064)/100</f>
        <v>12.35032699503814</v>
      </c>
      <c r="F4">
        <f t="shared" si="1"/>
        <v>10.116736995038135</v>
      </c>
      <c r="G4">
        <f t="shared" si="1"/>
        <v>7.8073919950381416</v>
      </c>
      <c r="H4">
        <f t="shared" si="1"/>
        <v>5.4222919950381394</v>
      </c>
      <c r="I4">
        <f t="shared" si="1"/>
        <v>2.9614369950381469</v>
      </c>
    </row>
    <row r="5" spans="1:38" x14ac:dyDescent="0.3">
      <c r="B5">
        <f>1+B4</f>
        <v>2</v>
      </c>
      <c r="C5">
        <v>13.000923336050001</v>
      </c>
      <c r="D5">
        <f t="shared" ref="D5:D46" si="2">1.24721946*C5</f>
        <v>16.21500458268968</v>
      </c>
      <c r="E5">
        <f t="shared" si="1"/>
        <v>14.057169582689685</v>
      </c>
      <c r="F5">
        <f t="shared" si="1"/>
        <v>11.823579582689682</v>
      </c>
      <c r="G5">
        <f t="shared" si="1"/>
        <v>9.5142345826896886</v>
      </c>
      <c r="H5">
        <f t="shared" si="1"/>
        <v>7.1291345826896864</v>
      </c>
      <c r="I5">
        <f t="shared" si="1"/>
        <v>4.6682795826896939</v>
      </c>
      <c r="J5">
        <f t="shared" ref="J5:J44" si="3">I5+(-7.5755*(momento)+15064)/100</f>
        <v>2.1316695826896934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20.482111051818549</v>
      </c>
      <c r="E6">
        <f t="shared" si="1"/>
        <v>18.324276051818554</v>
      </c>
      <c r="F6">
        <f t="shared" si="1"/>
        <v>16.090686051818551</v>
      </c>
      <c r="G6">
        <f t="shared" si="1"/>
        <v>13.781341051818558</v>
      </c>
      <c r="H6">
        <f t="shared" si="1"/>
        <v>11.396241051818556</v>
      </c>
      <c r="I6">
        <f t="shared" si="1"/>
        <v>8.9353860518185648</v>
      </c>
      <c r="J6">
        <f t="shared" si="3"/>
        <v>6.3987760518185643</v>
      </c>
      <c r="K6">
        <f t="shared" ref="K6:L25" si="5">J6+(-7.5755*(momento)+15064)/100</f>
        <v>3.7864110518185736</v>
      </c>
      <c r="L6">
        <f t="shared" si="5"/>
        <v>1.0982910518185744</v>
      </c>
    </row>
    <row r="7" spans="1:38" x14ac:dyDescent="0.3">
      <c r="B7">
        <f t="shared" si="4"/>
        <v>4</v>
      </c>
      <c r="C7">
        <v>25.317587549150005</v>
      </c>
      <c r="D7">
        <f t="shared" si="2"/>
        <v>31.576587871553592</v>
      </c>
      <c r="E7">
        <f t="shared" si="1"/>
        <v>29.418752871553597</v>
      </c>
      <c r="F7">
        <f t="shared" si="1"/>
        <v>27.185162871553594</v>
      </c>
      <c r="G7">
        <f t="shared" si="1"/>
        <v>24.8758178715536</v>
      </c>
      <c r="H7">
        <f t="shared" si="1"/>
        <v>22.490717871553599</v>
      </c>
      <c r="I7">
        <f t="shared" si="1"/>
        <v>20.029862871553608</v>
      </c>
      <c r="J7">
        <f t="shared" si="3"/>
        <v>17.493252871553608</v>
      </c>
      <c r="K7">
        <f t="shared" si="5"/>
        <v>14.880887871553618</v>
      </c>
      <c r="L7">
        <f t="shared" si="5"/>
        <v>12.192767871553619</v>
      </c>
      <c r="M7">
        <f t="shared" ref="M7:P22" si="6">L7+(-7.5755*(momento)+15064)/100</f>
        <v>9.4288928715536287</v>
      </c>
      <c r="N7">
        <f t="shared" si="6"/>
        <v>6.5892628715536308</v>
      </c>
      <c r="O7">
        <f t="shared" si="6"/>
        <v>3.6738778715536249</v>
      </c>
      <c r="P7">
        <f t="shared" si="6"/>
        <v>0.68273787155362919</v>
      </c>
    </row>
    <row r="8" spans="1:38" x14ac:dyDescent="0.3">
      <c r="B8">
        <f t="shared" si="4"/>
        <v>5</v>
      </c>
      <c r="C8">
        <v>26.686105795050004</v>
      </c>
      <c r="D8">
        <f t="shared" si="2"/>
        <v>33.283430459205135</v>
      </c>
      <c r="E8">
        <f t="shared" si="1"/>
        <v>31.12559545920514</v>
      </c>
      <c r="F8">
        <f t="shared" si="1"/>
        <v>28.892005459205137</v>
      </c>
      <c r="G8">
        <f t="shared" si="1"/>
        <v>26.582660459205144</v>
      </c>
      <c r="H8">
        <f t="shared" si="1"/>
        <v>24.197560459205143</v>
      </c>
      <c r="I8">
        <f t="shared" si="1"/>
        <v>21.736705459205151</v>
      </c>
      <c r="J8">
        <f t="shared" si="3"/>
        <v>19.200095459205151</v>
      </c>
      <c r="K8">
        <f t="shared" si="5"/>
        <v>16.587730459205162</v>
      </c>
      <c r="L8">
        <f t="shared" si="5"/>
        <v>13.899610459205162</v>
      </c>
      <c r="M8">
        <f t="shared" si="6"/>
        <v>11.135735459205172</v>
      </c>
      <c r="N8">
        <f t="shared" si="6"/>
        <v>8.2961054592051742</v>
      </c>
      <c r="O8">
        <f t="shared" si="6"/>
        <v>5.3807204592051683</v>
      </c>
      <c r="P8">
        <f t="shared" si="6"/>
        <v>2.3895804592051726</v>
      </c>
    </row>
    <row r="9" spans="1:38" x14ac:dyDescent="0.3">
      <c r="B9">
        <f t="shared" si="4"/>
        <v>6</v>
      </c>
      <c r="C9">
        <v>33.528697024550006</v>
      </c>
      <c r="D9">
        <f t="shared" si="2"/>
        <v>41.817643397462867</v>
      </c>
      <c r="E9">
        <f t="shared" si="1"/>
        <v>39.659808397462868</v>
      </c>
      <c r="F9">
        <f t="shared" si="1"/>
        <v>37.426218397462861</v>
      </c>
      <c r="G9">
        <f t="shared" si="1"/>
        <v>35.116873397462868</v>
      </c>
      <c r="H9">
        <f t="shared" si="1"/>
        <v>32.731773397462867</v>
      </c>
      <c r="I9">
        <f t="shared" si="1"/>
        <v>30.270918397462875</v>
      </c>
      <c r="J9">
        <f t="shared" si="3"/>
        <v>27.734308397462875</v>
      </c>
      <c r="K9">
        <f t="shared" si="5"/>
        <v>25.121943397462886</v>
      </c>
      <c r="L9">
        <f t="shared" si="5"/>
        <v>22.433823397462888</v>
      </c>
      <c r="M9">
        <f t="shared" si="6"/>
        <v>19.6699483974629</v>
      </c>
      <c r="N9">
        <f t="shared" si="6"/>
        <v>16.830318397462904</v>
      </c>
      <c r="O9">
        <f t="shared" si="6"/>
        <v>13.914933397462898</v>
      </c>
      <c r="P9">
        <f t="shared" si="6"/>
        <v>10.923793397462902</v>
      </c>
      <c r="Q9">
        <f t="shared" ref="Q9:S22" si="7">P9+(-7.5755*(momento)+15064)/100</f>
        <v>7.8568983974628974</v>
      </c>
      <c r="R9">
        <f t="shared" si="7"/>
        <v>4.714248397462903</v>
      </c>
      <c r="S9">
        <f t="shared" si="7"/>
        <v>1.4958433974629006</v>
      </c>
    </row>
    <row r="10" spans="1:38" x14ac:dyDescent="0.3">
      <c r="B10">
        <f t="shared" si="4"/>
        <v>7</v>
      </c>
      <c r="C10">
        <v>43.792583868800001</v>
      </c>
      <c r="D10">
        <f t="shared" si="2"/>
        <v>54.618962804849446</v>
      </c>
      <c r="E10">
        <f t="shared" si="1"/>
        <v>52.461127804849447</v>
      </c>
      <c r="F10">
        <f t="shared" si="1"/>
        <v>50.22753780484944</v>
      </c>
      <c r="G10">
        <f t="shared" si="1"/>
        <v>47.918192804849447</v>
      </c>
      <c r="H10">
        <f t="shared" si="1"/>
        <v>45.533092804849446</v>
      </c>
      <c r="I10">
        <f t="shared" si="1"/>
        <v>43.072237804849451</v>
      </c>
      <c r="J10">
        <f t="shared" si="3"/>
        <v>40.535627804849447</v>
      </c>
      <c r="K10">
        <f t="shared" si="5"/>
        <v>37.923262804849458</v>
      </c>
      <c r="L10">
        <f t="shared" si="5"/>
        <v>35.23514280484946</v>
      </c>
      <c r="M10">
        <f t="shared" si="6"/>
        <v>32.471267804849468</v>
      </c>
      <c r="N10">
        <f t="shared" si="6"/>
        <v>29.631637804849472</v>
      </c>
      <c r="O10">
        <f t="shared" si="6"/>
        <v>26.716252804849468</v>
      </c>
      <c r="P10">
        <f t="shared" si="6"/>
        <v>23.725112804849473</v>
      </c>
      <c r="Q10">
        <f t="shared" si="7"/>
        <v>20.658217804849471</v>
      </c>
      <c r="R10">
        <f t="shared" si="7"/>
        <v>17.515567804849475</v>
      </c>
      <c r="S10">
        <f t="shared" si="7"/>
        <v>14.297162804849473</v>
      </c>
      <c r="T10">
        <f t="shared" ref="T10:W18" si="8">S10+(-7.5755*(momento)+15064)/100</f>
        <v>11.00300280484948</v>
      </c>
      <c r="U10">
        <f t="shared" si="8"/>
        <v>7.6330878048494792</v>
      </c>
      <c r="V10">
        <f t="shared" si="8"/>
        <v>4.1874178048494883</v>
      </c>
      <c r="W10">
        <f t="shared" si="8"/>
        <v>0.66599280484948897</v>
      </c>
    </row>
    <row r="11" spans="1:38" x14ac:dyDescent="0.3">
      <c r="B11">
        <f t="shared" si="4"/>
        <v>8</v>
      </c>
      <c r="C11">
        <v>56.109248081900006</v>
      </c>
      <c r="D11">
        <f t="shared" si="2"/>
        <v>69.980546093713357</v>
      </c>
      <c r="E11">
        <f t="shared" si="1"/>
        <v>67.822711093713366</v>
      </c>
      <c r="F11">
        <f t="shared" si="1"/>
        <v>65.589121093713359</v>
      </c>
      <c r="G11">
        <f t="shared" si="1"/>
        <v>63.279776093713366</v>
      </c>
      <c r="H11">
        <f t="shared" si="1"/>
        <v>60.894676093713365</v>
      </c>
      <c r="I11">
        <f t="shared" si="1"/>
        <v>58.43382109371337</v>
      </c>
      <c r="J11">
        <f t="shared" si="3"/>
        <v>55.897211093713366</v>
      </c>
      <c r="K11">
        <f t="shared" si="5"/>
        <v>53.284846093713377</v>
      </c>
      <c r="L11">
        <f t="shared" si="5"/>
        <v>50.596726093713379</v>
      </c>
      <c r="M11">
        <f t="shared" si="6"/>
        <v>47.832851093713387</v>
      </c>
      <c r="N11">
        <f t="shared" si="6"/>
        <v>44.993221093713387</v>
      </c>
      <c r="O11">
        <f t="shared" si="6"/>
        <v>42.07783609371338</v>
      </c>
      <c r="P11">
        <f t="shared" si="6"/>
        <v>39.086696093713385</v>
      </c>
      <c r="Q11">
        <f t="shared" si="7"/>
        <v>36.019801093713383</v>
      </c>
      <c r="R11">
        <f t="shared" si="7"/>
        <v>32.877151093713387</v>
      </c>
      <c r="S11">
        <f t="shared" si="7"/>
        <v>29.658746093713383</v>
      </c>
      <c r="T11">
        <f t="shared" si="8"/>
        <v>26.364586093713392</v>
      </c>
      <c r="U11">
        <f t="shared" si="8"/>
        <v>22.994671093713393</v>
      </c>
      <c r="V11">
        <f t="shared" si="8"/>
        <v>19.5490010937134</v>
      </c>
      <c r="W11">
        <f t="shared" si="8"/>
        <v>16.0275760937134</v>
      </c>
      <c r="X11">
        <f t="shared" ref="X11:AA17" si="9">W11+(-7.5755*(momento)+15064)/100</f>
        <v>12.43039609371341</v>
      </c>
      <c r="Y11">
        <f t="shared" si="9"/>
        <v>8.7574610937134132</v>
      </c>
      <c r="Z11">
        <f t="shared" si="9"/>
        <v>5.0087710937134071</v>
      </c>
      <c r="AA11">
        <f t="shared" si="9"/>
        <v>1.1843260937134112</v>
      </c>
    </row>
    <row r="12" spans="1:38" x14ac:dyDescent="0.3">
      <c r="B12">
        <f t="shared" si="4"/>
        <v>9</v>
      </c>
      <c r="C12">
        <v>73.215726155650003</v>
      </c>
      <c r="D12">
        <f t="shared" si="2"/>
        <v>91.316078439357668</v>
      </c>
      <c r="E12">
        <f t="shared" si="1"/>
        <v>89.158243439357676</v>
      </c>
      <c r="F12">
        <f t="shared" si="1"/>
        <v>86.92465343935767</v>
      </c>
      <c r="G12">
        <f t="shared" si="1"/>
        <v>84.615308439357676</v>
      </c>
      <c r="H12">
        <f t="shared" si="1"/>
        <v>82.230208439357668</v>
      </c>
      <c r="I12">
        <f t="shared" si="1"/>
        <v>79.769353439357673</v>
      </c>
      <c r="J12">
        <f t="shared" si="3"/>
        <v>77.232743439357677</v>
      </c>
      <c r="K12">
        <f t="shared" si="5"/>
        <v>74.62037843935768</v>
      </c>
      <c r="L12">
        <f t="shared" si="5"/>
        <v>71.932258439357682</v>
      </c>
      <c r="M12">
        <f t="shared" si="6"/>
        <v>69.168383439357697</v>
      </c>
      <c r="N12">
        <f t="shared" si="6"/>
        <v>66.328753439357698</v>
      </c>
      <c r="O12">
        <f t="shared" si="6"/>
        <v>63.41336843935769</v>
      </c>
      <c r="P12">
        <f t="shared" si="6"/>
        <v>60.422228439357696</v>
      </c>
      <c r="Q12">
        <f t="shared" si="7"/>
        <v>57.355333439357693</v>
      </c>
      <c r="R12">
        <f t="shared" si="7"/>
        <v>54.212683439357697</v>
      </c>
      <c r="S12">
        <f t="shared" si="7"/>
        <v>50.994278439357693</v>
      </c>
      <c r="T12">
        <f t="shared" si="8"/>
        <v>47.700118439357702</v>
      </c>
      <c r="U12">
        <f t="shared" si="8"/>
        <v>44.330203439357703</v>
      </c>
      <c r="V12">
        <f t="shared" si="8"/>
        <v>40.88453343935771</v>
      </c>
      <c r="W12">
        <f t="shared" si="8"/>
        <v>37.36310843935771</v>
      </c>
      <c r="X12">
        <f t="shared" si="9"/>
        <v>33.765928439357722</v>
      </c>
      <c r="Y12">
        <f t="shared" si="9"/>
        <v>30.092993439357723</v>
      </c>
      <c r="Z12">
        <f t="shared" si="9"/>
        <v>26.344303439357716</v>
      </c>
      <c r="AA12">
        <f t="shared" si="9"/>
        <v>22.519858439357719</v>
      </c>
      <c r="AB12">
        <f t="shared" ref="AB12:AF16" si="10">AA12+(-7.5755*(momento)+15064)/100</f>
        <v>18.619658439357714</v>
      </c>
      <c r="AC12">
        <f t="shared" si="10"/>
        <v>14.643703439357719</v>
      </c>
      <c r="AD12">
        <f t="shared" si="10"/>
        <v>10.591993439357715</v>
      </c>
      <c r="AE12">
        <f t="shared" si="10"/>
        <v>6.4645284393577223</v>
      </c>
      <c r="AF12">
        <f t="shared" si="10"/>
        <v>2.2613084393577214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101.55713396526693</v>
      </c>
      <c r="E13">
        <f t="shared" si="1"/>
        <v>99.399298965266937</v>
      </c>
      <c r="F13">
        <f t="shared" si="1"/>
        <v>97.16570896526693</v>
      </c>
      <c r="G13">
        <f t="shared" si="1"/>
        <v>94.856363965266937</v>
      </c>
      <c r="H13">
        <f t="shared" si="1"/>
        <v>92.471263965266928</v>
      </c>
      <c r="I13">
        <f t="shared" si="1"/>
        <v>90.010408965266933</v>
      </c>
      <c r="J13">
        <f t="shared" si="3"/>
        <v>87.473798965266937</v>
      </c>
      <c r="K13">
        <f t="shared" si="5"/>
        <v>84.86143396526694</v>
      </c>
      <c r="L13">
        <f t="shared" si="5"/>
        <v>82.173313965266942</v>
      </c>
      <c r="M13">
        <f t="shared" si="6"/>
        <v>79.409438965266958</v>
      </c>
      <c r="N13">
        <f t="shared" si="6"/>
        <v>76.569808965266958</v>
      </c>
      <c r="O13">
        <f t="shared" si="6"/>
        <v>73.654423965266957</v>
      </c>
      <c r="P13">
        <f t="shared" si="6"/>
        <v>70.663283965266956</v>
      </c>
      <c r="Q13">
        <f t="shared" si="7"/>
        <v>67.596388965266954</v>
      </c>
      <c r="R13">
        <f t="shared" si="7"/>
        <v>64.453738965266965</v>
      </c>
      <c r="S13">
        <f t="shared" si="7"/>
        <v>61.23533396526696</v>
      </c>
      <c r="T13">
        <f t="shared" si="8"/>
        <v>57.94117396526697</v>
      </c>
      <c r="U13">
        <f t="shared" si="8"/>
        <v>54.571258965266971</v>
      </c>
      <c r="V13">
        <f t="shared" si="8"/>
        <v>51.125588965266978</v>
      </c>
      <c r="W13">
        <f t="shared" si="8"/>
        <v>47.604163965266977</v>
      </c>
      <c r="X13">
        <f t="shared" si="9"/>
        <v>44.00698396526699</v>
      </c>
      <c r="Y13">
        <f t="shared" si="9"/>
        <v>40.334048965266994</v>
      </c>
      <c r="Z13">
        <f t="shared" si="9"/>
        <v>36.585358965266991</v>
      </c>
      <c r="AA13">
        <f t="shared" si="9"/>
        <v>32.760913965266994</v>
      </c>
      <c r="AB13">
        <f t="shared" si="10"/>
        <v>28.860713965266989</v>
      </c>
      <c r="AC13">
        <f t="shared" si="10"/>
        <v>24.884758965266993</v>
      </c>
      <c r="AD13">
        <f t="shared" si="10"/>
        <v>20.83304896526699</v>
      </c>
      <c r="AE13">
        <f t="shared" si="10"/>
        <v>16.705583965266996</v>
      </c>
      <c r="AF13">
        <f t="shared" si="10"/>
        <v>12.502363965266994</v>
      </c>
      <c r="AG13">
        <f>AF13+(-7.5755*(momento)+15064)/100</f>
        <v>8.2233889652670022</v>
      </c>
      <c r="AH13">
        <f>AG13+(-7.5755*(momento)+15064)/100</f>
        <v>3.8686589652670023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91.316078439357668</v>
      </c>
      <c r="E14">
        <f t="shared" ref="E14:I23" si="11">D14+(-7.5755*(momento)+15064)/100</f>
        <v>89.158243439357676</v>
      </c>
      <c r="F14">
        <f t="shared" si="11"/>
        <v>86.92465343935767</v>
      </c>
      <c r="G14">
        <f t="shared" si="11"/>
        <v>84.615308439357676</v>
      </c>
      <c r="H14">
        <f t="shared" si="11"/>
        <v>82.230208439357668</v>
      </c>
      <c r="I14">
        <f t="shared" si="11"/>
        <v>79.769353439357673</v>
      </c>
      <c r="J14">
        <f t="shared" si="3"/>
        <v>77.232743439357677</v>
      </c>
      <c r="K14">
        <f t="shared" si="5"/>
        <v>74.62037843935768</v>
      </c>
      <c r="L14">
        <f t="shared" si="5"/>
        <v>71.932258439357682</v>
      </c>
      <c r="M14">
        <f t="shared" si="6"/>
        <v>69.168383439357697</v>
      </c>
      <c r="N14">
        <f t="shared" si="6"/>
        <v>66.328753439357698</v>
      </c>
      <c r="O14">
        <f t="shared" si="6"/>
        <v>63.41336843935769</v>
      </c>
      <c r="P14">
        <f t="shared" si="6"/>
        <v>60.422228439357696</v>
      </c>
      <c r="Q14">
        <f t="shared" si="7"/>
        <v>57.355333439357693</v>
      </c>
      <c r="R14">
        <f t="shared" si="7"/>
        <v>54.212683439357697</v>
      </c>
      <c r="S14">
        <f t="shared" si="7"/>
        <v>50.994278439357693</v>
      </c>
      <c r="T14">
        <f t="shared" si="8"/>
        <v>47.700118439357702</v>
      </c>
      <c r="U14">
        <f t="shared" si="8"/>
        <v>44.330203439357703</v>
      </c>
      <c r="V14">
        <f t="shared" si="8"/>
        <v>40.88453343935771</v>
      </c>
      <c r="W14">
        <f t="shared" si="8"/>
        <v>37.36310843935771</v>
      </c>
      <c r="X14">
        <f t="shared" si="9"/>
        <v>33.765928439357722</v>
      </c>
      <c r="Y14">
        <f t="shared" si="9"/>
        <v>30.092993439357723</v>
      </c>
      <c r="Z14">
        <f t="shared" si="9"/>
        <v>26.344303439357716</v>
      </c>
      <c r="AA14">
        <f t="shared" si="9"/>
        <v>22.519858439357719</v>
      </c>
      <c r="AB14">
        <f t="shared" si="10"/>
        <v>18.619658439357714</v>
      </c>
      <c r="AC14">
        <f t="shared" si="10"/>
        <v>14.643703439357719</v>
      </c>
      <c r="AD14">
        <f t="shared" si="10"/>
        <v>10.591993439357715</v>
      </c>
      <c r="AE14">
        <f t="shared" si="10"/>
        <v>6.4645284393577223</v>
      </c>
      <c r="AF14">
        <f t="shared" si="10"/>
        <v>2.2613084393577214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91.316078439357668</v>
      </c>
      <c r="E15">
        <f t="shared" si="11"/>
        <v>89.158243439357676</v>
      </c>
      <c r="F15">
        <f t="shared" si="11"/>
        <v>86.92465343935767</v>
      </c>
      <c r="G15">
        <f t="shared" si="11"/>
        <v>84.615308439357676</v>
      </c>
      <c r="H15">
        <f t="shared" si="11"/>
        <v>82.230208439357668</v>
      </c>
      <c r="I15">
        <f t="shared" si="11"/>
        <v>79.769353439357673</v>
      </c>
      <c r="J15">
        <f t="shared" si="3"/>
        <v>77.232743439357677</v>
      </c>
      <c r="K15">
        <f t="shared" si="5"/>
        <v>74.62037843935768</v>
      </c>
      <c r="L15">
        <f t="shared" si="5"/>
        <v>71.932258439357682</v>
      </c>
      <c r="M15">
        <f t="shared" si="6"/>
        <v>69.168383439357697</v>
      </c>
      <c r="N15">
        <f t="shared" si="6"/>
        <v>66.328753439357698</v>
      </c>
      <c r="O15">
        <f t="shared" si="6"/>
        <v>63.41336843935769</v>
      </c>
      <c r="P15">
        <f t="shared" si="6"/>
        <v>60.422228439357696</v>
      </c>
      <c r="Q15">
        <f t="shared" si="7"/>
        <v>57.355333439357693</v>
      </c>
      <c r="R15">
        <f t="shared" si="7"/>
        <v>54.212683439357697</v>
      </c>
      <c r="S15">
        <f t="shared" si="7"/>
        <v>50.994278439357693</v>
      </c>
      <c r="T15">
        <f t="shared" si="8"/>
        <v>47.700118439357702</v>
      </c>
      <c r="U15">
        <f t="shared" si="8"/>
        <v>44.330203439357703</v>
      </c>
      <c r="V15">
        <f t="shared" si="8"/>
        <v>40.88453343935771</v>
      </c>
      <c r="W15">
        <f t="shared" si="8"/>
        <v>37.36310843935771</v>
      </c>
      <c r="X15">
        <f t="shared" si="9"/>
        <v>33.765928439357722</v>
      </c>
      <c r="Y15">
        <f t="shared" si="9"/>
        <v>30.092993439357723</v>
      </c>
      <c r="Z15">
        <f t="shared" si="9"/>
        <v>26.344303439357716</v>
      </c>
      <c r="AA15">
        <f t="shared" si="9"/>
        <v>22.519858439357719</v>
      </c>
      <c r="AB15">
        <f t="shared" si="10"/>
        <v>18.619658439357714</v>
      </c>
      <c r="AC15">
        <f t="shared" si="10"/>
        <v>14.643703439357719</v>
      </c>
      <c r="AD15">
        <f t="shared" si="10"/>
        <v>10.591993439357715</v>
      </c>
      <c r="AE15">
        <f t="shared" si="10"/>
        <v>6.4645284393577223</v>
      </c>
      <c r="AF15">
        <f t="shared" si="10"/>
        <v>2.2613084393577214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91.316078439357668</v>
      </c>
      <c r="E16">
        <f t="shared" si="11"/>
        <v>89.158243439357676</v>
      </c>
      <c r="F16">
        <f t="shared" si="11"/>
        <v>86.92465343935767</v>
      </c>
      <c r="G16">
        <f t="shared" si="11"/>
        <v>84.615308439357676</v>
      </c>
      <c r="H16">
        <f t="shared" si="11"/>
        <v>82.230208439357668</v>
      </c>
      <c r="I16">
        <f t="shared" si="11"/>
        <v>79.769353439357673</v>
      </c>
      <c r="J16">
        <f t="shared" si="3"/>
        <v>77.232743439357677</v>
      </c>
      <c r="K16">
        <f t="shared" si="5"/>
        <v>74.62037843935768</v>
      </c>
      <c r="L16">
        <f t="shared" si="5"/>
        <v>71.932258439357682</v>
      </c>
      <c r="M16">
        <f t="shared" si="6"/>
        <v>69.168383439357697</v>
      </c>
      <c r="N16">
        <f t="shared" si="6"/>
        <v>66.328753439357698</v>
      </c>
      <c r="O16">
        <f t="shared" si="6"/>
        <v>63.41336843935769</v>
      </c>
      <c r="P16">
        <f t="shared" si="6"/>
        <v>60.422228439357696</v>
      </c>
      <c r="Q16">
        <f t="shared" si="7"/>
        <v>57.355333439357693</v>
      </c>
      <c r="R16">
        <f t="shared" si="7"/>
        <v>54.212683439357697</v>
      </c>
      <c r="S16">
        <f t="shared" si="7"/>
        <v>50.994278439357693</v>
      </c>
      <c r="T16">
        <f t="shared" si="8"/>
        <v>47.700118439357702</v>
      </c>
      <c r="U16">
        <f t="shared" si="8"/>
        <v>44.330203439357703</v>
      </c>
      <c r="V16">
        <f t="shared" si="8"/>
        <v>40.88453343935771</v>
      </c>
      <c r="W16">
        <f t="shared" si="8"/>
        <v>37.36310843935771</v>
      </c>
      <c r="X16">
        <f t="shared" si="9"/>
        <v>33.765928439357722</v>
      </c>
      <c r="Y16">
        <f t="shared" si="9"/>
        <v>30.092993439357723</v>
      </c>
      <c r="Z16">
        <f t="shared" si="9"/>
        <v>26.344303439357716</v>
      </c>
      <c r="AA16">
        <f t="shared" si="9"/>
        <v>22.519858439357719</v>
      </c>
      <c r="AB16">
        <f t="shared" si="10"/>
        <v>18.619658439357714</v>
      </c>
      <c r="AC16">
        <f t="shared" si="10"/>
        <v>14.643703439357719</v>
      </c>
      <c r="AD16">
        <f t="shared" si="10"/>
        <v>10.591993439357715</v>
      </c>
      <c r="AE16">
        <f t="shared" si="10"/>
        <v>6.4645284393577223</v>
      </c>
      <c r="AF16">
        <f t="shared" si="10"/>
        <v>2.2613084393577214</v>
      </c>
    </row>
    <row r="17" spans="2:29" x14ac:dyDescent="0.3">
      <c r="B17">
        <f t="shared" si="4"/>
        <v>14</v>
      </c>
      <c r="C17">
        <v>62.951839311400015</v>
      </c>
      <c r="D17">
        <f t="shared" si="2"/>
        <v>78.514759031971096</v>
      </c>
      <c r="E17">
        <f t="shared" si="11"/>
        <v>76.356924031971104</v>
      </c>
      <c r="F17">
        <f t="shared" si="11"/>
        <v>74.123334031971098</v>
      </c>
      <c r="G17">
        <f t="shared" si="11"/>
        <v>71.813989031971104</v>
      </c>
      <c r="H17">
        <f t="shared" si="11"/>
        <v>69.428889031971096</v>
      </c>
      <c r="I17">
        <f t="shared" si="11"/>
        <v>66.968034031971101</v>
      </c>
      <c r="J17">
        <f t="shared" si="3"/>
        <v>64.431424031971105</v>
      </c>
      <c r="K17">
        <f t="shared" si="5"/>
        <v>61.819059031971115</v>
      </c>
      <c r="L17">
        <f t="shared" si="5"/>
        <v>59.130939031971117</v>
      </c>
      <c r="M17">
        <f t="shared" si="6"/>
        <v>56.367064031971125</v>
      </c>
      <c r="N17">
        <f t="shared" si="6"/>
        <v>53.527434031971126</v>
      </c>
      <c r="O17">
        <f t="shared" si="6"/>
        <v>50.612049031971118</v>
      </c>
      <c r="P17">
        <f t="shared" si="6"/>
        <v>47.620909031971124</v>
      </c>
      <c r="Q17">
        <f t="shared" si="7"/>
        <v>44.554014031971121</v>
      </c>
      <c r="R17">
        <f t="shared" si="7"/>
        <v>41.411364031971125</v>
      </c>
      <c r="S17">
        <f t="shared" si="7"/>
        <v>38.192959031971121</v>
      </c>
      <c r="T17">
        <f t="shared" si="8"/>
        <v>34.89879903197113</v>
      </c>
      <c r="U17">
        <f t="shared" si="8"/>
        <v>31.528884031971131</v>
      </c>
      <c r="V17">
        <f t="shared" si="8"/>
        <v>28.083214031971139</v>
      </c>
      <c r="W17">
        <f t="shared" si="8"/>
        <v>24.561789031971138</v>
      </c>
      <c r="X17">
        <f t="shared" si="9"/>
        <v>20.96460903197115</v>
      </c>
      <c r="Y17">
        <f t="shared" si="9"/>
        <v>17.291674031971151</v>
      </c>
      <c r="Z17">
        <f t="shared" si="9"/>
        <v>13.542984031971145</v>
      </c>
      <c r="AA17">
        <f t="shared" si="9"/>
        <v>9.7185390319711491</v>
      </c>
      <c r="AB17">
        <f>AA17+(-7.5755*(momento)+15064)/100</f>
        <v>5.8183390319711448</v>
      </c>
      <c r="AC17">
        <f>AB17+(-7.5755*(momento)+15064)/100</f>
        <v>1.8423840319711502</v>
      </c>
    </row>
    <row r="18" spans="2:29" x14ac:dyDescent="0.3">
      <c r="B18">
        <f t="shared" si="4"/>
        <v>15</v>
      </c>
      <c r="C18">
        <v>49.266656852400004</v>
      </c>
      <c r="D18">
        <f t="shared" si="2"/>
        <v>61.446333155455633</v>
      </c>
      <c r="E18">
        <f t="shared" si="11"/>
        <v>59.288498155455635</v>
      </c>
      <c r="F18">
        <f t="shared" si="11"/>
        <v>57.054908155455628</v>
      </c>
      <c r="G18">
        <f t="shared" si="11"/>
        <v>54.745563155455635</v>
      </c>
      <c r="H18">
        <f t="shared" si="11"/>
        <v>52.360463155455633</v>
      </c>
      <c r="I18">
        <f t="shared" si="11"/>
        <v>49.899608155455638</v>
      </c>
      <c r="J18">
        <f t="shared" si="3"/>
        <v>47.362998155455635</v>
      </c>
      <c r="K18">
        <f t="shared" si="5"/>
        <v>44.750633155455645</v>
      </c>
      <c r="L18">
        <f t="shared" si="5"/>
        <v>42.062513155455648</v>
      </c>
      <c r="M18">
        <f t="shared" si="6"/>
        <v>39.298638155455656</v>
      </c>
      <c r="N18">
        <f t="shared" si="6"/>
        <v>36.459008155455656</v>
      </c>
      <c r="O18">
        <f t="shared" si="6"/>
        <v>33.543623155455649</v>
      </c>
      <c r="P18">
        <f t="shared" si="6"/>
        <v>30.552483155455654</v>
      </c>
      <c r="Q18">
        <f t="shared" si="7"/>
        <v>27.485588155455652</v>
      </c>
      <c r="R18">
        <f t="shared" si="7"/>
        <v>24.342938155455656</v>
      </c>
      <c r="S18">
        <f t="shared" si="7"/>
        <v>21.124533155455651</v>
      </c>
      <c r="T18">
        <f t="shared" si="8"/>
        <v>17.830373155455661</v>
      </c>
      <c r="U18">
        <f t="shared" si="8"/>
        <v>14.46045815545566</v>
      </c>
      <c r="V18">
        <f t="shared" si="8"/>
        <v>11.014788155455669</v>
      </c>
      <c r="W18">
        <f t="shared" si="8"/>
        <v>7.4933631554556701</v>
      </c>
      <c r="X18">
        <f>W18+(-7.5755*(momento)+15064)/100</f>
        <v>3.8961831554556809</v>
      </c>
    </row>
    <row r="19" spans="2:29" x14ac:dyDescent="0.3">
      <c r="B19">
        <f t="shared" si="4"/>
        <v>16</v>
      </c>
      <c r="C19">
        <v>42.424065622900009</v>
      </c>
      <c r="D19">
        <f t="shared" si="2"/>
        <v>52.912120217197909</v>
      </c>
      <c r="E19">
        <f t="shared" si="11"/>
        <v>50.754285217197911</v>
      </c>
      <c r="F19">
        <f t="shared" si="11"/>
        <v>48.520695217197904</v>
      </c>
      <c r="G19">
        <f t="shared" si="11"/>
        <v>46.211350217197911</v>
      </c>
      <c r="H19">
        <f t="shared" si="11"/>
        <v>43.826250217197909</v>
      </c>
      <c r="I19">
        <f t="shared" si="11"/>
        <v>41.365395217197914</v>
      </c>
      <c r="J19">
        <f t="shared" si="3"/>
        <v>38.828785217197911</v>
      </c>
      <c r="K19">
        <f t="shared" si="5"/>
        <v>36.216420217197921</v>
      </c>
      <c r="L19">
        <f t="shared" si="5"/>
        <v>33.528300217197923</v>
      </c>
      <c r="M19">
        <f t="shared" si="6"/>
        <v>30.764425217197935</v>
      </c>
      <c r="N19">
        <f t="shared" si="6"/>
        <v>27.924795217197939</v>
      </c>
      <c r="O19">
        <f t="shared" si="6"/>
        <v>25.009410217197932</v>
      </c>
      <c r="P19">
        <f t="shared" si="6"/>
        <v>22.018270217197937</v>
      </c>
      <c r="Q19">
        <f t="shared" si="7"/>
        <v>18.951375217197935</v>
      </c>
      <c r="R19">
        <f t="shared" si="7"/>
        <v>15.80872521719794</v>
      </c>
      <c r="S19">
        <f t="shared" si="7"/>
        <v>12.590320217197938</v>
      </c>
      <c r="T19">
        <f t="shared" ref="T19:V21" si="12">S19+(-7.5755*(momento)+15064)/100</f>
        <v>9.2961602171979454</v>
      </c>
      <c r="U19">
        <f t="shared" si="12"/>
        <v>5.9262452171979447</v>
      </c>
      <c r="V19">
        <f t="shared" si="12"/>
        <v>2.4805752171979538</v>
      </c>
    </row>
    <row r="20" spans="2:29" x14ac:dyDescent="0.3">
      <c r="B20">
        <f t="shared" si="4"/>
        <v>17</v>
      </c>
      <c r="C20">
        <v>47.213879483550009</v>
      </c>
      <c r="D20">
        <f t="shared" si="2"/>
        <v>58.886069273978322</v>
      </c>
      <c r="E20">
        <f t="shared" si="11"/>
        <v>56.728234273978323</v>
      </c>
      <c r="F20">
        <f t="shared" si="11"/>
        <v>54.494644273978317</v>
      </c>
      <c r="G20">
        <f t="shared" si="11"/>
        <v>52.185299273978323</v>
      </c>
      <c r="H20">
        <f t="shared" si="11"/>
        <v>49.800199273978322</v>
      </c>
      <c r="I20">
        <f t="shared" si="11"/>
        <v>47.339344273978327</v>
      </c>
      <c r="J20">
        <f t="shared" si="3"/>
        <v>44.802734273978324</v>
      </c>
      <c r="K20">
        <f t="shared" si="5"/>
        <v>42.190369273978334</v>
      </c>
      <c r="L20">
        <f t="shared" si="5"/>
        <v>39.502249273978336</v>
      </c>
      <c r="M20">
        <f t="shared" si="6"/>
        <v>36.738374273978344</v>
      </c>
      <c r="N20">
        <f t="shared" si="6"/>
        <v>33.898744273978345</v>
      </c>
      <c r="O20">
        <f t="shared" si="6"/>
        <v>30.983359273978337</v>
      </c>
      <c r="P20">
        <f t="shared" si="6"/>
        <v>27.992219273978343</v>
      </c>
      <c r="Q20">
        <f t="shared" si="7"/>
        <v>24.92532427397834</v>
      </c>
      <c r="R20">
        <f t="shared" si="7"/>
        <v>21.782674273978344</v>
      </c>
      <c r="S20">
        <f t="shared" si="7"/>
        <v>18.56426927397834</v>
      </c>
      <c r="T20">
        <f t="shared" si="12"/>
        <v>15.270109273978347</v>
      </c>
      <c r="U20">
        <f t="shared" si="12"/>
        <v>11.900194273978347</v>
      </c>
      <c r="V20">
        <f t="shared" si="12"/>
        <v>8.4545242739783557</v>
      </c>
      <c r="W20">
        <f>V20+(-7.5755*(momento)+15064)/100</f>
        <v>4.9330992739783568</v>
      </c>
      <c r="X20">
        <f>W20+(-7.5755*(momento)+15064)/100</f>
        <v>1.3359192739783676</v>
      </c>
    </row>
    <row r="21" spans="2:29" x14ac:dyDescent="0.3">
      <c r="B21">
        <f t="shared" si="4"/>
        <v>18</v>
      </c>
      <c r="C21">
        <v>50.63517509830001</v>
      </c>
      <c r="D21">
        <f t="shared" si="2"/>
        <v>63.153175743107184</v>
      </c>
      <c r="E21">
        <f t="shared" si="11"/>
        <v>60.995340743107185</v>
      </c>
      <c r="F21">
        <f t="shared" si="11"/>
        <v>58.761750743107179</v>
      </c>
      <c r="G21">
        <f t="shared" si="11"/>
        <v>56.452405743107185</v>
      </c>
      <c r="H21">
        <f t="shared" si="11"/>
        <v>54.067305743107184</v>
      </c>
      <c r="I21">
        <f t="shared" si="11"/>
        <v>51.606450743107189</v>
      </c>
      <c r="J21">
        <f t="shared" si="3"/>
        <v>49.069840743107186</v>
      </c>
      <c r="K21">
        <f t="shared" si="5"/>
        <v>46.457475743107196</v>
      </c>
      <c r="L21">
        <f t="shared" si="5"/>
        <v>43.769355743107198</v>
      </c>
      <c r="M21">
        <f t="shared" si="6"/>
        <v>41.005480743107206</v>
      </c>
      <c r="N21">
        <f t="shared" si="6"/>
        <v>38.165850743107207</v>
      </c>
      <c r="O21">
        <f t="shared" si="6"/>
        <v>35.250465743107199</v>
      </c>
      <c r="P21">
        <f t="shared" si="6"/>
        <v>32.259325743107205</v>
      </c>
      <c r="Q21">
        <f t="shared" si="7"/>
        <v>29.192430743107202</v>
      </c>
      <c r="R21">
        <f t="shared" si="7"/>
        <v>26.049780743107206</v>
      </c>
      <c r="S21">
        <f t="shared" si="7"/>
        <v>22.831375743107202</v>
      </c>
      <c r="T21">
        <f t="shared" si="12"/>
        <v>19.537215743107211</v>
      </c>
      <c r="U21">
        <f t="shared" si="12"/>
        <v>16.167300743107212</v>
      </c>
      <c r="V21">
        <f t="shared" si="12"/>
        <v>12.721630743107221</v>
      </c>
      <c r="W21">
        <f>V21+(-7.5755*(momento)+15064)/100</f>
        <v>9.2002057431072224</v>
      </c>
      <c r="X21">
        <f>W21+(-7.5755*(momento)+15064)/100</f>
        <v>5.6030257431072332</v>
      </c>
      <c r="Y21">
        <f>X21+(-7.5755*(momento)+15064)/100</f>
        <v>1.9300907431072356</v>
      </c>
    </row>
    <row r="22" spans="2:29" x14ac:dyDescent="0.3">
      <c r="B22">
        <f t="shared" si="4"/>
        <v>19</v>
      </c>
      <c r="C22">
        <v>36.265733516350004</v>
      </c>
      <c r="D22">
        <f t="shared" si="2"/>
        <v>45.231328572765953</v>
      </c>
      <c r="E22">
        <f t="shared" si="11"/>
        <v>43.073493572765955</v>
      </c>
      <c r="F22">
        <f t="shared" si="11"/>
        <v>40.839903572765948</v>
      </c>
      <c r="G22">
        <f t="shared" si="11"/>
        <v>38.530558572765955</v>
      </c>
      <c r="H22">
        <f t="shared" si="11"/>
        <v>36.145458572765953</v>
      </c>
      <c r="I22">
        <f t="shared" si="11"/>
        <v>33.684603572765958</v>
      </c>
      <c r="J22">
        <f t="shared" si="3"/>
        <v>31.147993572765959</v>
      </c>
      <c r="K22">
        <f t="shared" si="5"/>
        <v>28.535628572765969</v>
      </c>
      <c r="L22">
        <f t="shared" si="5"/>
        <v>25.847508572765971</v>
      </c>
      <c r="M22">
        <f t="shared" si="6"/>
        <v>23.083633572765983</v>
      </c>
      <c r="N22">
        <f t="shared" si="6"/>
        <v>20.244003572765987</v>
      </c>
      <c r="O22">
        <f t="shared" si="6"/>
        <v>17.328618572765983</v>
      </c>
      <c r="P22">
        <f t="shared" si="6"/>
        <v>14.337478572765987</v>
      </c>
      <c r="Q22">
        <f t="shared" si="7"/>
        <v>11.270583572765982</v>
      </c>
      <c r="R22">
        <f t="shared" si="7"/>
        <v>8.127933572765988</v>
      </c>
      <c r="S22">
        <f t="shared" si="7"/>
        <v>4.9095285727659856</v>
      </c>
      <c r="T22">
        <f>S22+(-7.5755*(momento)+15064)/100</f>
        <v>1.615368572765993</v>
      </c>
    </row>
    <row r="23" spans="2:29" x14ac:dyDescent="0.3">
      <c r="B23">
        <f t="shared" si="4"/>
        <v>20</v>
      </c>
      <c r="C23">
        <v>23.264810180300003</v>
      </c>
      <c r="D23">
        <f t="shared" si="2"/>
        <v>29.01632399007627</v>
      </c>
      <c r="E23">
        <f t="shared" si="11"/>
        <v>26.858488990076275</v>
      </c>
      <c r="F23">
        <f t="shared" si="11"/>
        <v>24.624898990076272</v>
      </c>
      <c r="G23">
        <f t="shared" si="11"/>
        <v>22.315553990076278</v>
      </c>
      <c r="H23">
        <f t="shared" si="11"/>
        <v>19.930453990076277</v>
      </c>
      <c r="I23">
        <f t="shared" si="11"/>
        <v>17.469598990076285</v>
      </c>
      <c r="J23">
        <f t="shared" si="3"/>
        <v>14.932988990076286</v>
      </c>
      <c r="K23">
        <f t="shared" si="5"/>
        <v>12.320623990076296</v>
      </c>
      <c r="L23">
        <f t="shared" si="5"/>
        <v>9.6325039900762963</v>
      </c>
      <c r="M23">
        <f>L23+(-7.5755*(momento)+15064)/100</f>
        <v>6.8686289900763073</v>
      </c>
      <c r="N23">
        <f>M23+(-7.5755*(momento)+15064)/100</f>
        <v>4.0289989900763103</v>
      </c>
      <c r="O23">
        <f>N23+(-7.5755*(momento)+15064)/100</f>
        <v>1.1136139900763045</v>
      </c>
    </row>
    <row r="24" spans="2:29" x14ac:dyDescent="0.3">
      <c r="B24">
        <f t="shared" si="4"/>
        <v>21</v>
      </c>
      <c r="C24">
        <v>21.896291934400001</v>
      </c>
      <c r="D24">
        <f t="shared" si="2"/>
        <v>27.309481402424723</v>
      </c>
      <c r="E24">
        <f t="shared" ref="E24:I33" si="13">D24+(-7.5755*(momento)+15064)/100</f>
        <v>25.151646402424728</v>
      </c>
      <c r="F24">
        <f t="shared" si="13"/>
        <v>22.918056402424725</v>
      </c>
      <c r="G24">
        <f t="shared" si="13"/>
        <v>20.608711402424731</v>
      </c>
      <c r="H24">
        <f t="shared" si="13"/>
        <v>18.22361140242473</v>
      </c>
      <c r="I24">
        <f t="shared" si="13"/>
        <v>15.762756402424738</v>
      </c>
      <c r="J24">
        <f t="shared" si="3"/>
        <v>13.226146402424739</v>
      </c>
      <c r="K24">
        <f t="shared" si="5"/>
        <v>10.613781402424749</v>
      </c>
      <c r="L24">
        <f t="shared" si="5"/>
        <v>7.9256614024247494</v>
      </c>
      <c r="M24">
        <f t="shared" ref="M24:N38" si="14">L24+(-7.5755*(momento)+15064)/100</f>
        <v>5.1617864024247604</v>
      </c>
      <c r="N24">
        <f t="shared" si="14"/>
        <v>2.322156402424763</v>
      </c>
    </row>
    <row r="25" spans="2:29" x14ac:dyDescent="0.3">
      <c r="B25">
        <f t="shared" si="4"/>
        <v>22</v>
      </c>
      <c r="C25">
        <v>26.686105795050004</v>
      </c>
      <c r="D25">
        <f t="shared" si="2"/>
        <v>33.283430459205135</v>
      </c>
      <c r="E25">
        <f t="shared" si="13"/>
        <v>31.12559545920514</v>
      </c>
      <c r="F25">
        <f t="shared" si="13"/>
        <v>28.892005459205137</v>
      </c>
      <c r="G25">
        <f t="shared" si="13"/>
        <v>26.582660459205144</v>
      </c>
      <c r="H25">
        <f t="shared" si="13"/>
        <v>24.197560459205143</v>
      </c>
      <c r="I25">
        <f t="shared" si="13"/>
        <v>21.736705459205151</v>
      </c>
      <c r="J25">
        <f t="shared" si="3"/>
        <v>19.200095459205151</v>
      </c>
      <c r="K25">
        <f t="shared" si="5"/>
        <v>16.587730459205162</v>
      </c>
      <c r="L25">
        <f t="shared" si="5"/>
        <v>13.899610459205162</v>
      </c>
      <c r="M25">
        <f t="shared" si="14"/>
        <v>11.135735459205172</v>
      </c>
      <c r="N25">
        <f t="shared" si="14"/>
        <v>8.2961054592051742</v>
      </c>
      <c r="O25">
        <f t="shared" ref="O25:P36" si="15">N25+(-7.5755*(momento)+15064)/100</f>
        <v>5.3807204592051683</v>
      </c>
      <c r="P25">
        <f t="shared" si="15"/>
        <v>2.3895804592051726</v>
      </c>
    </row>
    <row r="26" spans="2:29" x14ac:dyDescent="0.3">
      <c r="B26">
        <f t="shared" si="4"/>
        <v>23</v>
      </c>
      <c r="C26">
        <v>29.423142286850005</v>
      </c>
      <c r="D26">
        <f t="shared" si="2"/>
        <v>36.697115634508229</v>
      </c>
      <c r="E26">
        <f t="shared" si="13"/>
        <v>34.539280634508231</v>
      </c>
      <c r="F26">
        <f t="shared" si="13"/>
        <v>32.305690634508224</v>
      </c>
      <c r="G26">
        <f t="shared" si="13"/>
        <v>29.996345634508231</v>
      </c>
      <c r="H26">
        <f t="shared" si="13"/>
        <v>27.611245634508229</v>
      </c>
      <c r="I26">
        <f t="shared" si="13"/>
        <v>25.150390634508238</v>
      </c>
      <c r="J26">
        <f t="shared" si="3"/>
        <v>22.613780634508238</v>
      </c>
      <c r="K26">
        <f t="shared" ref="K26:L40" si="16">J26+(-7.5755*(momento)+15064)/100</f>
        <v>20.001415634508248</v>
      </c>
      <c r="L26">
        <f t="shared" si="16"/>
        <v>17.31329563450825</v>
      </c>
      <c r="M26">
        <f t="shared" si="14"/>
        <v>14.549420634508262</v>
      </c>
      <c r="N26">
        <f t="shared" si="14"/>
        <v>11.709790634508265</v>
      </c>
      <c r="O26">
        <f t="shared" si="15"/>
        <v>8.7944056345082586</v>
      </c>
      <c r="P26">
        <f t="shared" si="15"/>
        <v>5.8032656345082625</v>
      </c>
      <c r="Q26">
        <f t="shared" ref="Q26:Q33" si="17">P26+(-7.5755*(momento)+15064)/100</f>
        <v>2.7363706345082583</v>
      </c>
    </row>
    <row r="27" spans="2:29" x14ac:dyDescent="0.3">
      <c r="B27">
        <f t="shared" si="4"/>
        <v>24</v>
      </c>
      <c r="C27">
        <v>30.107401409800005</v>
      </c>
      <c r="D27">
        <f t="shared" si="2"/>
        <v>37.550536928333997</v>
      </c>
      <c r="E27">
        <f t="shared" si="13"/>
        <v>35.392701928333999</v>
      </c>
      <c r="F27">
        <f t="shared" si="13"/>
        <v>33.159111928333992</v>
      </c>
      <c r="G27">
        <f t="shared" si="13"/>
        <v>30.849766928333999</v>
      </c>
      <c r="H27">
        <f t="shared" si="13"/>
        <v>28.464666928333997</v>
      </c>
      <c r="I27">
        <f t="shared" si="13"/>
        <v>26.003811928334006</v>
      </c>
      <c r="J27">
        <f t="shared" si="3"/>
        <v>23.467201928334006</v>
      </c>
      <c r="K27">
        <f t="shared" si="16"/>
        <v>20.854836928334016</v>
      </c>
      <c r="L27">
        <f t="shared" si="16"/>
        <v>18.166716928334019</v>
      </c>
      <c r="M27">
        <f t="shared" si="14"/>
        <v>15.402841928334031</v>
      </c>
      <c r="N27">
        <f t="shared" si="14"/>
        <v>12.563211928334033</v>
      </c>
      <c r="O27">
        <f t="shared" si="15"/>
        <v>9.6478269283340268</v>
      </c>
      <c r="P27">
        <f t="shared" si="15"/>
        <v>6.6566869283340306</v>
      </c>
      <c r="Q27">
        <f t="shared" si="17"/>
        <v>3.5897919283340265</v>
      </c>
      <c r="R27">
        <f>Q27+(-7.5755*(momento)+15064)/100</f>
        <v>0.4471419283340321</v>
      </c>
    </row>
    <row r="28" spans="2:29" x14ac:dyDescent="0.3">
      <c r="B28">
        <f t="shared" si="4"/>
        <v>25</v>
      </c>
      <c r="C28">
        <v>29.423142286850005</v>
      </c>
      <c r="D28">
        <f t="shared" si="2"/>
        <v>36.697115634508229</v>
      </c>
      <c r="E28">
        <f t="shared" si="13"/>
        <v>34.539280634508231</v>
      </c>
      <c r="F28">
        <f t="shared" si="13"/>
        <v>32.305690634508224</v>
      </c>
      <c r="G28">
        <f t="shared" si="13"/>
        <v>29.996345634508231</v>
      </c>
      <c r="H28">
        <f t="shared" si="13"/>
        <v>27.611245634508229</v>
      </c>
      <c r="I28">
        <f t="shared" si="13"/>
        <v>25.150390634508238</v>
      </c>
      <c r="J28">
        <f t="shared" si="3"/>
        <v>22.613780634508238</v>
      </c>
      <c r="K28">
        <f t="shared" si="16"/>
        <v>20.001415634508248</v>
      </c>
      <c r="L28">
        <f t="shared" si="16"/>
        <v>17.31329563450825</v>
      </c>
      <c r="M28">
        <f t="shared" si="14"/>
        <v>14.549420634508262</v>
      </c>
      <c r="N28">
        <f t="shared" si="14"/>
        <v>11.709790634508265</v>
      </c>
      <c r="O28">
        <f t="shared" si="15"/>
        <v>8.7944056345082586</v>
      </c>
      <c r="P28">
        <f t="shared" si="15"/>
        <v>5.8032656345082625</v>
      </c>
      <c r="Q28">
        <f t="shared" si="17"/>
        <v>2.7363706345082583</v>
      </c>
    </row>
    <row r="29" spans="2:29" x14ac:dyDescent="0.3">
      <c r="B29">
        <f t="shared" si="4"/>
        <v>26</v>
      </c>
      <c r="C29">
        <v>28.738883163900002</v>
      </c>
      <c r="D29">
        <f t="shared" si="2"/>
        <v>35.843694340682454</v>
      </c>
      <c r="E29">
        <f t="shared" si="13"/>
        <v>33.685859340682455</v>
      </c>
      <c r="F29">
        <f t="shared" si="13"/>
        <v>31.452269340682452</v>
      </c>
      <c r="G29">
        <f t="shared" si="13"/>
        <v>29.142924340682459</v>
      </c>
      <c r="H29">
        <f t="shared" si="13"/>
        <v>26.757824340682458</v>
      </c>
      <c r="I29">
        <f t="shared" si="13"/>
        <v>24.296969340682466</v>
      </c>
      <c r="J29">
        <f t="shared" si="3"/>
        <v>21.760359340682466</v>
      </c>
      <c r="K29">
        <f t="shared" si="16"/>
        <v>19.147994340682477</v>
      </c>
      <c r="L29">
        <f t="shared" si="16"/>
        <v>16.459874340682479</v>
      </c>
      <c r="M29">
        <f t="shared" si="14"/>
        <v>13.695999340682491</v>
      </c>
      <c r="N29">
        <f t="shared" si="14"/>
        <v>10.856369340682493</v>
      </c>
      <c r="O29">
        <f t="shared" si="15"/>
        <v>7.9409843406824869</v>
      </c>
      <c r="P29">
        <f t="shared" si="15"/>
        <v>4.9498443406824908</v>
      </c>
      <c r="Q29">
        <f t="shared" si="17"/>
        <v>1.8829493406824866</v>
      </c>
    </row>
    <row r="30" spans="2:29" x14ac:dyDescent="0.3">
      <c r="B30">
        <f t="shared" si="4"/>
        <v>27</v>
      </c>
      <c r="C30">
        <v>28.054624040950003</v>
      </c>
      <c r="D30">
        <f t="shared" si="2"/>
        <v>34.990273046856679</v>
      </c>
      <c r="E30">
        <f t="shared" si="13"/>
        <v>32.83243804685668</v>
      </c>
      <c r="F30">
        <f t="shared" si="13"/>
        <v>30.598848046856677</v>
      </c>
      <c r="G30">
        <f t="shared" si="13"/>
        <v>28.289503046856684</v>
      </c>
      <c r="H30">
        <f t="shared" si="13"/>
        <v>25.904403046856682</v>
      </c>
      <c r="I30">
        <f t="shared" si="13"/>
        <v>23.443548046856691</v>
      </c>
      <c r="J30">
        <f t="shared" si="3"/>
        <v>20.906938046856691</v>
      </c>
      <c r="K30">
        <f t="shared" si="16"/>
        <v>18.294573046856701</v>
      </c>
      <c r="L30">
        <f t="shared" si="16"/>
        <v>15.606453046856702</v>
      </c>
      <c r="M30">
        <f t="shared" si="14"/>
        <v>12.842578046856712</v>
      </c>
      <c r="N30">
        <f t="shared" si="14"/>
        <v>10.002948046856714</v>
      </c>
      <c r="O30">
        <f t="shared" si="15"/>
        <v>7.0875630468567081</v>
      </c>
      <c r="P30">
        <f t="shared" si="15"/>
        <v>4.096423046856712</v>
      </c>
      <c r="Q30">
        <f t="shared" si="17"/>
        <v>1.0295280468567078</v>
      </c>
    </row>
    <row r="31" spans="2:29" x14ac:dyDescent="0.3">
      <c r="B31">
        <f t="shared" si="4"/>
        <v>28</v>
      </c>
      <c r="C31">
        <v>30.107401409800005</v>
      </c>
      <c r="D31">
        <f t="shared" si="2"/>
        <v>37.550536928333997</v>
      </c>
      <c r="E31">
        <f t="shared" si="13"/>
        <v>35.392701928333999</v>
      </c>
      <c r="F31">
        <f t="shared" si="13"/>
        <v>33.159111928333992</v>
      </c>
      <c r="G31">
        <f t="shared" si="13"/>
        <v>30.849766928333999</v>
      </c>
      <c r="H31">
        <f t="shared" si="13"/>
        <v>28.464666928333997</v>
      </c>
      <c r="I31">
        <f t="shared" si="13"/>
        <v>26.003811928334006</v>
      </c>
      <c r="J31">
        <f t="shared" si="3"/>
        <v>23.467201928334006</v>
      </c>
      <c r="K31">
        <f t="shared" si="16"/>
        <v>20.854836928334016</v>
      </c>
      <c r="L31">
        <f t="shared" si="16"/>
        <v>18.166716928334019</v>
      </c>
      <c r="M31">
        <f t="shared" si="14"/>
        <v>15.402841928334031</v>
      </c>
      <c r="N31">
        <f t="shared" si="14"/>
        <v>12.563211928334033</v>
      </c>
      <c r="O31">
        <f t="shared" si="15"/>
        <v>9.6478269283340268</v>
      </c>
      <c r="P31">
        <f t="shared" si="15"/>
        <v>6.6566869283340306</v>
      </c>
      <c r="Q31">
        <f t="shared" si="17"/>
        <v>3.5897919283340265</v>
      </c>
    </row>
    <row r="32" spans="2:29" x14ac:dyDescent="0.3">
      <c r="B32">
        <f t="shared" si="4"/>
        <v>29</v>
      </c>
      <c r="C32">
        <v>32.16017877865</v>
      </c>
      <c r="D32">
        <f t="shared" si="2"/>
        <v>40.110800809811309</v>
      </c>
      <c r="E32">
        <f t="shared" si="13"/>
        <v>37.95296580981131</v>
      </c>
      <c r="F32">
        <f t="shared" si="13"/>
        <v>35.719375809811304</v>
      </c>
      <c r="G32">
        <f t="shared" si="13"/>
        <v>33.41003080981131</v>
      </c>
      <c r="H32">
        <f t="shared" si="13"/>
        <v>31.024930809811309</v>
      </c>
      <c r="I32">
        <f t="shared" si="13"/>
        <v>28.564075809811317</v>
      </c>
      <c r="J32">
        <f t="shared" si="3"/>
        <v>26.027465809811318</v>
      </c>
      <c r="K32">
        <f t="shared" si="16"/>
        <v>23.415100809811328</v>
      </c>
      <c r="L32">
        <f t="shared" si="16"/>
        <v>20.72698080981133</v>
      </c>
      <c r="M32">
        <f t="shared" si="14"/>
        <v>17.963105809811342</v>
      </c>
      <c r="N32">
        <f t="shared" si="14"/>
        <v>15.123475809811344</v>
      </c>
      <c r="O32">
        <f t="shared" si="15"/>
        <v>12.208090809811338</v>
      </c>
      <c r="P32">
        <f t="shared" si="15"/>
        <v>9.2169508098113422</v>
      </c>
      <c r="Q32">
        <f t="shared" si="17"/>
        <v>6.150055809811338</v>
      </c>
      <c r="R32">
        <f>Q32+(-7.5755*(momento)+15064)/100</f>
        <v>3.0074058098113436</v>
      </c>
    </row>
    <row r="33" spans="2:18" x14ac:dyDescent="0.3">
      <c r="B33">
        <f t="shared" si="4"/>
        <v>30</v>
      </c>
      <c r="C33">
        <v>30.791660532750004</v>
      </c>
      <c r="D33">
        <f t="shared" si="2"/>
        <v>38.403958222159773</v>
      </c>
      <c r="E33">
        <f t="shared" si="13"/>
        <v>36.246123222159774</v>
      </c>
      <c r="F33">
        <f t="shared" si="13"/>
        <v>34.012533222159767</v>
      </c>
      <c r="G33">
        <f t="shared" si="13"/>
        <v>31.703188222159774</v>
      </c>
      <c r="H33">
        <f t="shared" si="13"/>
        <v>29.318088222159773</v>
      </c>
      <c r="I33">
        <f t="shared" si="13"/>
        <v>26.857233222159781</v>
      </c>
      <c r="J33">
        <f t="shared" si="3"/>
        <v>24.320623222159782</v>
      </c>
      <c r="K33">
        <f t="shared" si="16"/>
        <v>21.708258222159792</v>
      </c>
      <c r="L33">
        <f t="shared" si="16"/>
        <v>19.020138222159794</v>
      </c>
      <c r="M33">
        <f t="shared" si="14"/>
        <v>16.256263222159806</v>
      </c>
      <c r="N33">
        <f t="shared" si="14"/>
        <v>13.416633222159808</v>
      </c>
      <c r="O33">
        <f t="shared" si="15"/>
        <v>10.501248222159802</v>
      </c>
      <c r="P33">
        <f t="shared" si="15"/>
        <v>7.5101082221598059</v>
      </c>
      <c r="Q33">
        <f t="shared" si="17"/>
        <v>4.4432132221598017</v>
      </c>
      <c r="R33">
        <f>Q33+(-7.5755*(momento)+15064)/100</f>
        <v>1.3005632221598074</v>
      </c>
    </row>
    <row r="34" spans="2:18" x14ac:dyDescent="0.3">
      <c r="B34">
        <f t="shared" si="4"/>
        <v>31</v>
      </c>
      <c r="C34">
        <v>26.001846672100001</v>
      </c>
      <c r="D34">
        <f t="shared" si="2"/>
        <v>32.43000916537936</v>
      </c>
      <c r="E34">
        <f t="shared" ref="E34:I43" si="18">D34+(-7.5755*(momento)+15064)/100</f>
        <v>30.272174165379365</v>
      </c>
      <c r="F34">
        <f t="shared" si="18"/>
        <v>28.038584165379362</v>
      </c>
      <c r="G34">
        <f t="shared" si="18"/>
        <v>25.729239165379369</v>
      </c>
      <c r="H34">
        <f t="shared" si="18"/>
        <v>23.344139165379367</v>
      </c>
      <c r="I34">
        <f t="shared" si="18"/>
        <v>20.883284165379376</v>
      </c>
      <c r="J34">
        <f t="shared" si="3"/>
        <v>18.346674165379376</v>
      </c>
      <c r="K34">
        <f t="shared" si="16"/>
        <v>15.734309165379386</v>
      </c>
      <c r="L34">
        <f t="shared" si="16"/>
        <v>13.046189165379387</v>
      </c>
      <c r="M34">
        <f t="shared" si="14"/>
        <v>10.282314165379397</v>
      </c>
      <c r="N34">
        <f t="shared" si="14"/>
        <v>7.4426841653793989</v>
      </c>
      <c r="O34">
        <f t="shared" si="15"/>
        <v>4.527299165379393</v>
      </c>
      <c r="P34">
        <f t="shared" si="15"/>
        <v>1.5361591653793973</v>
      </c>
    </row>
    <row r="35" spans="2:18" x14ac:dyDescent="0.3">
      <c r="B35">
        <f t="shared" si="4"/>
        <v>32</v>
      </c>
      <c r="C35">
        <v>26.686105795050004</v>
      </c>
      <c r="D35">
        <f t="shared" si="2"/>
        <v>33.283430459205135</v>
      </c>
      <c r="E35">
        <f t="shared" si="18"/>
        <v>31.12559545920514</v>
      </c>
      <c r="F35">
        <f t="shared" si="18"/>
        <v>28.892005459205137</v>
      </c>
      <c r="G35">
        <f t="shared" si="18"/>
        <v>26.582660459205144</v>
      </c>
      <c r="H35">
        <f t="shared" si="18"/>
        <v>24.197560459205143</v>
      </c>
      <c r="I35">
        <f t="shared" si="18"/>
        <v>21.736705459205151</v>
      </c>
      <c r="J35">
        <f t="shared" si="3"/>
        <v>19.200095459205151</v>
      </c>
      <c r="K35">
        <f t="shared" si="16"/>
        <v>16.587730459205162</v>
      </c>
      <c r="L35">
        <f t="shared" si="16"/>
        <v>13.899610459205162</v>
      </c>
      <c r="M35">
        <f t="shared" si="14"/>
        <v>11.135735459205172</v>
      </c>
      <c r="N35">
        <f t="shared" si="14"/>
        <v>8.2961054592051742</v>
      </c>
      <c r="O35">
        <f t="shared" si="15"/>
        <v>5.3807204592051683</v>
      </c>
      <c r="P35">
        <f t="shared" si="15"/>
        <v>2.3895804592051726</v>
      </c>
    </row>
    <row r="36" spans="2:18" x14ac:dyDescent="0.3">
      <c r="B36">
        <f t="shared" si="4"/>
        <v>33</v>
      </c>
      <c r="C36">
        <v>26.001846672100001</v>
      </c>
      <c r="D36">
        <f t="shared" si="2"/>
        <v>32.43000916537936</v>
      </c>
      <c r="E36">
        <f t="shared" si="18"/>
        <v>30.272174165379365</v>
      </c>
      <c r="F36">
        <f t="shared" si="18"/>
        <v>28.038584165379362</v>
      </c>
      <c r="G36">
        <f t="shared" si="18"/>
        <v>25.729239165379369</v>
      </c>
      <c r="H36">
        <f t="shared" si="18"/>
        <v>23.344139165379367</v>
      </c>
      <c r="I36">
        <f t="shared" si="18"/>
        <v>20.883284165379376</v>
      </c>
      <c r="J36">
        <f t="shared" si="3"/>
        <v>18.346674165379376</v>
      </c>
      <c r="K36">
        <f t="shared" si="16"/>
        <v>15.734309165379386</v>
      </c>
      <c r="L36">
        <f t="shared" si="16"/>
        <v>13.046189165379387</v>
      </c>
      <c r="M36">
        <f t="shared" si="14"/>
        <v>10.282314165379397</v>
      </c>
      <c r="N36">
        <f t="shared" si="14"/>
        <v>7.4426841653793989</v>
      </c>
      <c r="O36">
        <f t="shared" si="15"/>
        <v>4.527299165379393</v>
      </c>
      <c r="P36">
        <f t="shared" si="15"/>
        <v>1.5361591653793973</v>
      </c>
    </row>
    <row r="37" spans="2:18" x14ac:dyDescent="0.3">
      <c r="B37">
        <f t="shared" si="4"/>
        <v>34</v>
      </c>
      <c r="C37">
        <v>20.527773688500002</v>
      </c>
      <c r="D37">
        <f t="shared" si="2"/>
        <v>25.602638814773179</v>
      </c>
      <c r="E37">
        <f t="shared" si="18"/>
        <v>23.444803814773184</v>
      </c>
      <c r="F37">
        <f t="shared" si="18"/>
        <v>21.211213814773181</v>
      </c>
      <c r="G37">
        <f t="shared" si="18"/>
        <v>18.901868814773188</v>
      </c>
      <c r="H37">
        <f t="shared" si="18"/>
        <v>16.516768814773187</v>
      </c>
      <c r="I37">
        <f t="shared" si="18"/>
        <v>14.055913814773195</v>
      </c>
      <c r="J37">
        <f t="shared" si="3"/>
        <v>11.519303814773195</v>
      </c>
      <c r="K37">
        <f t="shared" si="16"/>
        <v>8.9069388147732056</v>
      </c>
      <c r="L37">
        <f t="shared" si="16"/>
        <v>6.218818814773206</v>
      </c>
      <c r="M37">
        <f t="shared" si="14"/>
        <v>3.454943814773217</v>
      </c>
      <c r="N37">
        <f t="shared" si="14"/>
        <v>0.61531381477321956</v>
      </c>
    </row>
    <row r="38" spans="2:18" x14ac:dyDescent="0.3">
      <c r="B38">
        <f t="shared" si="4"/>
        <v>35</v>
      </c>
      <c r="C38">
        <v>21.212032811450005</v>
      </c>
      <c r="D38">
        <f t="shared" si="2"/>
        <v>26.456060108598955</v>
      </c>
      <c r="E38">
        <f t="shared" si="18"/>
        <v>24.29822510859896</v>
      </c>
      <c r="F38">
        <f t="shared" si="18"/>
        <v>22.064635108598956</v>
      </c>
      <c r="G38">
        <f t="shared" si="18"/>
        <v>19.755290108598963</v>
      </c>
      <c r="H38">
        <f t="shared" si="18"/>
        <v>17.370190108598962</v>
      </c>
      <c r="I38">
        <f t="shared" si="18"/>
        <v>14.90933510859897</v>
      </c>
      <c r="J38">
        <f t="shared" si="3"/>
        <v>12.372725108598971</v>
      </c>
      <c r="K38">
        <f t="shared" si="16"/>
        <v>9.7603601085989808</v>
      </c>
      <c r="L38">
        <f t="shared" si="16"/>
        <v>7.0722401085989812</v>
      </c>
      <c r="M38">
        <f t="shared" si="14"/>
        <v>4.3083651085989922</v>
      </c>
      <c r="N38">
        <f t="shared" si="14"/>
        <v>1.4687351085989948</v>
      </c>
    </row>
    <row r="39" spans="2:18" x14ac:dyDescent="0.3">
      <c r="B39">
        <f t="shared" si="4"/>
        <v>36</v>
      </c>
      <c r="C39">
        <v>18.474996319650003</v>
      </c>
      <c r="D39">
        <f t="shared" si="2"/>
        <v>23.042374933295864</v>
      </c>
      <c r="E39">
        <f t="shared" si="18"/>
        <v>20.884539933295869</v>
      </c>
      <c r="F39">
        <f t="shared" si="18"/>
        <v>18.650949933295866</v>
      </c>
      <c r="G39">
        <f t="shared" si="18"/>
        <v>16.341604933295873</v>
      </c>
      <c r="H39">
        <f t="shared" si="18"/>
        <v>13.956504933295871</v>
      </c>
      <c r="I39">
        <f t="shared" si="18"/>
        <v>11.49564993329588</v>
      </c>
      <c r="J39">
        <f t="shared" si="3"/>
        <v>8.9590399332958803</v>
      </c>
      <c r="K39">
        <f t="shared" si="16"/>
        <v>6.3466749332958896</v>
      </c>
      <c r="L39">
        <f t="shared" si="16"/>
        <v>3.6585549332958904</v>
      </c>
      <c r="M39">
        <f>L39+(-7.5755*(momento)+15064)/100</f>
        <v>0.89467993329590145</v>
      </c>
    </row>
    <row r="40" spans="2:18" x14ac:dyDescent="0.3">
      <c r="B40">
        <f t="shared" si="4"/>
        <v>37</v>
      </c>
      <c r="C40">
        <v>18.474996319650003</v>
      </c>
      <c r="D40">
        <f t="shared" si="2"/>
        <v>23.042374933295864</v>
      </c>
      <c r="E40">
        <f t="shared" si="18"/>
        <v>20.884539933295869</v>
      </c>
      <c r="F40">
        <f t="shared" si="18"/>
        <v>18.650949933295866</v>
      </c>
      <c r="G40">
        <f t="shared" si="18"/>
        <v>16.341604933295873</v>
      </c>
      <c r="H40">
        <f t="shared" si="18"/>
        <v>13.956504933295871</v>
      </c>
      <c r="I40">
        <f t="shared" si="18"/>
        <v>11.49564993329588</v>
      </c>
      <c r="J40">
        <f t="shared" si="3"/>
        <v>8.9590399332958803</v>
      </c>
      <c r="K40">
        <f t="shared" si="16"/>
        <v>6.3466749332958896</v>
      </c>
      <c r="L40">
        <f t="shared" si="16"/>
        <v>3.6585549332958904</v>
      </c>
      <c r="M40">
        <f>L40+(-7.5755*(momento)+15064)/100</f>
        <v>0.89467993329590145</v>
      </c>
    </row>
    <row r="41" spans="2:18" x14ac:dyDescent="0.3">
      <c r="B41">
        <f t="shared" si="4"/>
        <v>38</v>
      </c>
      <c r="C41">
        <v>15.053700704900002</v>
      </c>
      <c r="D41">
        <f t="shared" si="2"/>
        <v>18.775268464166999</v>
      </c>
      <c r="E41">
        <f t="shared" si="18"/>
        <v>16.617433464167004</v>
      </c>
      <c r="F41">
        <f t="shared" si="18"/>
        <v>14.383843464167001</v>
      </c>
      <c r="G41">
        <f t="shared" si="18"/>
        <v>12.074498464167007</v>
      </c>
      <c r="H41">
        <f t="shared" si="18"/>
        <v>9.6893984641670059</v>
      </c>
      <c r="I41">
        <f t="shared" si="18"/>
        <v>7.2285434641670134</v>
      </c>
      <c r="J41">
        <f t="shared" si="3"/>
        <v>4.691933464167013</v>
      </c>
      <c r="K41">
        <f>J41+(-7.5755*(momento)+15064)/100</f>
        <v>2.0795684641670222</v>
      </c>
    </row>
    <row r="42" spans="2:18" x14ac:dyDescent="0.3">
      <c r="B42">
        <f t="shared" si="4"/>
        <v>39</v>
      </c>
      <c r="C42">
        <v>15.053700704900002</v>
      </c>
      <c r="D42">
        <f t="shared" si="2"/>
        <v>18.775268464166999</v>
      </c>
      <c r="E42">
        <f t="shared" si="18"/>
        <v>16.617433464167004</v>
      </c>
      <c r="F42">
        <f t="shared" si="18"/>
        <v>14.383843464167001</v>
      </c>
      <c r="G42">
        <f t="shared" si="18"/>
        <v>12.074498464167007</v>
      </c>
      <c r="H42">
        <f t="shared" si="18"/>
        <v>9.6893984641670059</v>
      </c>
      <c r="I42">
        <f t="shared" si="18"/>
        <v>7.2285434641670134</v>
      </c>
      <c r="J42">
        <f t="shared" si="3"/>
        <v>4.691933464167013</v>
      </c>
      <c r="K42">
        <f>J42+(-7.5755*(momento)+15064)/100</f>
        <v>2.0795684641670222</v>
      </c>
    </row>
    <row r="43" spans="2:18" x14ac:dyDescent="0.3">
      <c r="B43">
        <f t="shared" si="4"/>
        <v>40</v>
      </c>
      <c r="C43">
        <v>13.685182459000002</v>
      </c>
      <c r="D43">
        <f t="shared" si="2"/>
        <v>17.068425876515455</v>
      </c>
      <c r="E43">
        <f t="shared" si="18"/>
        <v>14.91059087651546</v>
      </c>
      <c r="F43">
        <f t="shared" si="18"/>
        <v>12.677000876515457</v>
      </c>
      <c r="G43">
        <f t="shared" si="18"/>
        <v>10.367655876515464</v>
      </c>
      <c r="H43">
        <f t="shared" si="18"/>
        <v>7.9825558765154616</v>
      </c>
      <c r="I43">
        <f t="shared" si="18"/>
        <v>5.5217008765154691</v>
      </c>
      <c r="J43">
        <f t="shared" si="3"/>
        <v>2.9850908765154687</v>
      </c>
    </row>
    <row r="44" spans="2:18" x14ac:dyDescent="0.3">
      <c r="B44">
        <f t="shared" si="4"/>
        <v>41</v>
      </c>
      <c r="C44">
        <v>13.685182459000002</v>
      </c>
      <c r="D44">
        <f t="shared" si="2"/>
        <v>17.068425876515455</v>
      </c>
      <c r="E44">
        <f t="shared" ref="E44:I46" si="19">D44+(-7.5755*(momento)+15064)/100</f>
        <v>14.91059087651546</v>
      </c>
      <c r="F44">
        <f t="shared" si="19"/>
        <v>12.677000876515457</v>
      </c>
      <c r="G44">
        <f t="shared" si="19"/>
        <v>10.367655876515464</v>
      </c>
      <c r="H44">
        <f t="shared" si="19"/>
        <v>7.9825558765154616</v>
      </c>
      <c r="I44">
        <f t="shared" si="19"/>
        <v>5.5217008765154691</v>
      </c>
      <c r="J44">
        <f t="shared" si="3"/>
        <v>2.9850908765154687</v>
      </c>
    </row>
    <row r="45" spans="2:18" x14ac:dyDescent="0.3">
      <c r="B45">
        <f t="shared" si="4"/>
        <v>42</v>
      </c>
      <c r="C45">
        <v>11.632405090150002</v>
      </c>
      <c r="D45">
        <f t="shared" si="2"/>
        <v>14.508161995038135</v>
      </c>
      <c r="E45">
        <f t="shared" si="19"/>
        <v>12.35032699503814</v>
      </c>
      <c r="F45">
        <f t="shared" si="19"/>
        <v>10.116736995038135</v>
      </c>
      <c r="G45">
        <f t="shared" si="19"/>
        <v>7.8073919950381416</v>
      </c>
      <c r="H45">
        <f t="shared" si="19"/>
        <v>5.4222919950381394</v>
      </c>
      <c r="I45">
        <f t="shared" si="19"/>
        <v>2.9614369950381469</v>
      </c>
    </row>
    <row r="46" spans="2:18" x14ac:dyDescent="0.3">
      <c r="B46">
        <f t="shared" si="4"/>
        <v>43</v>
      </c>
      <c r="C46">
        <v>11.632405090150002</v>
      </c>
      <c r="D46">
        <f t="shared" si="2"/>
        <v>14.508161995038135</v>
      </c>
      <c r="E46">
        <f t="shared" si="19"/>
        <v>12.35032699503814</v>
      </c>
      <c r="F46">
        <f t="shared" si="19"/>
        <v>10.116736995038135</v>
      </c>
      <c r="G46">
        <f t="shared" si="19"/>
        <v>7.8073919950381416</v>
      </c>
      <c r="H46">
        <f t="shared" si="19"/>
        <v>5.4222919950381394</v>
      </c>
      <c r="I46">
        <f t="shared" si="19"/>
        <v>2.9614369950381469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topLeftCell="X1" workbookViewId="0">
      <selection activeCell="AK4" sqref="AK4:AK13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7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4.9752999999999999E-2</v>
      </c>
      <c r="B2">
        <v>3.5154999999999999E-2</v>
      </c>
      <c r="C2">
        <f>A2/B2</f>
        <v>1.4152467643293984</v>
      </c>
      <c r="E2">
        <v>-7.6757999999999997</v>
      </c>
      <c r="F2">
        <v>15280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1.41524676*C4</f>
        <v>16.462723614842297</v>
      </c>
      <c r="E4">
        <f t="shared" ref="E4:K13" si="1">D4+(-7.6758*(momento)+15280)/100</f>
        <v>14.441837614842305</v>
      </c>
      <c r="F4">
        <f t="shared" si="1"/>
        <v>12.344193614842304</v>
      </c>
      <c r="G4">
        <f t="shared" si="1"/>
        <v>10.169791614842314</v>
      </c>
      <c r="H4">
        <f t="shared" si="1"/>
        <v>7.9186316148423135</v>
      </c>
      <c r="I4">
        <f t="shared" si="1"/>
        <v>5.5907136148423229</v>
      </c>
      <c r="J4">
        <f t="shared" si="1"/>
        <v>3.1860376148423235</v>
      </c>
      <c r="K4">
        <f t="shared" si="1"/>
        <v>0.70460361484233314</v>
      </c>
    </row>
    <row r="5" spans="1:38" x14ac:dyDescent="0.3">
      <c r="B5">
        <f>1+B4</f>
        <v>2</v>
      </c>
      <c r="C5">
        <v>13.000923336050001</v>
      </c>
      <c r="D5">
        <f t="shared" ref="D5:D46" si="2">1.41524676*C5</f>
        <v>18.399514628353156</v>
      </c>
      <c r="E5">
        <f t="shared" si="1"/>
        <v>16.378628628353166</v>
      </c>
      <c r="F5">
        <f t="shared" si="1"/>
        <v>14.280984628353165</v>
      </c>
      <c r="G5">
        <f t="shared" si="1"/>
        <v>12.106582628353173</v>
      </c>
      <c r="H5">
        <f t="shared" si="1"/>
        <v>9.855422628353173</v>
      </c>
      <c r="I5">
        <f t="shared" si="1"/>
        <v>7.5275046283531823</v>
      </c>
      <c r="J5">
        <f t="shared" si="1"/>
        <v>5.122828628353183</v>
      </c>
      <c r="K5">
        <f t="shared" si="1"/>
        <v>2.6413946283531926</v>
      </c>
      <c r="L5">
        <f t="shared" ref="L5:L44" si="3">K5+(-7.6758*(momento)+15280)/100</f>
        <v>8.3202628353193475E-2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23.241492162130307</v>
      </c>
      <c r="E6">
        <f t="shared" si="1"/>
        <v>21.220606162130316</v>
      </c>
      <c r="F6">
        <f t="shared" si="1"/>
        <v>19.122962162130317</v>
      </c>
      <c r="G6">
        <f t="shared" si="1"/>
        <v>16.948560162130327</v>
      </c>
      <c r="H6">
        <f t="shared" si="1"/>
        <v>14.697400162130327</v>
      </c>
      <c r="I6">
        <f t="shared" si="1"/>
        <v>12.369482162130335</v>
      </c>
      <c r="J6">
        <f t="shared" si="1"/>
        <v>9.964806162130337</v>
      </c>
      <c r="K6">
        <f t="shared" si="1"/>
        <v>7.4833721621303466</v>
      </c>
      <c r="L6">
        <f t="shared" si="3"/>
        <v>4.9251801621303475</v>
      </c>
      <c r="M6">
        <f t="shared" ref="M6:M40" si="5">L6+(-7.6758*(momento)+15280)/100</f>
        <v>2.2902301621303578</v>
      </c>
    </row>
    <row r="7" spans="1:38" x14ac:dyDescent="0.3">
      <c r="B7">
        <f t="shared" si="4"/>
        <v>4</v>
      </c>
      <c r="C7">
        <v>25.317587549150005</v>
      </c>
      <c r="D7">
        <f t="shared" si="2"/>
        <v>35.830633749950884</v>
      </c>
      <c r="E7">
        <f t="shared" si="1"/>
        <v>33.809747749950894</v>
      </c>
      <c r="F7">
        <f t="shared" si="1"/>
        <v>31.712103749950895</v>
      </c>
      <c r="G7">
        <f t="shared" si="1"/>
        <v>29.537701749950905</v>
      </c>
      <c r="H7">
        <f t="shared" si="1"/>
        <v>27.286541749950906</v>
      </c>
      <c r="I7">
        <f t="shared" si="1"/>
        <v>24.958623749950917</v>
      </c>
      <c r="J7">
        <f t="shared" si="1"/>
        <v>22.553947749950918</v>
      </c>
      <c r="K7">
        <f t="shared" si="1"/>
        <v>20.072513749950929</v>
      </c>
      <c r="L7">
        <f t="shared" si="3"/>
        <v>17.51432174995093</v>
      </c>
      <c r="M7">
        <f t="shared" si="5"/>
        <v>14.879371749950941</v>
      </c>
      <c r="N7">
        <f t="shared" ref="N7:R16" si="6">M7+(-7.6758*(momento)+15280)/100</f>
        <v>12.167663749950943</v>
      </c>
      <c r="O7">
        <f t="shared" si="6"/>
        <v>9.3791977499509542</v>
      </c>
      <c r="P7">
        <f t="shared" si="6"/>
        <v>6.5139737499509565</v>
      </c>
      <c r="Q7">
        <f t="shared" si="6"/>
        <v>3.5719917499509672</v>
      </c>
      <c r="R7">
        <f t="shared" si="6"/>
        <v>0.55325174995096926</v>
      </c>
    </row>
    <row r="8" spans="1:38" x14ac:dyDescent="0.3">
      <c r="B8">
        <f t="shared" si="4"/>
        <v>5</v>
      </c>
      <c r="C8">
        <v>26.686105795050004</v>
      </c>
      <c r="D8">
        <f t="shared" si="2"/>
        <v>37.76742476346174</v>
      </c>
      <c r="E8">
        <f t="shared" si="1"/>
        <v>35.74653876346175</v>
      </c>
      <c r="F8">
        <f t="shared" si="1"/>
        <v>33.648894763461747</v>
      </c>
      <c r="G8">
        <f t="shared" si="1"/>
        <v>31.474492763461758</v>
      </c>
      <c r="H8">
        <f t="shared" si="1"/>
        <v>29.223332763461759</v>
      </c>
      <c r="I8">
        <f t="shared" si="1"/>
        <v>26.895414763461769</v>
      </c>
      <c r="J8">
        <f t="shared" si="1"/>
        <v>24.490738763461771</v>
      </c>
      <c r="K8">
        <f t="shared" si="1"/>
        <v>22.009304763461781</v>
      </c>
      <c r="L8">
        <f t="shared" si="3"/>
        <v>19.451112763461783</v>
      </c>
      <c r="M8">
        <f t="shared" si="5"/>
        <v>16.816162763461794</v>
      </c>
      <c r="N8">
        <f t="shared" si="6"/>
        <v>14.104454763461796</v>
      </c>
      <c r="O8">
        <f t="shared" si="6"/>
        <v>11.315988763461807</v>
      </c>
      <c r="P8">
        <f t="shared" si="6"/>
        <v>8.4507647634618088</v>
      </c>
      <c r="Q8">
        <f t="shared" si="6"/>
        <v>5.5087827634618201</v>
      </c>
      <c r="R8">
        <f t="shared" si="6"/>
        <v>2.4900427634618221</v>
      </c>
    </row>
    <row r="9" spans="1:38" x14ac:dyDescent="0.3">
      <c r="B9">
        <f t="shared" si="4"/>
        <v>6</v>
      </c>
      <c r="C9">
        <v>33.528697024550006</v>
      </c>
      <c r="D9">
        <f t="shared" si="2"/>
        <v>47.451379831016041</v>
      </c>
      <c r="E9">
        <f t="shared" si="1"/>
        <v>45.430493831016051</v>
      </c>
      <c r="F9">
        <f t="shared" si="1"/>
        <v>43.332849831016048</v>
      </c>
      <c r="G9">
        <f t="shared" si="1"/>
        <v>41.158447831016055</v>
      </c>
      <c r="H9">
        <f t="shared" si="1"/>
        <v>38.907287831016056</v>
      </c>
      <c r="I9">
        <f t="shared" si="1"/>
        <v>36.579369831016066</v>
      </c>
      <c r="J9">
        <f t="shared" si="1"/>
        <v>34.174693831016064</v>
      </c>
      <c r="K9">
        <f t="shared" si="1"/>
        <v>31.693259831016075</v>
      </c>
      <c r="L9">
        <f t="shared" si="3"/>
        <v>29.135067831016077</v>
      </c>
      <c r="M9">
        <f t="shared" si="5"/>
        <v>26.500117831016087</v>
      </c>
      <c r="N9">
        <f t="shared" si="6"/>
        <v>23.788409831016089</v>
      </c>
      <c r="O9">
        <f t="shared" si="6"/>
        <v>20.9999438310161</v>
      </c>
      <c r="P9">
        <f t="shared" si="6"/>
        <v>18.134719831016103</v>
      </c>
      <c r="Q9">
        <f t="shared" si="6"/>
        <v>15.192737831016114</v>
      </c>
      <c r="R9">
        <f t="shared" si="6"/>
        <v>12.173997831016116</v>
      </c>
      <c r="S9">
        <f t="shared" ref="S9:U22" si="7">R9+(-7.6758*(momento)+15280)/100</f>
        <v>9.0784998310161278</v>
      </c>
      <c r="T9">
        <f t="shared" si="7"/>
        <v>5.9062438310161305</v>
      </c>
      <c r="U9">
        <f t="shared" si="7"/>
        <v>2.6572298310161422</v>
      </c>
    </row>
    <row r="10" spans="1:38" x14ac:dyDescent="0.3">
      <c r="B10">
        <f t="shared" si="4"/>
        <v>7</v>
      </c>
      <c r="C10">
        <v>43.792583868800001</v>
      </c>
      <c r="D10">
        <f t="shared" si="2"/>
        <v>61.977312432347468</v>
      </c>
      <c r="E10">
        <f t="shared" si="1"/>
        <v>59.956426432347477</v>
      </c>
      <c r="F10">
        <f t="shared" si="1"/>
        <v>57.858782432347475</v>
      </c>
      <c r="G10">
        <f t="shared" si="1"/>
        <v>55.684380432347481</v>
      </c>
      <c r="H10">
        <f t="shared" si="1"/>
        <v>53.433220432347483</v>
      </c>
      <c r="I10">
        <f t="shared" si="1"/>
        <v>51.105302432347493</v>
      </c>
      <c r="J10">
        <f t="shared" si="1"/>
        <v>48.700626432347491</v>
      </c>
      <c r="K10">
        <f t="shared" si="1"/>
        <v>46.219192432347498</v>
      </c>
      <c r="L10">
        <f t="shared" si="3"/>
        <v>43.6610004323475</v>
      </c>
      <c r="M10">
        <f t="shared" si="5"/>
        <v>41.02605043234751</v>
      </c>
      <c r="N10">
        <f t="shared" si="6"/>
        <v>38.314342432347509</v>
      </c>
      <c r="O10">
        <f t="shared" si="6"/>
        <v>35.525876432347516</v>
      </c>
      <c r="P10">
        <f t="shared" si="6"/>
        <v>32.660652432347518</v>
      </c>
      <c r="Q10">
        <f t="shared" si="6"/>
        <v>29.71867043234753</v>
      </c>
      <c r="R10">
        <f t="shared" si="6"/>
        <v>26.699930432347532</v>
      </c>
      <c r="S10">
        <f t="shared" si="7"/>
        <v>23.604432432347544</v>
      </c>
      <c r="T10">
        <f t="shared" si="7"/>
        <v>20.432176432347546</v>
      </c>
      <c r="U10">
        <f t="shared" si="7"/>
        <v>17.183162432347558</v>
      </c>
      <c r="V10">
        <f t="shared" ref="V10:Y21" si="8">U10+(-7.6758*(momento)+15280)/100</f>
        <v>13.857390432347561</v>
      </c>
      <c r="W10">
        <f t="shared" si="8"/>
        <v>10.454860432347573</v>
      </c>
      <c r="X10">
        <f t="shared" si="8"/>
        <v>6.9755724323475761</v>
      </c>
      <c r="Y10">
        <f t="shared" si="8"/>
        <v>3.4195264323475887</v>
      </c>
    </row>
    <row r="11" spans="1:38" x14ac:dyDescent="0.3">
      <c r="B11">
        <f t="shared" si="4"/>
        <v>8</v>
      </c>
      <c r="C11">
        <v>56.109248081900006</v>
      </c>
      <c r="D11">
        <f t="shared" si="2"/>
        <v>79.408431553945206</v>
      </c>
      <c r="E11">
        <f t="shared" si="1"/>
        <v>77.387545553945216</v>
      </c>
      <c r="F11">
        <f t="shared" si="1"/>
        <v>75.289901553945214</v>
      </c>
      <c r="G11">
        <f t="shared" si="1"/>
        <v>73.115499553945227</v>
      </c>
      <c r="H11">
        <f t="shared" si="1"/>
        <v>70.864339553945229</v>
      </c>
      <c r="I11">
        <f t="shared" si="1"/>
        <v>68.536421553945232</v>
      </c>
      <c r="J11">
        <f t="shared" si="1"/>
        <v>66.131745553945237</v>
      </c>
      <c r="K11">
        <f t="shared" si="1"/>
        <v>63.650311553945244</v>
      </c>
      <c r="L11">
        <f t="shared" si="3"/>
        <v>61.092119553945246</v>
      </c>
      <c r="M11">
        <f t="shared" si="5"/>
        <v>58.457169553945256</v>
      </c>
      <c r="N11">
        <f t="shared" si="6"/>
        <v>55.745461553945255</v>
      </c>
      <c r="O11">
        <f t="shared" si="6"/>
        <v>52.956995553945262</v>
      </c>
      <c r="P11">
        <f t="shared" si="6"/>
        <v>50.091771553945264</v>
      </c>
      <c r="Q11">
        <f t="shared" si="6"/>
        <v>47.149789553945276</v>
      </c>
      <c r="R11">
        <f t="shared" si="6"/>
        <v>44.131049553945275</v>
      </c>
      <c r="S11">
        <f t="shared" si="7"/>
        <v>41.035551553945282</v>
      </c>
      <c r="T11">
        <f t="shared" si="7"/>
        <v>37.863295553945285</v>
      </c>
      <c r="U11">
        <f t="shared" si="7"/>
        <v>34.614281553945297</v>
      </c>
      <c r="V11">
        <f t="shared" si="8"/>
        <v>31.2885095539453</v>
      </c>
      <c r="W11">
        <f t="shared" si="8"/>
        <v>27.885979553945312</v>
      </c>
      <c r="X11">
        <f t="shared" si="8"/>
        <v>24.406691553945315</v>
      </c>
      <c r="Y11">
        <f t="shared" si="8"/>
        <v>20.850645553945327</v>
      </c>
      <c r="Z11">
        <f t="shared" ref="Z11:AD17" si="9">Y11+(-7.6758*(momento)+15280)/100</f>
        <v>17.21784155394533</v>
      </c>
      <c r="AA11">
        <f t="shared" si="9"/>
        <v>13.508279553945343</v>
      </c>
      <c r="AB11">
        <f t="shared" si="9"/>
        <v>9.7219595539453465</v>
      </c>
      <c r="AC11">
        <f t="shared" si="9"/>
        <v>5.8588815539453591</v>
      </c>
      <c r="AD11">
        <f t="shared" si="9"/>
        <v>1.9190455539453635</v>
      </c>
    </row>
    <row r="12" spans="1:38" x14ac:dyDescent="0.3">
      <c r="B12">
        <f t="shared" si="4"/>
        <v>9</v>
      </c>
      <c r="C12">
        <v>73.215726155650003</v>
      </c>
      <c r="D12">
        <f t="shared" si="2"/>
        <v>103.61831922283092</v>
      </c>
      <c r="E12">
        <f t="shared" si="1"/>
        <v>101.59743322283093</v>
      </c>
      <c r="F12">
        <f t="shared" si="1"/>
        <v>99.499789222830927</v>
      </c>
      <c r="G12">
        <f t="shared" si="1"/>
        <v>97.32538722283094</v>
      </c>
      <c r="H12">
        <f t="shared" si="1"/>
        <v>95.074227222830942</v>
      </c>
      <c r="I12">
        <f t="shared" si="1"/>
        <v>92.746309222830945</v>
      </c>
      <c r="J12">
        <f t="shared" si="1"/>
        <v>90.34163322283095</v>
      </c>
      <c r="K12">
        <f t="shared" si="1"/>
        <v>87.860199222830957</v>
      </c>
      <c r="L12">
        <f t="shared" si="3"/>
        <v>85.302007222830952</v>
      </c>
      <c r="M12">
        <f t="shared" si="5"/>
        <v>82.667057222830962</v>
      </c>
      <c r="N12">
        <f t="shared" si="6"/>
        <v>79.955349222830961</v>
      </c>
      <c r="O12">
        <f t="shared" si="6"/>
        <v>77.166883222830975</v>
      </c>
      <c r="P12">
        <f t="shared" si="6"/>
        <v>74.301659222830978</v>
      </c>
      <c r="Q12">
        <f t="shared" si="6"/>
        <v>71.359677222830982</v>
      </c>
      <c r="R12">
        <f t="shared" si="6"/>
        <v>68.340937222830988</v>
      </c>
      <c r="S12">
        <f t="shared" si="7"/>
        <v>65.245439222830996</v>
      </c>
      <c r="T12">
        <f t="shared" si="7"/>
        <v>62.073183222830998</v>
      </c>
      <c r="U12">
        <f t="shared" si="7"/>
        <v>58.82416922283101</v>
      </c>
      <c r="V12">
        <f t="shared" si="8"/>
        <v>55.498397222831017</v>
      </c>
      <c r="W12">
        <f t="shared" si="8"/>
        <v>52.095867222831032</v>
      </c>
      <c r="X12">
        <f t="shared" si="8"/>
        <v>48.616579222831035</v>
      </c>
      <c r="Y12">
        <f t="shared" si="8"/>
        <v>45.060533222831047</v>
      </c>
      <c r="Z12">
        <f t="shared" si="9"/>
        <v>41.427729222831047</v>
      </c>
      <c r="AA12">
        <f t="shared" si="9"/>
        <v>37.718167222831063</v>
      </c>
      <c r="AB12">
        <f t="shared" si="9"/>
        <v>33.931847222831067</v>
      </c>
      <c r="AC12">
        <f t="shared" si="9"/>
        <v>30.068769222831079</v>
      </c>
      <c r="AD12">
        <f t="shared" si="9"/>
        <v>26.128933222831083</v>
      </c>
      <c r="AE12">
        <f t="shared" ref="AE12:AJ16" si="10">AD12+(-7.6758*(momento)+15280)/100</f>
        <v>22.112339222831096</v>
      </c>
      <c r="AF12">
        <f t="shared" si="10"/>
        <v>18.0189872228311</v>
      </c>
      <c r="AG12">
        <f t="shared" si="10"/>
        <v>13.848877222831113</v>
      </c>
      <c r="AH12">
        <f t="shared" si="10"/>
        <v>9.6020092228311178</v>
      </c>
      <c r="AI12">
        <f t="shared" si="10"/>
        <v>5.278383222831132</v>
      </c>
      <c r="AJ12">
        <f t="shared" si="10"/>
        <v>0.87799922283113752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115.23906530389607</v>
      </c>
      <c r="E13">
        <f t="shared" si="1"/>
        <v>113.21817930389608</v>
      </c>
      <c r="F13">
        <f t="shared" si="1"/>
        <v>111.12053530389608</v>
      </c>
      <c r="G13">
        <f t="shared" si="1"/>
        <v>108.94613330389609</v>
      </c>
      <c r="H13">
        <f t="shared" si="1"/>
        <v>106.69497330389609</v>
      </c>
      <c r="I13">
        <f t="shared" si="1"/>
        <v>104.36705530389609</v>
      </c>
      <c r="J13">
        <f t="shared" si="1"/>
        <v>101.9623793038961</v>
      </c>
      <c r="K13">
        <f t="shared" si="1"/>
        <v>99.480945303896107</v>
      </c>
      <c r="L13">
        <f t="shared" si="3"/>
        <v>96.922753303896101</v>
      </c>
      <c r="M13">
        <f t="shared" si="5"/>
        <v>94.287803303896112</v>
      </c>
      <c r="N13">
        <f t="shared" si="6"/>
        <v>91.576095303896111</v>
      </c>
      <c r="O13">
        <f t="shared" si="6"/>
        <v>88.787629303896125</v>
      </c>
      <c r="P13">
        <f t="shared" si="6"/>
        <v>85.922405303896127</v>
      </c>
      <c r="Q13">
        <f t="shared" si="6"/>
        <v>82.980423303896131</v>
      </c>
      <c r="R13">
        <f t="shared" si="6"/>
        <v>79.961683303896137</v>
      </c>
      <c r="S13">
        <f t="shared" si="7"/>
        <v>76.866185303896145</v>
      </c>
      <c r="T13">
        <f t="shared" si="7"/>
        <v>73.693929303896141</v>
      </c>
      <c r="U13">
        <f t="shared" si="7"/>
        <v>70.444915303896153</v>
      </c>
      <c r="V13">
        <f t="shared" si="8"/>
        <v>67.119143303896152</v>
      </c>
      <c r="W13">
        <f t="shared" si="8"/>
        <v>63.716613303896168</v>
      </c>
      <c r="X13">
        <f t="shared" si="8"/>
        <v>60.237325303896171</v>
      </c>
      <c r="Y13">
        <f t="shared" si="8"/>
        <v>56.681279303896183</v>
      </c>
      <c r="Z13">
        <f t="shared" si="9"/>
        <v>53.048475303896183</v>
      </c>
      <c r="AA13">
        <f t="shared" si="9"/>
        <v>49.338913303896199</v>
      </c>
      <c r="AB13">
        <f t="shared" si="9"/>
        <v>45.552593303896202</v>
      </c>
      <c r="AC13">
        <f t="shared" si="9"/>
        <v>41.689515303896215</v>
      </c>
      <c r="AD13">
        <f t="shared" si="9"/>
        <v>37.749679303896222</v>
      </c>
      <c r="AE13">
        <f t="shared" si="10"/>
        <v>33.733085303896239</v>
      </c>
      <c r="AF13">
        <f t="shared" si="10"/>
        <v>29.639733303896243</v>
      </c>
      <c r="AG13">
        <f t="shared" si="10"/>
        <v>25.469623303896256</v>
      </c>
      <c r="AH13">
        <f t="shared" si="10"/>
        <v>21.22275530389626</v>
      </c>
      <c r="AI13">
        <f t="shared" si="10"/>
        <v>16.899129303896274</v>
      </c>
      <c r="AJ13">
        <f t="shared" si="10"/>
        <v>12.498745303896278</v>
      </c>
      <c r="AK13">
        <f>AJ13+(-7.6758*(momento)+15280)/100</f>
        <v>8.0216033038962742</v>
      </c>
      <c r="AL13">
        <f>AK13+(-7.6758*(momento)+15280)/100</f>
        <v>3.4677033038962799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103.61831922283092</v>
      </c>
      <c r="E14">
        <f t="shared" ref="E14:K23" si="11">D14+(-7.6758*(momento)+15280)/100</f>
        <v>101.59743322283093</v>
      </c>
      <c r="F14">
        <f t="shared" si="11"/>
        <v>99.499789222830927</v>
      </c>
      <c r="G14">
        <f t="shared" si="11"/>
        <v>97.32538722283094</v>
      </c>
      <c r="H14">
        <f t="shared" si="11"/>
        <v>95.074227222830942</v>
      </c>
      <c r="I14">
        <f t="shared" si="11"/>
        <v>92.746309222830945</v>
      </c>
      <c r="J14">
        <f t="shared" si="11"/>
        <v>90.34163322283095</v>
      </c>
      <c r="K14">
        <f t="shared" si="11"/>
        <v>87.860199222830957</v>
      </c>
      <c r="L14">
        <f t="shared" si="3"/>
        <v>85.302007222830952</v>
      </c>
      <c r="M14">
        <f t="shared" si="5"/>
        <v>82.667057222830962</v>
      </c>
      <c r="N14">
        <f t="shared" si="6"/>
        <v>79.955349222830961</v>
      </c>
      <c r="O14">
        <f t="shared" si="6"/>
        <v>77.166883222830975</v>
      </c>
      <c r="P14">
        <f t="shared" si="6"/>
        <v>74.301659222830978</v>
      </c>
      <c r="Q14">
        <f t="shared" si="6"/>
        <v>71.359677222830982</v>
      </c>
      <c r="R14">
        <f t="shared" si="6"/>
        <v>68.340937222830988</v>
      </c>
      <c r="S14">
        <f t="shared" si="7"/>
        <v>65.245439222830996</v>
      </c>
      <c r="T14">
        <f t="shared" si="7"/>
        <v>62.073183222830998</v>
      </c>
      <c r="U14">
        <f t="shared" si="7"/>
        <v>58.82416922283101</v>
      </c>
      <c r="V14">
        <f t="shared" si="8"/>
        <v>55.498397222831017</v>
      </c>
      <c r="W14">
        <f t="shared" si="8"/>
        <v>52.095867222831032</v>
      </c>
      <c r="X14">
        <f t="shared" si="8"/>
        <v>48.616579222831035</v>
      </c>
      <c r="Y14">
        <f t="shared" si="8"/>
        <v>45.060533222831047</v>
      </c>
      <c r="Z14">
        <f t="shared" si="9"/>
        <v>41.427729222831047</v>
      </c>
      <c r="AA14">
        <f t="shared" si="9"/>
        <v>37.718167222831063</v>
      </c>
      <c r="AB14">
        <f t="shared" si="9"/>
        <v>33.931847222831067</v>
      </c>
      <c r="AC14">
        <f t="shared" si="9"/>
        <v>30.068769222831079</v>
      </c>
      <c r="AD14">
        <f t="shared" si="9"/>
        <v>26.128933222831083</v>
      </c>
      <c r="AE14">
        <f t="shared" si="10"/>
        <v>22.112339222831096</v>
      </c>
      <c r="AF14">
        <f t="shared" si="10"/>
        <v>18.0189872228311</v>
      </c>
      <c r="AG14">
        <f t="shared" si="10"/>
        <v>13.848877222831113</v>
      </c>
      <c r="AH14">
        <f t="shared" si="10"/>
        <v>9.6020092228311178</v>
      </c>
      <c r="AI14">
        <f t="shared" si="10"/>
        <v>5.278383222831132</v>
      </c>
      <c r="AJ14">
        <f t="shared" si="10"/>
        <v>0.87799922283113752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103.61831922283092</v>
      </c>
      <c r="E15">
        <f t="shared" si="11"/>
        <v>101.59743322283093</v>
      </c>
      <c r="F15">
        <f t="shared" si="11"/>
        <v>99.499789222830927</v>
      </c>
      <c r="G15">
        <f t="shared" si="11"/>
        <v>97.32538722283094</v>
      </c>
      <c r="H15">
        <f t="shared" si="11"/>
        <v>95.074227222830942</v>
      </c>
      <c r="I15">
        <f t="shared" si="11"/>
        <v>92.746309222830945</v>
      </c>
      <c r="J15">
        <f t="shared" si="11"/>
        <v>90.34163322283095</v>
      </c>
      <c r="K15">
        <f t="shared" si="11"/>
        <v>87.860199222830957</v>
      </c>
      <c r="L15">
        <f t="shared" si="3"/>
        <v>85.302007222830952</v>
      </c>
      <c r="M15">
        <f t="shared" si="5"/>
        <v>82.667057222830962</v>
      </c>
      <c r="N15">
        <f t="shared" si="6"/>
        <v>79.955349222830961</v>
      </c>
      <c r="O15">
        <f t="shared" si="6"/>
        <v>77.166883222830975</v>
      </c>
      <c r="P15">
        <f t="shared" si="6"/>
        <v>74.301659222830978</v>
      </c>
      <c r="Q15">
        <f t="shared" si="6"/>
        <v>71.359677222830982</v>
      </c>
      <c r="R15">
        <f t="shared" si="6"/>
        <v>68.340937222830988</v>
      </c>
      <c r="S15">
        <f t="shared" si="7"/>
        <v>65.245439222830996</v>
      </c>
      <c r="T15">
        <f t="shared" si="7"/>
        <v>62.073183222830998</v>
      </c>
      <c r="U15">
        <f t="shared" si="7"/>
        <v>58.82416922283101</v>
      </c>
      <c r="V15">
        <f t="shared" si="8"/>
        <v>55.498397222831017</v>
      </c>
      <c r="W15">
        <f t="shared" si="8"/>
        <v>52.095867222831032</v>
      </c>
      <c r="X15">
        <f t="shared" si="8"/>
        <v>48.616579222831035</v>
      </c>
      <c r="Y15">
        <f t="shared" si="8"/>
        <v>45.060533222831047</v>
      </c>
      <c r="Z15">
        <f t="shared" si="9"/>
        <v>41.427729222831047</v>
      </c>
      <c r="AA15">
        <f t="shared" si="9"/>
        <v>37.718167222831063</v>
      </c>
      <c r="AB15">
        <f t="shared" si="9"/>
        <v>33.931847222831067</v>
      </c>
      <c r="AC15">
        <f t="shared" si="9"/>
        <v>30.068769222831079</v>
      </c>
      <c r="AD15">
        <f t="shared" si="9"/>
        <v>26.128933222831083</v>
      </c>
      <c r="AE15">
        <f t="shared" si="10"/>
        <v>22.112339222831096</v>
      </c>
      <c r="AF15">
        <f t="shared" si="10"/>
        <v>18.0189872228311</v>
      </c>
      <c r="AG15">
        <f t="shared" si="10"/>
        <v>13.848877222831113</v>
      </c>
      <c r="AH15">
        <f t="shared" si="10"/>
        <v>9.6020092228311178</v>
      </c>
      <c r="AI15">
        <f t="shared" si="10"/>
        <v>5.278383222831132</v>
      </c>
      <c r="AJ15">
        <f t="shared" si="10"/>
        <v>0.87799922283113752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103.61831922283092</v>
      </c>
      <c r="E16">
        <f t="shared" si="11"/>
        <v>101.59743322283093</v>
      </c>
      <c r="F16">
        <f t="shared" si="11"/>
        <v>99.499789222830927</v>
      </c>
      <c r="G16">
        <f t="shared" si="11"/>
        <v>97.32538722283094</v>
      </c>
      <c r="H16">
        <f t="shared" si="11"/>
        <v>95.074227222830942</v>
      </c>
      <c r="I16">
        <f t="shared" si="11"/>
        <v>92.746309222830945</v>
      </c>
      <c r="J16">
        <f t="shared" si="11"/>
        <v>90.34163322283095</v>
      </c>
      <c r="K16">
        <f t="shared" si="11"/>
        <v>87.860199222830957</v>
      </c>
      <c r="L16">
        <f t="shared" si="3"/>
        <v>85.302007222830952</v>
      </c>
      <c r="M16">
        <f t="shared" si="5"/>
        <v>82.667057222830962</v>
      </c>
      <c r="N16">
        <f t="shared" si="6"/>
        <v>79.955349222830961</v>
      </c>
      <c r="O16">
        <f t="shared" si="6"/>
        <v>77.166883222830975</v>
      </c>
      <c r="P16">
        <f t="shared" si="6"/>
        <v>74.301659222830978</v>
      </c>
      <c r="Q16">
        <f t="shared" si="6"/>
        <v>71.359677222830982</v>
      </c>
      <c r="R16">
        <f t="shared" si="6"/>
        <v>68.340937222830988</v>
      </c>
      <c r="S16">
        <f t="shared" si="7"/>
        <v>65.245439222830996</v>
      </c>
      <c r="T16">
        <f t="shared" si="7"/>
        <v>62.073183222830998</v>
      </c>
      <c r="U16">
        <f t="shared" si="7"/>
        <v>58.82416922283101</v>
      </c>
      <c r="V16">
        <f t="shared" si="8"/>
        <v>55.498397222831017</v>
      </c>
      <c r="W16">
        <f t="shared" si="8"/>
        <v>52.095867222831032</v>
      </c>
      <c r="X16">
        <f t="shared" si="8"/>
        <v>48.616579222831035</v>
      </c>
      <c r="Y16">
        <f t="shared" si="8"/>
        <v>45.060533222831047</v>
      </c>
      <c r="Z16">
        <f t="shared" si="9"/>
        <v>41.427729222831047</v>
      </c>
      <c r="AA16">
        <f t="shared" si="9"/>
        <v>37.718167222831063</v>
      </c>
      <c r="AB16">
        <f t="shared" si="9"/>
        <v>33.931847222831067</v>
      </c>
      <c r="AC16">
        <f t="shared" si="9"/>
        <v>30.068769222831079</v>
      </c>
      <c r="AD16">
        <f t="shared" si="9"/>
        <v>26.128933222831083</v>
      </c>
      <c r="AE16">
        <f t="shared" si="10"/>
        <v>22.112339222831096</v>
      </c>
      <c r="AF16">
        <f t="shared" si="10"/>
        <v>18.0189872228311</v>
      </c>
      <c r="AG16">
        <f t="shared" si="10"/>
        <v>13.848877222831113</v>
      </c>
      <c r="AH16">
        <f t="shared" si="10"/>
        <v>9.6020092228311178</v>
      </c>
      <c r="AI16">
        <f t="shared" si="10"/>
        <v>5.278383222831132</v>
      </c>
      <c r="AJ16">
        <f t="shared" si="10"/>
        <v>0.87799922283113752</v>
      </c>
    </row>
    <row r="17" spans="2:32" x14ac:dyDescent="0.3">
      <c r="B17">
        <f t="shared" si="4"/>
        <v>14</v>
      </c>
      <c r="C17">
        <v>62.951839311400015</v>
      </c>
      <c r="D17">
        <f t="shared" si="2"/>
        <v>89.0923866214995</v>
      </c>
      <c r="E17">
        <f t="shared" si="11"/>
        <v>87.07150062149951</v>
      </c>
      <c r="F17">
        <f t="shared" si="11"/>
        <v>84.973856621499507</v>
      </c>
      <c r="G17">
        <f t="shared" si="11"/>
        <v>82.799454621499521</v>
      </c>
      <c r="H17">
        <f t="shared" si="11"/>
        <v>80.548294621499522</v>
      </c>
      <c r="I17">
        <f t="shared" si="11"/>
        <v>78.220376621499526</v>
      </c>
      <c r="J17">
        <f t="shared" si="11"/>
        <v>75.815700621499531</v>
      </c>
      <c r="K17">
        <f t="shared" si="11"/>
        <v>73.334266621499538</v>
      </c>
      <c r="L17">
        <f t="shared" si="3"/>
        <v>70.776074621499532</v>
      </c>
      <c r="M17">
        <f t="shared" si="5"/>
        <v>68.141124621499543</v>
      </c>
      <c r="N17">
        <f t="shared" ref="N17:R22" si="12">M17+(-7.6758*(momento)+15280)/100</f>
        <v>65.429416621499541</v>
      </c>
      <c r="O17">
        <f t="shared" si="12"/>
        <v>62.640950621499549</v>
      </c>
      <c r="P17">
        <f t="shared" si="12"/>
        <v>59.775726621499551</v>
      </c>
      <c r="Q17">
        <f t="shared" si="12"/>
        <v>56.833744621499562</v>
      </c>
      <c r="R17">
        <f t="shared" si="12"/>
        <v>53.815004621499561</v>
      </c>
      <c r="S17">
        <f t="shared" si="7"/>
        <v>50.719506621499576</v>
      </c>
      <c r="T17">
        <f t="shared" si="7"/>
        <v>47.547250621499579</v>
      </c>
      <c r="U17">
        <f t="shared" si="7"/>
        <v>44.298236621499591</v>
      </c>
      <c r="V17">
        <f t="shared" si="8"/>
        <v>40.972464621499597</v>
      </c>
      <c r="W17">
        <f t="shared" si="8"/>
        <v>37.569934621499613</v>
      </c>
      <c r="X17">
        <f t="shared" si="8"/>
        <v>34.090646621499616</v>
      </c>
      <c r="Y17">
        <f t="shared" si="8"/>
        <v>30.534600621499628</v>
      </c>
      <c r="Z17">
        <f t="shared" si="9"/>
        <v>26.901796621499631</v>
      </c>
      <c r="AA17">
        <f t="shared" si="9"/>
        <v>23.192234621499644</v>
      </c>
      <c r="AB17">
        <f t="shared" si="9"/>
        <v>19.405914621499647</v>
      </c>
      <c r="AC17">
        <f t="shared" si="9"/>
        <v>15.54283662149966</v>
      </c>
      <c r="AD17">
        <f t="shared" si="9"/>
        <v>11.603000621499664</v>
      </c>
      <c r="AE17">
        <f>AD17+(-7.6758*(momento)+15280)/100</f>
        <v>7.5864066214996777</v>
      </c>
      <c r="AF17">
        <f>AE17+(-7.6758*(momento)+15280)/100</f>
        <v>3.4930546214996827</v>
      </c>
    </row>
    <row r="18" spans="2:32" x14ac:dyDescent="0.3">
      <c r="B18">
        <f t="shared" si="4"/>
        <v>15</v>
      </c>
      <c r="C18">
        <v>49.266656852400004</v>
      </c>
      <c r="D18">
        <f t="shared" si="2"/>
        <v>69.724476486390913</v>
      </c>
      <c r="E18">
        <f t="shared" si="11"/>
        <v>67.703590486390922</v>
      </c>
      <c r="F18">
        <f t="shared" si="11"/>
        <v>65.60594648639092</v>
      </c>
      <c r="G18">
        <f t="shared" si="11"/>
        <v>63.431544486390926</v>
      </c>
      <c r="H18">
        <f t="shared" si="11"/>
        <v>61.180384486390928</v>
      </c>
      <c r="I18">
        <f t="shared" si="11"/>
        <v>58.852466486390938</v>
      </c>
      <c r="J18">
        <f t="shared" si="11"/>
        <v>56.447790486390936</v>
      </c>
      <c r="K18">
        <f t="shared" si="11"/>
        <v>53.966356486390943</v>
      </c>
      <c r="L18">
        <f t="shared" si="3"/>
        <v>51.408164486390945</v>
      </c>
      <c r="M18">
        <f t="shared" si="5"/>
        <v>48.773214486390955</v>
      </c>
      <c r="N18">
        <f t="shared" si="12"/>
        <v>46.061506486390954</v>
      </c>
      <c r="O18">
        <f t="shared" si="12"/>
        <v>43.273040486390961</v>
      </c>
      <c r="P18">
        <f t="shared" si="12"/>
        <v>40.407816486390963</v>
      </c>
      <c r="Q18">
        <f t="shared" si="12"/>
        <v>37.465834486390975</v>
      </c>
      <c r="R18">
        <f t="shared" si="12"/>
        <v>34.447094486390974</v>
      </c>
      <c r="S18">
        <f t="shared" si="7"/>
        <v>31.351596486390985</v>
      </c>
      <c r="T18">
        <f t="shared" si="7"/>
        <v>28.179340486390988</v>
      </c>
      <c r="U18">
        <f t="shared" si="7"/>
        <v>24.930326486390999</v>
      </c>
      <c r="V18">
        <f t="shared" si="8"/>
        <v>21.604554486391002</v>
      </c>
      <c r="W18">
        <f t="shared" si="8"/>
        <v>18.202024486391014</v>
      </c>
      <c r="X18">
        <f t="shared" si="8"/>
        <v>14.722736486391018</v>
      </c>
      <c r="Y18">
        <f t="shared" si="8"/>
        <v>11.16669048639103</v>
      </c>
      <c r="Z18">
        <f>Y18+(-7.6758*(momento)+15280)/100</f>
        <v>7.5338864863910331</v>
      </c>
      <c r="AA18">
        <f>Z18+(-7.6758*(momento)+15280)/100</f>
        <v>3.8243244863910459</v>
      </c>
    </row>
    <row r="19" spans="2:32" x14ac:dyDescent="0.3">
      <c r="B19">
        <f t="shared" si="4"/>
        <v>16</v>
      </c>
      <c r="C19">
        <v>42.424065622900009</v>
      </c>
      <c r="D19">
        <f t="shared" si="2"/>
        <v>60.040521418836619</v>
      </c>
      <c r="E19">
        <f t="shared" si="11"/>
        <v>58.019635418836629</v>
      </c>
      <c r="F19">
        <f t="shared" si="11"/>
        <v>55.921991418836626</v>
      </c>
      <c r="G19">
        <f t="shared" si="11"/>
        <v>53.747589418836633</v>
      </c>
      <c r="H19">
        <f t="shared" si="11"/>
        <v>51.496429418836634</v>
      </c>
      <c r="I19">
        <f t="shared" si="11"/>
        <v>49.168511418836644</v>
      </c>
      <c r="J19">
        <f t="shared" si="11"/>
        <v>46.763835418836642</v>
      </c>
      <c r="K19">
        <f t="shared" si="11"/>
        <v>44.282401418836649</v>
      </c>
      <c r="L19">
        <f t="shared" si="3"/>
        <v>41.724209418836651</v>
      </c>
      <c r="M19">
        <f t="shared" si="5"/>
        <v>39.089259418836662</v>
      </c>
      <c r="N19">
        <f t="shared" si="12"/>
        <v>36.37755141883666</v>
      </c>
      <c r="O19">
        <f t="shared" si="12"/>
        <v>33.589085418836667</v>
      </c>
      <c r="P19">
        <f t="shared" si="12"/>
        <v>30.72386141883667</v>
      </c>
      <c r="Q19">
        <f t="shared" si="12"/>
        <v>27.781879418836681</v>
      </c>
      <c r="R19">
        <f t="shared" si="12"/>
        <v>24.763139418836683</v>
      </c>
      <c r="S19">
        <f t="shared" si="7"/>
        <v>21.667641418836695</v>
      </c>
      <c r="T19">
        <f t="shared" si="7"/>
        <v>18.495385418836698</v>
      </c>
      <c r="U19">
        <f t="shared" si="7"/>
        <v>15.246371418836709</v>
      </c>
      <c r="V19">
        <f t="shared" si="8"/>
        <v>11.920599418836712</v>
      </c>
      <c r="W19">
        <f t="shared" si="8"/>
        <v>8.5180694188367241</v>
      </c>
      <c r="X19">
        <f t="shared" si="8"/>
        <v>5.0387814188367273</v>
      </c>
      <c r="Y19">
        <f t="shared" si="8"/>
        <v>1.4827354188367399</v>
      </c>
    </row>
    <row r="20" spans="2:32" x14ac:dyDescent="0.3">
      <c r="B20">
        <f t="shared" si="4"/>
        <v>17</v>
      </c>
      <c r="C20">
        <v>47.213879483550009</v>
      </c>
      <c r="D20">
        <f t="shared" si="2"/>
        <v>66.819289966124629</v>
      </c>
      <c r="E20">
        <f t="shared" si="11"/>
        <v>64.798403966124638</v>
      </c>
      <c r="F20">
        <f t="shared" si="11"/>
        <v>62.700759966124636</v>
      </c>
      <c r="G20">
        <f t="shared" si="11"/>
        <v>60.526357966124642</v>
      </c>
      <c r="H20">
        <f t="shared" si="11"/>
        <v>58.275197966124644</v>
      </c>
      <c r="I20">
        <f t="shared" si="11"/>
        <v>55.947279966124654</v>
      </c>
      <c r="J20">
        <f t="shared" si="11"/>
        <v>53.542603966124652</v>
      </c>
      <c r="K20">
        <f t="shared" si="11"/>
        <v>51.061169966124659</v>
      </c>
      <c r="L20">
        <f t="shared" si="3"/>
        <v>48.502977966124661</v>
      </c>
      <c r="M20">
        <f t="shared" si="5"/>
        <v>45.868027966124671</v>
      </c>
      <c r="N20">
        <f t="shared" si="12"/>
        <v>43.15631996612467</v>
      </c>
      <c r="O20">
        <f t="shared" si="12"/>
        <v>40.367853966124677</v>
      </c>
      <c r="P20">
        <f t="shared" si="12"/>
        <v>37.50262996612468</v>
      </c>
      <c r="Q20">
        <f t="shared" si="12"/>
        <v>34.560647966124691</v>
      </c>
      <c r="R20">
        <f t="shared" si="12"/>
        <v>31.541907966124693</v>
      </c>
      <c r="S20">
        <f t="shared" si="7"/>
        <v>28.446409966124705</v>
      </c>
      <c r="T20">
        <f t="shared" si="7"/>
        <v>25.274153966124707</v>
      </c>
      <c r="U20">
        <f t="shared" si="7"/>
        <v>22.025139966124719</v>
      </c>
      <c r="V20">
        <f t="shared" si="8"/>
        <v>18.699367966124722</v>
      </c>
      <c r="W20">
        <f t="shared" si="8"/>
        <v>15.296837966124734</v>
      </c>
      <c r="X20">
        <f t="shared" si="8"/>
        <v>11.817549966124737</v>
      </c>
      <c r="Y20">
        <f t="shared" si="8"/>
        <v>8.2615039661247494</v>
      </c>
      <c r="Z20">
        <f>Y20+(-7.6758*(momento)+15280)/100</f>
        <v>4.6286999661247528</v>
      </c>
      <c r="AA20">
        <f>Z20+(-7.6758*(momento)+15280)/100</f>
        <v>0.91913796612476562</v>
      </c>
    </row>
    <row r="21" spans="2:32" x14ac:dyDescent="0.3">
      <c r="B21">
        <f t="shared" si="4"/>
        <v>18</v>
      </c>
      <c r="C21">
        <v>50.63517509830001</v>
      </c>
      <c r="D21">
        <f t="shared" si="2"/>
        <v>71.661267499901768</v>
      </c>
      <c r="E21">
        <f t="shared" si="11"/>
        <v>69.640381499901778</v>
      </c>
      <c r="F21">
        <f t="shared" si="11"/>
        <v>67.542737499901776</v>
      </c>
      <c r="G21">
        <f t="shared" si="11"/>
        <v>65.368335499901789</v>
      </c>
      <c r="H21">
        <f t="shared" si="11"/>
        <v>63.117175499901791</v>
      </c>
      <c r="I21">
        <f t="shared" si="11"/>
        <v>60.789257499901801</v>
      </c>
      <c r="J21">
        <f t="shared" si="11"/>
        <v>58.384581499901799</v>
      </c>
      <c r="K21">
        <f t="shared" si="11"/>
        <v>55.903147499901806</v>
      </c>
      <c r="L21">
        <f t="shared" si="3"/>
        <v>53.344955499901808</v>
      </c>
      <c r="M21">
        <f t="shared" si="5"/>
        <v>50.710005499901818</v>
      </c>
      <c r="N21">
        <f t="shared" si="12"/>
        <v>47.998297499901817</v>
      </c>
      <c r="O21">
        <f t="shared" si="12"/>
        <v>45.209831499901824</v>
      </c>
      <c r="P21">
        <f t="shared" si="12"/>
        <v>42.344607499901826</v>
      </c>
      <c r="Q21">
        <f t="shared" si="12"/>
        <v>39.402625499901838</v>
      </c>
      <c r="R21">
        <f t="shared" si="12"/>
        <v>36.383885499901837</v>
      </c>
      <c r="S21">
        <f t="shared" si="7"/>
        <v>33.288387499901845</v>
      </c>
      <c r="T21">
        <f t="shared" si="7"/>
        <v>30.116131499901847</v>
      </c>
      <c r="U21">
        <f t="shared" si="7"/>
        <v>26.867117499901859</v>
      </c>
      <c r="V21">
        <f t="shared" si="8"/>
        <v>23.541345499901862</v>
      </c>
      <c r="W21">
        <f t="shared" si="8"/>
        <v>20.138815499901874</v>
      </c>
      <c r="X21">
        <f t="shared" si="8"/>
        <v>16.659527499901877</v>
      </c>
      <c r="Y21">
        <f t="shared" si="8"/>
        <v>13.103481499901889</v>
      </c>
      <c r="Z21">
        <f>Y21+(-7.6758*(momento)+15280)/100</f>
        <v>9.4706774999018926</v>
      </c>
      <c r="AA21">
        <f>Z21+(-7.6758*(momento)+15280)/100</f>
        <v>5.761115499901905</v>
      </c>
      <c r="AB21">
        <f>AA21+(-7.6758*(momento)+15280)/100</f>
        <v>1.9747954999019091</v>
      </c>
    </row>
    <row r="22" spans="2:32" x14ac:dyDescent="0.3">
      <c r="B22">
        <f t="shared" si="4"/>
        <v>19</v>
      </c>
      <c r="C22">
        <v>36.265733516350004</v>
      </c>
      <c r="D22">
        <f t="shared" si="2"/>
        <v>51.324961858037753</v>
      </c>
      <c r="E22">
        <f t="shared" si="11"/>
        <v>49.304075858037763</v>
      </c>
      <c r="F22">
        <f t="shared" si="11"/>
        <v>47.20643185803776</v>
      </c>
      <c r="G22">
        <f t="shared" si="11"/>
        <v>45.032029858037767</v>
      </c>
      <c r="H22">
        <f t="shared" si="11"/>
        <v>42.780869858037768</v>
      </c>
      <c r="I22">
        <f t="shared" si="11"/>
        <v>40.452951858037778</v>
      </c>
      <c r="J22">
        <f t="shared" si="11"/>
        <v>38.048275858037776</v>
      </c>
      <c r="K22">
        <f t="shared" si="11"/>
        <v>35.566841858037783</v>
      </c>
      <c r="L22">
        <f t="shared" si="3"/>
        <v>33.008649858037785</v>
      </c>
      <c r="M22">
        <f t="shared" si="5"/>
        <v>30.373699858037796</v>
      </c>
      <c r="N22">
        <f t="shared" si="12"/>
        <v>27.661991858037798</v>
      </c>
      <c r="O22">
        <f t="shared" si="12"/>
        <v>24.873525858037809</v>
      </c>
      <c r="P22">
        <f t="shared" si="12"/>
        <v>22.008301858037811</v>
      </c>
      <c r="Q22">
        <f t="shared" si="12"/>
        <v>19.066319858037822</v>
      </c>
      <c r="R22">
        <f t="shared" si="12"/>
        <v>16.047579858037825</v>
      </c>
      <c r="S22">
        <f t="shared" si="7"/>
        <v>12.952081858037836</v>
      </c>
      <c r="T22">
        <f t="shared" si="7"/>
        <v>9.7798258580378388</v>
      </c>
      <c r="U22">
        <f t="shared" si="7"/>
        <v>6.5308118580378505</v>
      </c>
      <c r="V22">
        <f>U22+(-7.6758*(momento)+15280)/100</f>
        <v>3.2050398580378534</v>
      </c>
    </row>
    <row r="23" spans="2:32" x14ac:dyDescent="0.3">
      <c r="B23">
        <f t="shared" si="4"/>
        <v>20</v>
      </c>
      <c r="C23">
        <v>23.264810180300003</v>
      </c>
      <c r="D23">
        <f t="shared" si="2"/>
        <v>32.925447229684593</v>
      </c>
      <c r="E23">
        <f t="shared" si="11"/>
        <v>30.904561229684603</v>
      </c>
      <c r="F23">
        <f t="shared" si="11"/>
        <v>28.806917229684604</v>
      </c>
      <c r="G23">
        <f t="shared" si="11"/>
        <v>26.632515229684614</v>
      </c>
      <c r="H23">
        <f t="shared" si="11"/>
        <v>24.381355229684615</v>
      </c>
      <c r="I23">
        <f t="shared" si="11"/>
        <v>22.053437229684626</v>
      </c>
      <c r="J23">
        <f t="shared" si="11"/>
        <v>19.648761229684627</v>
      </c>
      <c r="K23">
        <f t="shared" si="11"/>
        <v>17.167327229684638</v>
      </c>
      <c r="L23">
        <f t="shared" si="3"/>
        <v>14.60913522968464</v>
      </c>
      <c r="M23">
        <f t="shared" si="5"/>
        <v>11.97418522968465</v>
      </c>
      <c r="N23">
        <f>M23+(-7.6758*(momento)+15280)/100</f>
        <v>9.2624772296846523</v>
      </c>
      <c r="O23">
        <f>N23+(-7.6758*(momento)+15280)/100</f>
        <v>6.4740112296846632</v>
      </c>
      <c r="P23">
        <f>O23+(-7.6758*(momento)+15280)/100</f>
        <v>3.608787229684665</v>
      </c>
      <c r="Q23">
        <f>P23+(-7.6758*(momento)+15280)/100</f>
        <v>0.66680522968467582</v>
      </c>
    </row>
    <row r="24" spans="2:32" x14ac:dyDescent="0.3">
      <c r="B24">
        <f t="shared" si="4"/>
        <v>21</v>
      </c>
      <c r="C24">
        <v>21.896291934400001</v>
      </c>
      <c r="D24">
        <f t="shared" si="2"/>
        <v>30.988656216173734</v>
      </c>
      <c r="E24">
        <f t="shared" ref="E24:K33" si="13">D24+(-7.6758*(momento)+15280)/100</f>
        <v>28.967770216173744</v>
      </c>
      <c r="F24">
        <f t="shared" si="13"/>
        <v>26.870126216173745</v>
      </c>
      <c r="G24">
        <f t="shared" si="13"/>
        <v>24.695724216173755</v>
      </c>
      <c r="H24">
        <f t="shared" si="13"/>
        <v>22.444564216173756</v>
      </c>
      <c r="I24">
        <f t="shared" si="13"/>
        <v>20.116646216173766</v>
      </c>
      <c r="J24">
        <f t="shared" si="13"/>
        <v>17.711970216173768</v>
      </c>
      <c r="K24">
        <f t="shared" si="13"/>
        <v>15.230536216173778</v>
      </c>
      <c r="L24">
        <f t="shared" si="3"/>
        <v>12.67234421617378</v>
      </c>
      <c r="M24">
        <f t="shared" si="5"/>
        <v>10.037394216173791</v>
      </c>
      <c r="N24">
        <f t="shared" ref="N24:P36" si="14">M24+(-7.6758*(momento)+15280)/100</f>
        <v>7.3256862161737919</v>
      </c>
      <c r="O24">
        <f t="shared" si="14"/>
        <v>4.537220216173802</v>
      </c>
      <c r="P24">
        <f t="shared" si="14"/>
        <v>1.6719962161738038</v>
      </c>
    </row>
    <row r="25" spans="2:32" x14ac:dyDescent="0.3">
      <c r="B25">
        <f t="shared" si="4"/>
        <v>22</v>
      </c>
      <c r="C25">
        <v>26.686105795050004</v>
      </c>
      <c r="D25">
        <f t="shared" si="2"/>
        <v>37.76742476346174</v>
      </c>
      <c r="E25">
        <f t="shared" si="13"/>
        <v>35.74653876346175</v>
      </c>
      <c r="F25">
        <f t="shared" si="13"/>
        <v>33.648894763461747</v>
      </c>
      <c r="G25">
        <f t="shared" si="13"/>
        <v>31.474492763461758</v>
      </c>
      <c r="H25">
        <f t="shared" si="13"/>
        <v>29.223332763461759</v>
      </c>
      <c r="I25">
        <f t="shared" si="13"/>
        <v>26.895414763461769</v>
      </c>
      <c r="J25">
        <f t="shared" si="13"/>
        <v>24.490738763461771</v>
      </c>
      <c r="K25">
        <f t="shared" si="13"/>
        <v>22.009304763461781</v>
      </c>
      <c r="L25">
        <f t="shared" si="3"/>
        <v>19.451112763461783</v>
      </c>
      <c r="M25">
        <f t="shared" si="5"/>
        <v>16.816162763461794</v>
      </c>
      <c r="N25">
        <f t="shared" si="14"/>
        <v>14.104454763461796</v>
      </c>
      <c r="O25">
        <f t="shared" si="14"/>
        <v>11.315988763461807</v>
      </c>
      <c r="P25">
        <f t="shared" si="14"/>
        <v>8.4507647634618088</v>
      </c>
      <c r="Q25">
        <f t="shared" ref="Q25:R36" si="15">P25+(-7.6758*(momento)+15280)/100</f>
        <v>5.5087827634618201</v>
      </c>
      <c r="R25">
        <f t="shared" si="15"/>
        <v>2.4900427634618221</v>
      </c>
    </row>
    <row r="26" spans="2:32" x14ac:dyDescent="0.3">
      <c r="B26">
        <f t="shared" si="4"/>
        <v>23</v>
      </c>
      <c r="C26">
        <v>29.423142286850005</v>
      </c>
      <c r="D26">
        <f t="shared" si="2"/>
        <v>41.641006790483459</v>
      </c>
      <c r="E26">
        <f t="shared" si="13"/>
        <v>39.620120790483469</v>
      </c>
      <c r="F26">
        <f t="shared" si="13"/>
        <v>37.522476790483466</v>
      </c>
      <c r="G26">
        <f t="shared" si="13"/>
        <v>35.348074790483473</v>
      </c>
      <c r="H26">
        <f t="shared" si="13"/>
        <v>33.096914790483474</v>
      </c>
      <c r="I26">
        <f t="shared" si="13"/>
        <v>30.768996790483484</v>
      </c>
      <c r="J26">
        <f t="shared" si="13"/>
        <v>28.364320790483486</v>
      </c>
      <c r="K26">
        <f t="shared" si="13"/>
        <v>25.882886790483496</v>
      </c>
      <c r="L26">
        <f t="shared" si="3"/>
        <v>23.324694790483498</v>
      </c>
      <c r="M26">
        <f t="shared" si="5"/>
        <v>20.689744790483509</v>
      </c>
      <c r="N26">
        <f t="shared" si="14"/>
        <v>17.978036790483511</v>
      </c>
      <c r="O26">
        <f t="shared" si="14"/>
        <v>15.189570790483522</v>
      </c>
      <c r="P26">
        <f t="shared" si="14"/>
        <v>12.324346790483524</v>
      </c>
      <c r="Q26">
        <f t="shared" si="15"/>
        <v>9.3823647904835354</v>
      </c>
      <c r="R26">
        <f t="shared" si="15"/>
        <v>6.3636247904835379</v>
      </c>
      <c r="S26">
        <f t="shared" ref="S26:T28" si="16">R26+(-7.6758*(momento)+15280)/100</f>
        <v>3.2681267904835494</v>
      </c>
      <c r="T26">
        <f t="shared" si="16"/>
        <v>9.5870790483551627E-2</v>
      </c>
    </row>
    <row r="27" spans="2:32" x14ac:dyDescent="0.3">
      <c r="B27">
        <f t="shared" si="4"/>
        <v>24</v>
      </c>
      <c r="C27">
        <v>30.107401409800005</v>
      </c>
      <c r="D27">
        <f t="shared" si="2"/>
        <v>42.609402297238894</v>
      </c>
      <c r="E27">
        <f t="shared" si="13"/>
        <v>40.588516297238904</v>
      </c>
      <c r="F27">
        <f t="shared" si="13"/>
        <v>38.490872297238901</v>
      </c>
      <c r="G27">
        <f t="shared" si="13"/>
        <v>36.316470297238908</v>
      </c>
      <c r="H27">
        <f t="shared" si="13"/>
        <v>34.065310297238909</v>
      </c>
      <c r="I27">
        <f t="shared" si="13"/>
        <v>31.73739229723892</v>
      </c>
      <c r="J27">
        <f t="shared" si="13"/>
        <v>29.332716297238921</v>
      </c>
      <c r="K27">
        <f t="shared" si="13"/>
        <v>26.851282297238932</v>
      </c>
      <c r="L27">
        <f t="shared" si="3"/>
        <v>24.293090297238933</v>
      </c>
      <c r="M27">
        <f t="shared" si="5"/>
        <v>21.658140297238944</v>
      </c>
      <c r="N27">
        <f t="shared" si="14"/>
        <v>18.946432297238946</v>
      </c>
      <c r="O27">
        <f t="shared" si="14"/>
        <v>16.157966297238957</v>
      </c>
      <c r="P27">
        <f t="shared" si="14"/>
        <v>13.292742297238959</v>
      </c>
      <c r="Q27">
        <f t="shared" si="15"/>
        <v>10.350760297238971</v>
      </c>
      <c r="R27">
        <f t="shared" si="15"/>
        <v>7.332020297238973</v>
      </c>
      <c r="S27">
        <f t="shared" si="16"/>
        <v>4.2365222972389844</v>
      </c>
      <c r="T27">
        <f t="shared" si="16"/>
        <v>1.0642662972389867</v>
      </c>
    </row>
    <row r="28" spans="2:32" x14ac:dyDescent="0.3">
      <c r="B28">
        <f t="shared" si="4"/>
        <v>25</v>
      </c>
      <c r="C28">
        <v>29.423142286850005</v>
      </c>
      <c r="D28">
        <f t="shared" si="2"/>
        <v>41.641006790483459</v>
      </c>
      <c r="E28">
        <f t="shared" si="13"/>
        <v>39.620120790483469</v>
      </c>
      <c r="F28">
        <f t="shared" si="13"/>
        <v>37.522476790483466</v>
      </c>
      <c r="G28">
        <f t="shared" si="13"/>
        <v>35.348074790483473</v>
      </c>
      <c r="H28">
        <f t="shared" si="13"/>
        <v>33.096914790483474</v>
      </c>
      <c r="I28">
        <f t="shared" si="13"/>
        <v>30.768996790483484</v>
      </c>
      <c r="J28">
        <f t="shared" si="13"/>
        <v>28.364320790483486</v>
      </c>
      <c r="K28">
        <f t="shared" si="13"/>
        <v>25.882886790483496</v>
      </c>
      <c r="L28">
        <f t="shared" si="3"/>
        <v>23.324694790483498</v>
      </c>
      <c r="M28">
        <f t="shared" si="5"/>
        <v>20.689744790483509</v>
      </c>
      <c r="N28">
        <f t="shared" si="14"/>
        <v>17.978036790483511</v>
      </c>
      <c r="O28">
        <f t="shared" si="14"/>
        <v>15.189570790483522</v>
      </c>
      <c r="P28">
        <f t="shared" si="14"/>
        <v>12.324346790483524</v>
      </c>
      <c r="Q28">
        <f t="shared" si="15"/>
        <v>9.3823647904835354</v>
      </c>
      <c r="R28">
        <f t="shared" si="15"/>
        <v>6.3636247904835379</v>
      </c>
      <c r="S28">
        <f t="shared" si="16"/>
        <v>3.2681267904835494</v>
      </c>
      <c r="T28">
        <f t="shared" si="16"/>
        <v>9.5870790483551627E-2</v>
      </c>
    </row>
    <row r="29" spans="2:32" x14ac:dyDescent="0.3">
      <c r="B29">
        <f t="shared" si="4"/>
        <v>26</v>
      </c>
      <c r="C29">
        <v>28.738883163900002</v>
      </c>
      <c r="D29">
        <f t="shared" si="2"/>
        <v>40.672611283728031</v>
      </c>
      <c r="E29">
        <f t="shared" si="13"/>
        <v>38.651725283728041</v>
      </c>
      <c r="F29">
        <f t="shared" si="13"/>
        <v>36.554081283728038</v>
      </c>
      <c r="G29">
        <f t="shared" si="13"/>
        <v>34.379679283728045</v>
      </c>
      <c r="H29">
        <f t="shared" si="13"/>
        <v>32.128519283728046</v>
      </c>
      <c r="I29">
        <f t="shared" si="13"/>
        <v>29.800601283728057</v>
      </c>
      <c r="J29">
        <f t="shared" si="13"/>
        <v>27.395925283728058</v>
      </c>
      <c r="K29">
        <f t="shared" si="13"/>
        <v>24.914491283728069</v>
      </c>
      <c r="L29">
        <f t="shared" si="3"/>
        <v>22.35629928372807</v>
      </c>
      <c r="M29">
        <f t="shared" si="5"/>
        <v>19.721349283728081</v>
      </c>
      <c r="N29">
        <f t="shared" si="14"/>
        <v>17.009641283728083</v>
      </c>
      <c r="O29">
        <f t="shared" si="14"/>
        <v>14.221175283728094</v>
      </c>
      <c r="P29">
        <f t="shared" si="14"/>
        <v>11.355951283728096</v>
      </c>
      <c r="Q29">
        <f t="shared" si="15"/>
        <v>8.4139692837281075</v>
      </c>
      <c r="R29">
        <f t="shared" si="15"/>
        <v>5.3952292837281099</v>
      </c>
      <c r="S29">
        <f>R29+(-7.6758*(momento)+15280)/100</f>
        <v>2.2997312837281214</v>
      </c>
    </row>
    <row r="30" spans="2:32" x14ac:dyDescent="0.3">
      <c r="B30">
        <f t="shared" si="4"/>
        <v>27</v>
      </c>
      <c r="C30">
        <v>28.054624040950003</v>
      </c>
      <c r="D30">
        <f t="shared" si="2"/>
        <v>39.704215776972603</v>
      </c>
      <c r="E30">
        <f t="shared" si="13"/>
        <v>37.683329776972613</v>
      </c>
      <c r="F30">
        <f t="shared" si="13"/>
        <v>35.58568577697261</v>
      </c>
      <c r="G30">
        <f t="shared" si="13"/>
        <v>33.411283776972617</v>
      </c>
      <c r="H30">
        <f t="shared" si="13"/>
        <v>31.160123776972618</v>
      </c>
      <c r="I30">
        <f t="shared" si="13"/>
        <v>28.832205776972629</v>
      </c>
      <c r="J30">
        <f t="shared" si="13"/>
        <v>26.42752977697263</v>
      </c>
      <c r="K30">
        <f t="shared" si="13"/>
        <v>23.946095776972641</v>
      </c>
      <c r="L30">
        <f t="shared" si="3"/>
        <v>21.387903776972642</v>
      </c>
      <c r="M30">
        <f t="shared" si="5"/>
        <v>18.752953776972653</v>
      </c>
      <c r="N30">
        <f t="shared" si="14"/>
        <v>16.041245776972655</v>
      </c>
      <c r="O30">
        <f t="shared" si="14"/>
        <v>13.252779776972666</v>
      </c>
      <c r="P30">
        <f t="shared" si="14"/>
        <v>10.387555776972668</v>
      </c>
      <c r="Q30">
        <f t="shared" si="15"/>
        <v>7.4455737769726795</v>
      </c>
      <c r="R30">
        <f t="shared" si="15"/>
        <v>4.426833776972682</v>
      </c>
      <c r="S30">
        <f>R30+(-7.6758*(momento)+15280)/100</f>
        <v>1.3313357769726935</v>
      </c>
    </row>
    <row r="31" spans="2:32" x14ac:dyDescent="0.3">
      <c r="B31">
        <f t="shared" si="4"/>
        <v>28</v>
      </c>
      <c r="C31">
        <v>30.107401409800005</v>
      </c>
      <c r="D31">
        <f t="shared" si="2"/>
        <v>42.609402297238894</v>
      </c>
      <c r="E31">
        <f t="shared" si="13"/>
        <v>40.588516297238904</v>
      </c>
      <c r="F31">
        <f t="shared" si="13"/>
        <v>38.490872297238901</v>
      </c>
      <c r="G31">
        <f t="shared" si="13"/>
        <v>36.316470297238908</v>
      </c>
      <c r="H31">
        <f t="shared" si="13"/>
        <v>34.065310297238909</v>
      </c>
      <c r="I31">
        <f t="shared" si="13"/>
        <v>31.73739229723892</v>
      </c>
      <c r="J31">
        <f t="shared" si="13"/>
        <v>29.332716297238921</v>
      </c>
      <c r="K31">
        <f t="shared" si="13"/>
        <v>26.851282297238932</v>
      </c>
      <c r="L31">
        <f t="shared" si="3"/>
        <v>24.293090297238933</v>
      </c>
      <c r="M31">
        <f t="shared" si="5"/>
        <v>21.658140297238944</v>
      </c>
      <c r="N31">
        <f t="shared" si="14"/>
        <v>18.946432297238946</v>
      </c>
      <c r="O31">
        <f t="shared" si="14"/>
        <v>16.157966297238957</v>
      </c>
      <c r="P31">
        <f t="shared" si="14"/>
        <v>13.292742297238959</v>
      </c>
      <c r="Q31">
        <f t="shared" si="15"/>
        <v>10.350760297238971</v>
      </c>
      <c r="R31">
        <f t="shared" si="15"/>
        <v>7.332020297238973</v>
      </c>
      <c r="S31">
        <f>R31+(-7.6758*(momento)+15280)/100</f>
        <v>4.2365222972389844</v>
      </c>
      <c r="T31">
        <f>S31+(-7.6758*(momento)+15280)/100</f>
        <v>1.0642662972389867</v>
      </c>
    </row>
    <row r="32" spans="2:32" x14ac:dyDescent="0.3">
      <c r="B32">
        <f t="shared" si="4"/>
        <v>29</v>
      </c>
      <c r="C32">
        <v>32.16017877865</v>
      </c>
      <c r="D32">
        <f t="shared" si="2"/>
        <v>45.514588817505171</v>
      </c>
      <c r="E32">
        <f t="shared" si="13"/>
        <v>43.493702817505181</v>
      </c>
      <c r="F32">
        <f t="shared" si="13"/>
        <v>41.396058817505178</v>
      </c>
      <c r="G32">
        <f t="shared" si="13"/>
        <v>39.221656817505185</v>
      </c>
      <c r="H32">
        <f t="shared" si="13"/>
        <v>36.970496817505186</v>
      </c>
      <c r="I32">
        <f t="shared" si="13"/>
        <v>34.642578817505196</v>
      </c>
      <c r="J32">
        <f t="shared" si="13"/>
        <v>32.237902817505194</v>
      </c>
      <c r="K32">
        <f t="shared" si="13"/>
        <v>29.756468817505205</v>
      </c>
      <c r="L32">
        <f t="shared" si="3"/>
        <v>27.198276817505207</v>
      </c>
      <c r="M32">
        <f t="shared" si="5"/>
        <v>24.563326817505217</v>
      </c>
      <c r="N32">
        <f t="shared" si="14"/>
        <v>21.851618817505219</v>
      </c>
      <c r="O32">
        <f t="shared" si="14"/>
        <v>19.06315281750523</v>
      </c>
      <c r="P32">
        <f t="shared" si="14"/>
        <v>16.197928817505233</v>
      </c>
      <c r="Q32">
        <f t="shared" si="15"/>
        <v>13.255946817505244</v>
      </c>
      <c r="R32">
        <f t="shared" si="15"/>
        <v>10.237206817505246</v>
      </c>
      <c r="S32">
        <f>R32+(-7.6758*(momento)+15280)/100</f>
        <v>7.1417088175052577</v>
      </c>
      <c r="T32">
        <f>S32+(-7.6758*(momento)+15280)/100</f>
        <v>3.9694528175052599</v>
      </c>
      <c r="U32">
        <f>T32+(-7.6758*(momento)+15280)/100</f>
        <v>0.72043881750527161</v>
      </c>
    </row>
    <row r="33" spans="2:20" x14ac:dyDescent="0.3">
      <c r="B33">
        <f t="shared" si="4"/>
        <v>30</v>
      </c>
      <c r="C33">
        <v>30.791660532750004</v>
      </c>
      <c r="D33">
        <f t="shared" si="2"/>
        <v>43.577797803994322</v>
      </c>
      <c r="E33">
        <f t="shared" si="13"/>
        <v>41.556911803994332</v>
      </c>
      <c r="F33">
        <f t="shared" si="13"/>
        <v>39.459267803994329</v>
      </c>
      <c r="G33">
        <f t="shared" si="13"/>
        <v>37.284865803994336</v>
      </c>
      <c r="H33">
        <f t="shared" si="13"/>
        <v>35.033705803994337</v>
      </c>
      <c r="I33">
        <f t="shared" si="13"/>
        <v>32.705787803994347</v>
      </c>
      <c r="J33">
        <f t="shared" si="13"/>
        <v>30.301111803994349</v>
      </c>
      <c r="K33">
        <f t="shared" si="13"/>
        <v>27.81967780399436</v>
      </c>
      <c r="L33">
        <f t="shared" si="3"/>
        <v>25.261485803994361</v>
      </c>
      <c r="M33">
        <f t="shared" si="5"/>
        <v>22.626535803994372</v>
      </c>
      <c r="N33">
        <f t="shared" si="14"/>
        <v>19.914827803994374</v>
      </c>
      <c r="O33">
        <f t="shared" si="14"/>
        <v>17.126361803994385</v>
      </c>
      <c r="P33">
        <f t="shared" si="14"/>
        <v>14.261137803994387</v>
      </c>
      <c r="Q33">
        <f t="shared" si="15"/>
        <v>11.319155803994398</v>
      </c>
      <c r="R33">
        <f t="shared" si="15"/>
        <v>8.3004158039944009</v>
      </c>
      <c r="S33">
        <f>R33+(-7.6758*(momento)+15280)/100</f>
        <v>5.2049178039944124</v>
      </c>
      <c r="T33">
        <f>S33+(-7.6758*(momento)+15280)/100</f>
        <v>2.0326618039944147</v>
      </c>
    </row>
    <row r="34" spans="2:20" x14ac:dyDescent="0.3">
      <c r="B34">
        <f t="shared" si="4"/>
        <v>31</v>
      </c>
      <c r="C34">
        <v>26.001846672100001</v>
      </c>
      <c r="D34">
        <f t="shared" si="2"/>
        <v>36.799029256706312</v>
      </c>
      <c r="E34">
        <f t="shared" ref="E34:K43" si="17">D34+(-7.6758*(momento)+15280)/100</f>
        <v>34.778143256706322</v>
      </c>
      <c r="F34">
        <f t="shared" si="17"/>
        <v>32.680499256706319</v>
      </c>
      <c r="G34">
        <f t="shared" si="17"/>
        <v>30.50609725670633</v>
      </c>
      <c r="H34">
        <f t="shared" si="17"/>
        <v>28.254937256706331</v>
      </c>
      <c r="I34">
        <f t="shared" si="17"/>
        <v>25.927019256706341</v>
      </c>
      <c r="J34">
        <f t="shared" si="17"/>
        <v>23.522343256706343</v>
      </c>
      <c r="K34">
        <f t="shared" si="17"/>
        <v>21.040909256706353</v>
      </c>
      <c r="L34">
        <f t="shared" si="3"/>
        <v>18.482717256706355</v>
      </c>
      <c r="M34">
        <f t="shared" si="5"/>
        <v>15.847767256706366</v>
      </c>
      <c r="N34">
        <f t="shared" si="14"/>
        <v>13.136059256706368</v>
      </c>
      <c r="O34">
        <f t="shared" si="14"/>
        <v>10.347593256706379</v>
      </c>
      <c r="P34">
        <f t="shared" si="14"/>
        <v>7.4823692567063809</v>
      </c>
      <c r="Q34">
        <f t="shared" si="15"/>
        <v>4.5403872567063921</v>
      </c>
      <c r="R34">
        <f t="shared" si="15"/>
        <v>1.5216472567063941</v>
      </c>
    </row>
    <row r="35" spans="2:20" x14ac:dyDescent="0.3">
      <c r="B35">
        <f t="shared" si="4"/>
        <v>32</v>
      </c>
      <c r="C35">
        <v>26.686105795050004</v>
      </c>
      <c r="D35">
        <f t="shared" si="2"/>
        <v>37.76742476346174</v>
      </c>
      <c r="E35">
        <f t="shared" si="17"/>
        <v>35.74653876346175</v>
      </c>
      <c r="F35">
        <f t="shared" si="17"/>
        <v>33.648894763461747</v>
      </c>
      <c r="G35">
        <f t="shared" si="17"/>
        <v>31.474492763461758</v>
      </c>
      <c r="H35">
        <f t="shared" si="17"/>
        <v>29.223332763461759</v>
      </c>
      <c r="I35">
        <f t="shared" si="17"/>
        <v>26.895414763461769</v>
      </c>
      <c r="J35">
        <f t="shared" si="17"/>
        <v>24.490738763461771</v>
      </c>
      <c r="K35">
        <f t="shared" si="17"/>
        <v>22.009304763461781</v>
      </c>
      <c r="L35">
        <f t="shared" si="3"/>
        <v>19.451112763461783</v>
      </c>
      <c r="M35">
        <f t="shared" si="5"/>
        <v>16.816162763461794</v>
      </c>
      <c r="N35">
        <f t="shared" si="14"/>
        <v>14.104454763461796</v>
      </c>
      <c r="O35">
        <f t="shared" si="14"/>
        <v>11.315988763461807</v>
      </c>
      <c r="P35">
        <f t="shared" si="14"/>
        <v>8.4507647634618088</v>
      </c>
      <c r="Q35">
        <f t="shared" si="15"/>
        <v>5.5087827634618201</v>
      </c>
      <c r="R35">
        <f t="shared" si="15"/>
        <v>2.4900427634618221</v>
      </c>
    </row>
    <row r="36" spans="2:20" x14ac:dyDescent="0.3">
      <c r="B36">
        <f t="shared" si="4"/>
        <v>33</v>
      </c>
      <c r="C36">
        <v>26.001846672100001</v>
      </c>
      <c r="D36">
        <f t="shared" si="2"/>
        <v>36.799029256706312</v>
      </c>
      <c r="E36">
        <f t="shared" si="17"/>
        <v>34.778143256706322</v>
      </c>
      <c r="F36">
        <f t="shared" si="17"/>
        <v>32.680499256706319</v>
      </c>
      <c r="G36">
        <f t="shared" si="17"/>
        <v>30.50609725670633</v>
      </c>
      <c r="H36">
        <f t="shared" si="17"/>
        <v>28.254937256706331</v>
      </c>
      <c r="I36">
        <f t="shared" si="17"/>
        <v>25.927019256706341</v>
      </c>
      <c r="J36">
        <f t="shared" si="17"/>
        <v>23.522343256706343</v>
      </c>
      <c r="K36">
        <f t="shared" si="17"/>
        <v>21.040909256706353</v>
      </c>
      <c r="L36">
        <f t="shared" si="3"/>
        <v>18.482717256706355</v>
      </c>
      <c r="M36">
        <f t="shared" si="5"/>
        <v>15.847767256706366</v>
      </c>
      <c r="N36">
        <f t="shared" si="14"/>
        <v>13.136059256706368</v>
      </c>
      <c r="O36">
        <f t="shared" si="14"/>
        <v>10.347593256706379</v>
      </c>
      <c r="P36">
        <f t="shared" si="14"/>
        <v>7.4823692567063809</v>
      </c>
      <c r="Q36">
        <f t="shared" si="15"/>
        <v>4.5403872567063921</v>
      </c>
      <c r="R36">
        <f t="shared" si="15"/>
        <v>1.5216472567063941</v>
      </c>
    </row>
    <row r="37" spans="2:20" x14ac:dyDescent="0.3">
      <c r="B37">
        <f t="shared" si="4"/>
        <v>34</v>
      </c>
      <c r="C37">
        <v>20.527773688500002</v>
      </c>
      <c r="D37">
        <f t="shared" si="2"/>
        <v>29.051865202662878</v>
      </c>
      <c r="E37">
        <f t="shared" si="17"/>
        <v>27.030979202662888</v>
      </c>
      <c r="F37">
        <f t="shared" si="17"/>
        <v>24.933335202662889</v>
      </c>
      <c r="G37">
        <f t="shared" si="17"/>
        <v>22.758933202662899</v>
      </c>
      <c r="H37">
        <f t="shared" si="17"/>
        <v>20.5077732026629</v>
      </c>
      <c r="I37">
        <f t="shared" si="17"/>
        <v>18.17985520266291</v>
      </c>
      <c r="J37">
        <f t="shared" si="17"/>
        <v>15.775179202662912</v>
      </c>
      <c r="K37">
        <f t="shared" si="17"/>
        <v>13.293745202662922</v>
      </c>
      <c r="L37">
        <f t="shared" si="3"/>
        <v>10.735553202662924</v>
      </c>
      <c r="M37">
        <f t="shared" si="5"/>
        <v>8.1006032026629349</v>
      </c>
      <c r="N37">
        <f>M37+(-7.6758*(momento)+15280)/100</f>
        <v>5.388895202662936</v>
      </c>
      <c r="O37">
        <f>N37+(-7.6758*(momento)+15280)/100</f>
        <v>2.6004292026629465</v>
      </c>
    </row>
    <row r="38" spans="2:20" x14ac:dyDescent="0.3">
      <c r="B38">
        <f t="shared" si="4"/>
        <v>35</v>
      </c>
      <c r="C38">
        <v>21.212032811450005</v>
      </c>
      <c r="D38">
        <f t="shared" si="2"/>
        <v>30.020260709418309</v>
      </c>
      <c r="E38">
        <f t="shared" si="17"/>
        <v>27.999374709418319</v>
      </c>
      <c r="F38">
        <f t="shared" si="17"/>
        <v>25.90173070941832</v>
      </c>
      <c r="G38">
        <f t="shared" si="17"/>
        <v>23.72732870941833</v>
      </c>
      <c r="H38">
        <f t="shared" si="17"/>
        <v>21.476168709418332</v>
      </c>
      <c r="I38">
        <f t="shared" si="17"/>
        <v>19.148250709418342</v>
      </c>
      <c r="J38">
        <f t="shared" si="17"/>
        <v>16.743574709418343</v>
      </c>
      <c r="K38">
        <f t="shared" si="17"/>
        <v>14.262140709418354</v>
      </c>
      <c r="L38">
        <f t="shared" si="3"/>
        <v>11.703948709418356</v>
      </c>
      <c r="M38">
        <f t="shared" si="5"/>
        <v>9.0689987094183664</v>
      </c>
      <c r="N38">
        <f>M38+(-7.6758*(momento)+15280)/100</f>
        <v>6.3572907094183675</v>
      </c>
      <c r="O38">
        <f>N38+(-7.6758*(momento)+15280)/100</f>
        <v>3.568824709418378</v>
      </c>
      <c r="P38">
        <f>O38+(-7.6758*(momento)+15280)/100</f>
        <v>0.70360070941837982</v>
      </c>
    </row>
    <row r="39" spans="2:20" x14ac:dyDescent="0.3">
      <c r="B39">
        <f t="shared" si="4"/>
        <v>36</v>
      </c>
      <c r="C39">
        <v>18.474996319650003</v>
      </c>
      <c r="D39">
        <f t="shared" si="2"/>
        <v>26.146678682396594</v>
      </c>
      <c r="E39">
        <f t="shared" si="17"/>
        <v>24.125792682396604</v>
      </c>
      <c r="F39">
        <f t="shared" si="17"/>
        <v>22.028148682396605</v>
      </c>
      <c r="G39">
        <f t="shared" si="17"/>
        <v>19.853746682396615</v>
      </c>
      <c r="H39">
        <f t="shared" si="17"/>
        <v>17.602586682396616</v>
      </c>
      <c r="I39">
        <f t="shared" si="17"/>
        <v>15.274668682396626</v>
      </c>
      <c r="J39">
        <f t="shared" si="17"/>
        <v>12.869992682396628</v>
      </c>
      <c r="K39">
        <f t="shared" si="17"/>
        <v>10.388558682396638</v>
      </c>
      <c r="L39">
        <f t="shared" si="3"/>
        <v>7.8303666823966394</v>
      </c>
      <c r="M39">
        <f t="shared" si="5"/>
        <v>5.1954166823966492</v>
      </c>
      <c r="N39">
        <f>M39+(-7.6758*(momento)+15280)/100</f>
        <v>2.4837086823966503</v>
      </c>
    </row>
    <row r="40" spans="2:20" x14ac:dyDescent="0.3">
      <c r="B40">
        <f t="shared" si="4"/>
        <v>37</v>
      </c>
      <c r="C40">
        <v>18.474996319650003</v>
      </c>
      <c r="D40">
        <f t="shared" si="2"/>
        <v>26.146678682396594</v>
      </c>
      <c r="E40">
        <f t="shared" si="17"/>
        <v>24.125792682396604</v>
      </c>
      <c r="F40">
        <f t="shared" si="17"/>
        <v>22.028148682396605</v>
      </c>
      <c r="G40">
        <f t="shared" si="17"/>
        <v>19.853746682396615</v>
      </c>
      <c r="H40">
        <f t="shared" si="17"/>
        <v>17.602586682396616</v>
      </c>
      <c r="I40">
        <f t="shared" si="17"/>
        <v>15.274668682396626</v>
      </c>
      <c r="J40">
        <f t="shared" si="17"/>
        <v>12.869992682396628</v>
      </c>
      <c r="K40">
        <f t="shared" si="17"/>
        <v>10.388558682396638</v>
      </c>
      <c r="L40">
        <f t="shared" si="3"/>
        <v>7.8303666823966394</v>
      </c>
      <c r="M40">
        <f t="shared" si="5"/>
        <v>5.1954166823966492</v>
      </c>
      <c r="N40">
        <f>M40+(-7.6758*(momento)+15280)/100</f>
        <v>2.4837086823966503</v>
      </c>
    </row>
    <row r="41" spans="2:20" x14ac:dyDescent="0.3">
      <c r="B41">
        <f t="shared" si="4"/>
        <v>38</v>
      </c>
      <c r="C41">
        <v>15.053700704900002</v>
      </c>
      <c r="D41">
        <f t="shared" si="2"/>
        <v>21.304701148619447</v>
      </c>
      <c r="E41">
        <f t="shared" si="17"/>
        <v>19.283815148619457</v>
      </c>
      <c r="F41">
        <f t="shared" si="17"/>
        <v>17.186171148619458</v>
      </c>
      <c r="G41">
        <f t="shared" si="17"/>
        <v>15.011769148619468</v>
      </c>
      <c r="H41">
        <f t="shared" si="17"/>
        <v>12.760609148619467</v>
      </c>
      <c r="I41">
        <f t="shared" si="17"/>
        <v>10.432691148619476</v>
      </c>
      <c r="J41">
        <f t="shared" si="17"/>
        <v>8.0280151486194775</v>
      </c>
      <c r="K41">
        <f t="shared" si="17"/>
        <v>5.5465811486194871</v>
      </c>
      <c r="L41">
        <f t="shared" si="3"/>
        <v>2.988389148619488</v>
      </c>
    </row>
    <row r="42" spans="2:20" x14ac:dyDescent="0.3">
      <c r="B42">
        <f t="shared" si="4"/>
        <v>39</v>
      </c>
      <c r="C42">
        <v>15.053700704900002</v>
      </c>
      <c r="D42">
        <f t="shared" si="2"/>
        <v>21.304701148619447</v>
      </c>
      <c r="E42">
        <f t="shared" si="17"/>
        <v>19.283815148619457</v>
      </c>
      <c r="F42">
        <f t="shared" si="17"/>
        <v>17.186171148619458</v>
      </c>
      <c r="G42">
        <f t="shared" si="17"/>
        <v>15.011769148619468</v>
      </c>
      <c r="H42">
        <f t="shared" si="17"/>
        <v>12.760609148619467</v>
      </c>
      <c r="I42">
        <f t="shared" si="17"/>
        <v>10.432691148619476</v>
      </c>
      <c r="J42">
        <f t="shared" si="17"/>
        <v>8.0280151486194775</v>
      </c>
      <c r="K42">
        <f t="shared" si="17"/>
        <v>5.5465811486194871</v>
      </c>
      <c r="L42">
        <f t="shared" si="3"/>
        <v>2.988389148619488</v>
      </c>
    </row>
    <row r="43" spans="2:20" x14ac:dyDescent="0.3">
      <c r="B43">
        <f t="shared" si="4"/>
        <v>40</v>
      </c>
      <c r="C43">
        <v>13.685182459000002</v>
      </c>
      <c r="D43">
        <f t="shared" si="2"/>
        <v>19.367910135108588</v>
      </c>
      <c r="E43">
        <f t="shared" si="17"/>
        <v>17.347024135108597</v>
      </c>
      <c r="F43">
        <f t="shared" si="17"/>
        <v>15.249380135108597</v>
      </c>
      <c r="G43">
        <f t="shared" si="17"/>
        <v>13.074978135108605</v>
      </c>
      <c r="H43">
        <f t="shared" si="17"/>
        <v>10.823818135108604</v>
      </c>
      <c r="I43">
        <f t="shared" si="17"/>
        <v>8.495900135108613</v>
      </c>
      <c r="J43">
        <f t="shared" si="17"/>
        <v>6.0912241351086136</v>
      </c>
      <c r="K43">
        <f t="shared" si="17"/>
        <v>3.6097901351086232</v>
      </c>
      <c r="L43">
        <f t="shared" si="3"/>
        <v>1.0515981351086241</v>
      </c>
    </row>
    <row r="44" spans="2:20" x14ac:dyDescent="0.3">
      <c r="B44">
        <f t="shared" si="4"/>
        <v>41</v>
      </c>
      <c r="C44">
        <v>13.685182459000002</v>
      </c>
      <c r="D44">
        <f t="shared" si="2"/>
        <v>19.367910135108588</v>
      </c>
      <c r="E44">
        <f t="shared" ref="E44:K46" si="18">D44+(-7.6758*(momento)+15280)/100</f>
        <v>17.347024135108597</v>
      </c>
      <c r="F44">
        <f t="shared" si="18"/>
        <v>15.249380135108597</v>
      </c>
      <c r="G44">
        <f t="shared" si="18"/>
        <v>13.074978135108605</v>
      </c>
      <c r="H44">
        <f t="shared" si="18"/>
        <v>10.823818135108604</v>
      </c>
      <c r="I44">
        <f t="shared" si="18"/>
        <v>8.495900135108613</v>
      </c>
      <c r="J44">
        <f t="shared" si="18"/>
        <v>6.0912241351086136</v>
      </c>
      <c r="K44">
        <f t="shared" si="18"/>
        <v>3.6097901351086232</v>
      </c>
      <c r="L44">
        <f t="shared" si="3"/>
        <v>1.0515981351086241</v>
      </c>
    </row>
    <row r="45" spans="2:20" x14ac:dyDescent="0.3">
      <c r="B45">
        <f t="shared" si="4"/>
        <v>42</v>
      </c>
      <c r="C45">
        <v>11.632405090150002</v>
      </c>
      <c r="D45">
        <f t="shared" si="2"/>
        <v>16.462723614842297</v>
      </c>
      <c r="E45">
        <f t="shared" si="18"/>
        <v>14.441837614842305</v>
      </c>
      <c r="F45">
        <f t="shared" si="18"/>
        <v>12.344193614842304</v>
      </c>
      <c r="G45">
        <f t="shared" si="18"/>
        <v>10.169791614842314</v>
      </c>
      <c r="H45">
        <f t="shared" si="18"/>
        <v>7.9186316148423135</v>
      </c>
      <c r="I45">
        <f t="shared" si="18"/>
        <v>5.5907136148423229</v>
      </c>
      <c r="J45">
        <f t="shared" si="18"/>
        <v>3.1860376148423235</v>
      </c>
      <c r="K45">
        <f t="shared" si="18"/>
        <v>0.70460361484233314</v>
      </c>
    </row>
    <row r="46" spans="2:20" x14ac:dyDescent="0.3">
      <c r="B46">
        <f t="shared" si="4"/>
        <v>43</v>
      </c>
      <c r="C46">
        <v>11.632405090150002</v>
      </c>
      <c r="D46">
        <f t="shared" si="2"/>
        <v>16.462723614842297</v>
      </c>
      <c r="E46">
        <f t="shared" si="18"/>
        <v>14.441837614842305</v>
      </c>
      <c r="F46">
        <f t="shared" si="18"/>
        <v>12.344193614842304</v>
      </c>
      <c r="G46">
        <f t="shared" si="18"/>
        <v>10.169791614842314</v>
      </c>
      <c r="H46">
        <f t="shared" si="18"/>
        <v>7.9186316148423135</v>
      </c>
      <c r="I46">
        <f t="shared" si="18"/>
        <v>5.5907136148423229</v>
      </c>
      <c r="J46">
        <f t="shared" si="18"/>
        <v>3.1860376148423235</v>
      </c>
      <c r="K46">
        <f t="shared" si="18"/>
        <v>0.70460361484233314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workbookViewId="0">
      <selection activeCell="B4" sqref="B4"/>
    </sheetView>
  </sheetViews>
  <sheetFormatPr baseColWidth="10" defaultRowHeight="14.4" x14ac:dyDescent="0.3"/>
  <cols>
    <col min="6" max="6" width="11.88671875" bestFit="1" customWidth="1"/>
  </cols>
  <sheetData>
    <row r="1" spans="1:38" x14ac:dyDescent="0.3">
      <c r="A1">
        <v>8</v>
      </c>
      <c r="B1" t="s">
        <v>49</v>
      </c>
      <c r="C1" t="s">
        <v>48</v>
      </c>
      <c r="E1" t="s">
        <v>58</v>
      </c>
      <c r="F1" t="s">
        <v>59</v>
      </c>
    </row>
    <row r="2" spans="1:38" x14ac:dyDescent="0.3">
      <c r="A2">
        <v>4.1930000000000002E-2</v>
      </c>
      <c r="B2">
        <v>3.5154999999999999E-2</v>
      </c>
      <c r="C2">
        <f>A2/B2</f>
        <v>1.1927179633053622</v>
      </c>
      <c r="E2">
        <v>-7.7759999999999998</v>
      </c>
      <c r="F2">
        <v>15497</v>
      </c>
    </row>
    <row r="3" spans="1:38" x14ac:dyDescent="0.3">
      <c r="B3" t="s">
        <v>50</v>
      </c>
      <c r="C3" t="s">
        <v>53</v>
      </c>
      <c r="D3" t="s">
        <v>54</v>
      </c>
      <c r="E3">
        <v>2017</v>
      </c>
      <c r="F3">
        <f>1+E3</f>
        <v>2018</v>
      </c>
      <c r="G3">
        <f t="shared" ref="G3:AL3" si="0">1+F3</f>
        <v>2019</v>
      </c>
      <c r="H3">
        <f t="shared" si="0"/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 t="shared" si="0"/>
        <v>2024</v>
      </c>
      <c r="M3">
        <f t="shared" si="0"/>
        <v>2025</v>
      </c>
      <c r="N3">
        <f t="shared" si="0"/>
        <v>2026</v>
      </c>
      <c r="O3">
        <f t="shared" si="0"/>
        <v>2027</v>
      </c>
      <c r="P3">
        <f t="shared" si="0"/>
        <v>2028</v>
      </c>
      <c r="Q3">
        <f t="shared" si="0"/>
        <v>2029</v>
      </c>
      <c r="R3">
        <f t="shared" si="0"/>
        <v>2030</v>
      </c>
      <c r="S3">
        <f t="shared" si="0"/>
        <v>2031</v>
      </c>
      <c r="T3">
        <f t="shared" si="0"/>
        <v>2032</v>
      </c>
      <c r="U3">
        <f t="shared" si="0"/>
        <v>2033</v>
      </c>
      <c r="V3">
        <f t="shared" si="0"/>
        <v>2034</v>
      </c>
      <c r="W3">
        <f t="shared" si="0"/>
        <v>2035</v>
      </c>
      <c r="X3">
        <f t="shared" si="0"/>
        <v>2036</v>
      </c>
      <c r="Y3">
        <f t="shared" si="0"/>
        <v>2037</v>
      </c>
      <c r="Z3">
        <f t="shared" si="0"/>
        <v>2038</v>
      </c>
      <c r="AA3">
        <f t="shared" si="0"/>
        <v>2039</v>
      </c>
      <c r="AB3">
        <f t="shared" si="0"/>
        <v>2040</v>
      </c>
      <c r="AC3">
        <f t="shared" si="0"/>
        <v>2041</v>
      </c>
      <c r="AD3">
        <f>1+AC3</f>
        <v>2042</v>
      </c>
      <c r="AE3">
        <f t="shared" si="0"/>
        <v>2043</v>
      </c>
      <c r="AF3">
        <f t="shared" si="0"/>
        <v>2044</v>
      </c>
      <c r="AG3">
        <f t="shared" si="0"/>
        <v>2045</v>
      </c>
      <c r="AH3">
        <f t="shared" si="0"/>
        <v>2046</v>
      </c>
      <c r="AI3">
        <f t="shared" si="0"/>
        <v>2047</v>
      </c>
      <c r="AJ3">
        <f>1+AI3</f>
        <v>2048</v>
      </c>
      <c r="AK3">
        <f t="shared" si="0"/>
        <v>2049</v>
      </c>
      <c r="AL3">
        <f t="shared" si="0"/>
        <v>2050</v>
      </c>
    </row>
    <row r="4" spans="1:38" x14ac:dyDescent="0.3">
      <c r="B4">
        <v>1</v>
      </c>
      <c r="C4">
        <v>11.632405090150002</v>
      </c>
      <c r="D4">
        <f>1.19271796*C4</f>
        <v>13.874178469017325</v>
      </c>
      <c r="E4">
        <f t="shared" ref="E4:J13" si="1">D4+(-7.776*(momento)+15497)/100</f>
        <v>12.002258469017335</v>
      </c>
      <c r="F4">
        <f t="shared" si="1"/>
        <v>10.052578469017345</v>
      </c>
      <c r="G4">
        <f t="shared" si="1"/>
        <v>8.0251384690173566</v>
      </c>
      <c r="H4">
        <f t="shared" si="1"/>
        <v>5.9199384690173522</v>
      </c>
      <c r="I4">
        <f t="shared" si="1"/>
        <v>3.7369784690173495</v>
      </c>
      <c r="J4">
        <f t="shared" si="1"/>
        <v>1.4762584690173486</v>
      </c>
    </row>
    <row r="5" spans="1:38" x14ac:dyDescent="0.3">
      <c r="B5">
        <f>1+B4</f>
        <v>2</v>
      </c>
      <c r="C5">
        <v>13.000923336050001</v>
      </c>
      <c r="D5">
        <f t="shared" ref="D5:D46" si="2">1.19271796*C5</f>
        <v>15.506434759489951</v>
      </c>
      <c r="E5">
        <f t="shared" si="1"/>
        <v>13.63451475948996</v>
      </c>
      <c r="F5">
        <f t="shared" si="1"/>
        <v>11.68483475948997</v>
      </c>
      <c r="G5">
        <f t="shared" si="1"/>
        <v>9.6573947594899821</v>
      </c>
      <c r="H5">
        <f t="shared" si="1"/>
        <v>7.5521947594899776</v>
      </c>
      <c r="I5">
        <f t="shared" si="1"/>
        <v>5.3692347594899754</v>
      </c>
      <c r="J5">
        <f t="shared" si="1"/>
        <v>3.1085147594899745</v>
      </c>
      <c r="K5">
        <f t="shared" ref="K5:K44" si="3">J5+(-7.776*(momento)+15497)/100</f>
        <v>0.7700347594899748</v>
      </c>
    </row>
    <row r="6" spans="1:38" x14ac:dyDescent="0.3">
      <c r="B6">
        <f t="shared" ref="B6:B46" si="4">1+B5</f>
        <v>3</v>
      </c>
      <c r="C6">
        <v>16.422218950800005</v>
      </c>
      <c r="D6">
        <f t="shared" si="2"/>
        <v>19.587075485671523</v>
      </c>
      <c r="E6">
        <f t="shared" si="1"/>
        <v>17.715155485671531</v>
      </c>
      <c r="F6">
        <f t="shared" si="1"/>
        <v>15.765475485671541</v>
      </c>
      <c r="G6">
        <f t="shared" si="1"/>
        <v>13.738035485671553</v>
      </c>
      <c r="H6">
        <f t="shared" si="1"/>
        <v>11.632835485671549</v>
      </c>
      <c r="I6">
        <f t="shared" si="1"/>
        <v>9.4498754856715461</v>
      </c>
      <c r="J6">
        <f t="shared" si="1"/>
        <v>7.1891554856715452</v>
      </c>
      <c r="K6">
        <f t="shared" si="3"/>
        <v>4.8506754856715455</v>
      </c>
      <c r="L6">
        <f t="shared" ref="L6:L42" si="5">K6+(-7.776*(momento)+15497)/100</f>
        <v>2.4344354856715475</v>
      </c>
    </row>
    <row r="7" spans="1:38" x14ac:dyDescent="0.3">
      <c r="B7">
        <f t="shared" si="4"/>
        <v>4</v>
      </c>
      <c r="C7">
        <v>25.317587549150005</v>
      </c>
      <c r="D7">
        <f t="shared" si="2"/>
        <v>30.196741373743592</v>
      </c>
      <c r="E7">
        <f t="shared" si="1"/>
        <v>28.3248213737436</v>
      </c>
      <c r="F7">
        <f t="shared" si="1"/>
        <v>26.37514137374361</v>
      </c>
      <c r="G7">
        <f t="shared" si="1"/>
        <v>24.347701373743622</v>
      </c>
      <c r="H7">
        <f t="shared" si="1"/>
        <v>22.242501373743618</v>
      </c>
      <c r="I7">
        <f t="shared" si="1"/>
        <v>20.059541373743617</v>
      </c>
      <c r="J7">
        <f t="shared" si="1"/>
        <v>17.798821373743614</v>
      </c>
      <c r="K7">
        <f t="shared" si="3"/>
        <v>15.460341373743614</v>
      </c>
      <c r="L7">
        <f t="shared" si="5"/>
        <v>13.044101373743615</v>
      </c>
      <c r="M7">
        <f t="shared" ref="M7:P22" si="6">L7+(-7.776*(momento)+15497)/100</f>
        <v>10.550101373743619</v>
      </c>
      <c r="N7">
        <f t="shared" si="6"/>
        <v>7.978341373743624</v>
      </c>
      <c r="O7">
        <f t="shared" si="6"/>
        <v>5.3288213737436312</v>
      </c>
      <c r="P7">
        <f t="shared" si="6"/>
        <v>2.6015413737436397</v>
      </c>
    </row>
    <row r="8" spans="1:38" x14ac:dyDescent="0.3">
      <c r="B8">
        <f t="shared" si="4"/>
        <v>5</v>
      </c>
      <c r="C8">
        <v>26.686105795050004</v>
      </c>
      <c r="D8">
        <f t="shared" si="2"/>
        <v>31.828997664216217</v>
      </c>
      <c r="E8">
        <f t="shared" si="1"/>
        <v>29.957077664216225</v>
      </c>
      <c r="F8">
        <f t="shared" si="1"/>
        <v>28.007397664216235</v>
      </c>
      <c r="G8">
        <f t="shared" si="1"/>
        <v>25.979957664216247</v>
      </c>
      <c r="H8">
        <f t="shared" si="1"/>
        <v>23.874757664216244</v>
      </c>
      <c r="I8">
        <f t="shared" si="1"/>
        <v>21.691797664216242</v>
      </c>
      <c r="J8">
        <f t="shared" si="1"/>
        <v>19.431077664216239</v>
      </c>
      <c r="K8">
        <f t="shared" si="3"/>
        <v>17.092597664216239</v>
      </c>
      <c r="L8">
        <f t="shared" si="5"/>
        <v>14.676357664216241</v>
      </c>
      <c r="M8">
        <f t="shared" si="6"/>
        <v>12.182357664216244</v>
      </c>
      <c r="N8">
        <f t="shared" si="6"/>
        <v>9.6105976642162503</v>
      </c>
      <c r="O8">
        <f t="shared" si="6"/>
        <v>6.9610776642162566</v>
      </c>
      <c r="P8">
        <f t="shared" si="6"/>
        <v>4.2337976642162651</v>
      </c>
      <c r="Q8">
        <f t="shared" ref="Q8:Q22" si="7">P8+(-7.776*(momento)+15497)/100</f>
        <v>1.4287576642162754</v>
      </c>
    </row>
    <row r="9" spans="1:38" x14ac:dyDescent="0.3">
      <c r="B9">
        <f t="shared" si="4"/>
        <v>6</v>
      </c>
      <c r="C9">
        <v>33.528697024550006</v>
      </c>
      <c r="D9">
        <f t="shared" si="2"/>
        <v>39.990279116579352</v>
      </c>
      <c r="E9">
        <f t="shared" si="1"/>
        <v>38.118359116579363</v>
      </c>
      <c r="F9">
        <f t="shared" si="1"/>
        <v>36.168679116579376</v>
      </c>
      <c r="G9">
        <f t="shared" si="1"/>
        <v>34.141239116579385</v>
      </c>
      <c r="H9">
        <f t="shared" si="1"/>
        <v>32.036039116579381</v>
      </c>
      <c r="I9">
        <f t="shared" si="1"/>
        <v>29.85307911657938</v>
      </c>
      <c r="J9">
        <f t="shared" si="1"/>
        <v>27.592359116579381</v>
      </c>
      <c r="K9">
        <f t="shared" si="3"/>
        <v>25.25387911657938</v>
      </c>
      <c r="L9">
        <f t="shared" si="5"/>
        <v>22.837639116579382</v>
      </c>
      <c r="M9">
        <f t="shared" si="6"/>
        <v>20.343639116579386</v>
      </c>
      <c r="N9">
        <f t="shared" si="6"/>
        <v>17.771879116579392</v>
      </c>
      <c r="O9">
        <f t="shared" si="6"/>
        <v>15.122359116579398</v>
      </c>
      <c r="P9">
        <f t="shared" si="6"/>
        <v>12.395079116579407</v>
      </c>
      <c r="Q9">
        <f t="shared" si="7"/>
        <v>9.5900391165794172</v>
      </c>
      <c r="R9">
        <f t="shared" ref="R9:T22" si="8">Q9+(-7.776*(momento)+15497)/100</f>
        <v>6.7072391165794283</v>
      </c>
      <c r="S9">
        <f t="shared" si="8"/>
        <v>3.7466791165794233</v>
      </c>
      <c r="T9">
        <f t="shared" si="8"/>
        <v>0.70835911657942008</v>
      </c>
    </row>
    <row r="10" spans="1:38" x14ac:dyDescent="0.3">
      <c r="B10">
        <f t="shared" si="4"/>
        <v>7</v>
      </c>
      <c r="C10">
        <v>43.792583868800001</v>
      </c>
      <c r="D10">
        <f t="shared" si="2"/>
        <v>52.232201295124042</v>
      </c>
      <c r="E10">
        <f t="shared" si="1"/>
        <v>50.360281295124054</v>
      </c>
      <c r="F10">
        <f t="shared" si="1"/>
        <v>48.410601295124067</v>
      </c>
      <c r="G10">
        <f t="shared" si="1"/>
        <v>46.383161295124083</v>
      </c>
      <c r="H10">
        <f t="shared" si="1"/>
        <v>44.277961295124079</v>
      </c>
      <c r="I10">
        <f t="shared" si="1"/>
        <v>42.095001295124078</v>
      </c>
      <c r="J10">
        <f t="shared" si="1"/>
        <v>39.834281295124079</v>
      </c>
      <c r="K10">
        <f t="shared" si="3"/>
        <v>37.495801295124082</v>
      </c>
      <c r="L10">
        <f t="shared" si="5"/>
        <v>35.079561295124087</v>
      </c>
      <c r="M10">
        <f t="shared" si="6"/>
        <v>32.585561295124094</v>
      </c>
      <c r="N10">
        <f t="shared" si="6"/>
        <v>30.0138012951241</v>
      </c>
      <c r="O10">
        <f t="shared" si="6"/>
        <v>27.364281295124108</v>
      </c>
      <c r="P10">
        <f t="shared" si="6"/>
        <v>24.637001295124115</v>
      </c>
      <c r="Q10">
        <f t="shared" si="7"/>
        <v>21.831961295124124</v>
      </c>
      <c r="R10">
        <f t="shared" si="8"/>
        <v>18.949161295124135</v>
      </c>
      <c r="S10">
        <f t="shared" si="8"/>
        <v>15.988601295124131</v>
      </c>
      <c r="T10">
        <f t="shared" si="8"/>
        <v>12.950281295124128</v>
      </c>
      <c r="U10">
        <f t="shared" ref="U10:W21" si="9">T10+(-7.776*(momento)+15497)/100</f>
        <v>9.8342012951241262</v>
      </c>
      <c r="V10">
        <f t="shared" si="9"/>
        <v>6.6403612951241264</v>
      </c>
      <c r="W10">
        <f t="shared" si="9"/>
        <v>3.3687612951241279</v>
      </c>
    </row>
    <row r="11" spans="1:38" x14ac:dyDescent="0.3">
      <c r="B11">
        <f t="shared" si="4"/>
        <v>8</v>
      </c>
      <c r="C11">
        <v>56.109248081900006</v>
      </c>
      <c r="D11">
        <f t="shared" si="2"/>
        <v>66.922507909377686</v>
      </c>
      <c r="E11">
        <f t="shared" si="1"/>
        <v>65.050587909377697</v>
      </c>
      <c r="F11">
        <f t="shared" si="1"/>
        <v>63.10090790937771</v>
      </c>
      <c r="G11">
        <f t="shared" si="1"/>
        <v>61.073467909377726</v>
      </c>
      <c r="H11">
        <f t="shared" si="1"/>
        <v>58.968267909377722</v>
      </c>
      <c r="I11">
        <f t="shared" si="1"/>
        <v>56.785307909377721</v>
      </c>
      <c r="J11">
        <f t="shared" si="1"/>
        <v>54.524587909377722</v>
      </c>
      <c r="K11">
        <f t="shared" si="3"/>
        <v>52.186107909377725</v>
      </c>
      <c r="L11">
        <f t="shared" si="5"/>
        <v>49.76986790937773</v>
      </c>
      <c r="M11">
        <f t="shared" si="6"/>
        <v>47.275867909377737</v>
      </c>
      <c r="N11">
        <f t="shared" si="6"/>
        <v>44.70410790937774</v>
      </c>
      <c r="O11">
        <f t="shared" si="6"/>
        <v>42.054587909377744</v>
      </c>
      <c r="P11">
        <f t="shared" si="6"/>
        <v>39.327307909377751</v>
      </c>
      <c r="Q11">
        <f t="shared" si="7"/>
        <v>36.52226790937776</v>
      </c>
      <c r="R11">
        <f t="shared" si="8"/>
        <v>33.639467909377771</v>
      </c>
      <c r="S11">
        <f t="shared" si="8"/>
        <v>30.678907909377767</v>
      </c>
      <c r="T11">
        <f t="shared" si="8"/>
        <v>27.640587909377764</v>
      </c>
      <c r="U11">
        <f t="shared" si="9"/>
        <v>24.52450790937776</v>
      </c>
      <c r="V11">
        <f t="shared" si="9"/>
        <v>21.330667909377759</v>
      </c>
      <c r="W11">
        <f t="shared" si="9"/>
        <v>18.05906790937776</v>
      </c>
      <c r="X11">
        <f t="shared" ref="X11:AB17" si="10">W11+(-7.776*(momento)+15497)/100</f>
        <v>14.709707909377762</v>
      </c>
      <c r="Y11">
        <f t="shared" si="10"/>
        <v>11.282587909377767</v>
      </c>
      <c r="Z11">
        <f t="shared" si="10"/>
        <v>7.7777079093777735</v>
      </c>
      <c r="AA11">
        <f t="shared" si="10"/>
        <v>4.1950679093777818</v>
      </c>
      <c r="AB11">
        <f t="shared" si="10"/>
        <v>0.53466790937779152</v>
      </c>
    </row>
    <row r="12" spans="1:38" x14ac:dyDescent="0.3">
      <c r="B12">
        <f t="shared" si="4"/>
        <v>9</v>
      </c>
      <c r="C12">
        <v>73.215726155650003</v>
      </c>
      <c r="D12">
        <f t="shared" si="2"/>
        <v>87.325711540285511</v>
      </c>
      <c r="E12">
        <f t="shared" si="1"/>
        <v>85.453791540285522</v>
      </c>
      <c r="F12">
        <f t="shared" si="1"/>
        <v>83.504111540285535</v>
      </c>
      <c r="G12">
        <f t="shared" si="1"/>
        <v>81.476671540285551</v>
      </c>
      <c r="H12">
        <f t="shared" si="1"/>
        <v>79.37147154028554</v>
      </c>
      <c r="I12">
        <f t="shared" si="1"/>
        <v>77.188511540285532</v>
      </c>
      <c r="J12">
        <f t="shared" si="1"/>
        <v>74.927791540285526</v>
      </c>
      <c r="K12">
        <f t="shared" si="3"/>
        <v>72.589311540285522</v>
      </c>
      <c r="L12">
        <f t="shared" si="5"/>
        <v>70.17307154028552</v>
      </c>
      <c r="M12">
        <f t="shared" si="6"/>
        <v>67.67907154028552</v>
      </c>
      <c r="N12">
        <f t="shared" si="6"/>
        <v>65.107311540285522</v>
      </c>
      <c r="O12">
        <f t="shared" si="6"/>
        <v>62.457791540285527</v>
      </c>
      <c r="P12">
        <f t="shared" si="6"/>
        <v>59.730511540285534</v>
      </c>
      <c r="Q12">
        <f t="shared" si="7"/>
        <v>56.925471540285542</v>
      </c>
      <c r="R12">
        <f t="shared" si="8"/>
        <v>54.042671540285554</v>
      </c>
      <c r="S12">
        <f t="shared" si="8"/>
        <v>51.082111540285545</v>
      </c>
      <c r="T12">
        <f t="shared" si="8"/>
        <v>48.04379154028554</v>
      </c>
      <c r="U12">
        <f t="shared" si="9"/>
        <v>44.927711540285536</v>
      </c>
      <c r="V12">
        <f t="shared" si="9"/>
        <v>41.733871540285534</v>
      </c>
      <c r="W12">
        <f t="shared" si="9"/>
        <v>38.462271540285535</v>
      </c>
      <c r="X12">
        <f t="shared" si="10"/>
        <v>35.112911540285538</v>
      </c>
      <c r="Y12">
        <f t="shared" si="10"/>
        <v>31.685791540285543</v>
      </c>
      <c r="Z12">
        <f t="shared" si="10"/>
        <v>28.18091154028555</v>
      </c>
      <c r="AA12">
        <f t="shared" si="10"/>
        <v>24.598271540285559</v>
      </c>
      <c r="AB12">
        <f t="shared" si="10"/>
        <v>20.93787154028557</v>
      </c>
      <c r="AC12">
        <f t="shared" ref="AC12:AG16" si="11">AB12+(-7.776*(momento)+15497)/100</f>
        <v>17.19971154028558</v>
      </c>
      <c r="AD12">
        <f t="shared" si="11"/>
        <v>13.383791540285593</v>
      </c>
      <c r="AE12">
        <f t="shared" si="11"/>
        <v>9.4901115402855893</v>
      </c>
      <c r="AF12">
        <f t="shared" si="11"/>
        <v>5.5186715402855864</v>
      </c>
      <c r="AG12">
        <f t="shared" si="11"/>
        <v>1.4694715402855856</v>
      </c>
    </row>
    <row r="13" spans="1:38" x14ac:dyDescent="0.3">
      <c r="B13">
        <f t="shared" si="4"/>
        <v>10</v>
      </c>
      <c r="C13">
        <v>81.426835631049997</v>
      </c>
      <c r="D13">
        <f t="shared" si="2"/>
        <v>97.119249283121263</v>
      </c>
      <c r="E13">
        <f t="shared" si="1"/>
        <v>95.247329283121275</v>
      </c>
      <c r="F13">
        <f t="shared" si="1"/>
        <v>93.297649283121288</v>
      </c>
      <c r="G13">
        <f t="shared" si="1"/>
        <v>91.270209283121304</v>
      </c>
      <c r="H13">
        <f t="shared" si="1"/>
        <v>89.165009283121293</v>
      </c>
      <c r="I13">
        <f t="shared" si="1"/>
        <v>86.982049283121285</v>
      </c>
      <c r="J13">
        <f t="shared" si="1"/>
        <v>84.721329283121278</v>
      </c>
      <c r="K13">
        <f t="shared" si="3"/>
        <v>82.382849283121274</v>
      </c>
      <c r="L13">
        <f t="shared" si="5"/>
        <v>79.966609283121272</v>
      </c>
      <c r="M13">
        <f t="shared" si="6"/>
        <v>77.472609283121272</v>
      </c>
      <c r="N13">
        <f t="shared" si="6"/>
        <v>74.900849283121275</v>
      </c>
      <c r="O13">
        <f t="shared" si="6"/>
        <v>72.251329283121279</v>
      </c>
      <c r="P13">
        <f t="shared" si="6"/>
        <v>69.524049283121286</v>
      </c>
      <c r="Q13">
        <f t="shared" si="7"/>
        <v>66.719009283121295</v>
      </c>
      <c r="R13">
        <f t="shared" si="8"/>
        <v>63.836209283121306</v>
      </c>
      <c r="S13">
        <f t="shared" si="8"/>
        <v>60.875649283121298</v>
      </c>
      <c r="T13">
        <f t="shared" si="8"/>
        <v>57.837329283121292</v>
      </c>
      <c r="U13">
        <f t="shared" si="9"/>
        <v>54.721249283121288</v>
      </c>
      <c r="V13">
        <f t="shared" si="9"/>
        <v>51.527409283121287</v>
      </c>
      <c r="W13">
        <f t="shared" si="9"/>
        <v>48.255809283121287</v>
      </c>
      <c r="X13">
        <f t="shared" si="10"/>
        <v>44.90644928312129</v>
      </c>
      <c r="Y13">
        <f t="shared" si="10"/>
        <v>41.479329283121295</v>
      </c>
      <c r="Z13">
        <f t="shared" si="10"/>
        <v>37.974449283121302</v>
      </c>
      <c r="AA13">
        <f t="shared" si="10"/>
        <v>34.391809283121312</v>
      </c>
      <c r="AB13">
        <f t="shared" si="10"/>
        <v>30.731409283121323</v>
      </c>
      <c r="AC13">
        <f t="shared" si="11"/>
        <v>26.993249283121333</v>
      </c>
      <c r="AD13">
        <f t="shared" si="11"/>
        <v>23.177329283121345</v>
      </c>
      <c r="AE13">
        <f t="shared" si="11"/>
        <v>19.283649283121342</v>
      </c>
      <c r="AF13">
        <f t="shared" si="11"/>
        <v>15.312209283121339</v>
      </c>
      <c r="AG13">
        <f t="shared" si="11"/>
        <v>11.263009283121338</v>
      </c>
      <c r="AH13">
        <f>AG13+(-7.776*(momento)+15497)/100</f>
        <v>7.1360492831213387</v>
      </c>
      <c r="AI13">
        <f>AH13+(-7.776*(momento)+15497)/100</f>
        <v>2.9313292831213413</v>
      </c>
    </row>
    <row r="14" spans="1:38" x14ac:dyDescent="0.3">
      <c r="B14">
        <f t="shared" si="4"/>
        <v>11</v>
      </c>
      <c r="C14">
        <v>73.215726155650003</v>
      </c>
      <c r="D14">
        <f t="shared" si="2"/>
        <v>87.325711540285511</v>
      </c>
      <c r="E14">
        <f t="shared" ref="E14:J23" si="12">D14+(-7.776*(momento)+15497)/100</f>
        <v>85.453791540285522</v>
      </c>
      <c r="F14">
        <f t="shared" si="12"/>
        <v>83.504111540285535</v>
      </c>
      <c r="G14">
        <f t="shared" si="12"/>
        <v>81.476671540285551</v>
      </c>
      <c r="H14">
        <f t="shared" si="12"/>
        <v>79.37147154028554</v>
      </c>
      <c r="I14">
        <f t="shared" si="12"/>
        <v>77.188511540285532</v>
      </c>
      <c r="J14">
        <f t="shared" si="12"/>
        <v>74.927791540285526</v>
      </c>
      <c r="K14">
        <f t="shared" si="3"/>
        <v>72.589311540285522</v>
      </c>
      <c r="L14">
        <f t="shared" si="5"/>
        <v>70.17307154028552</v>
      </c>
      <c r="M14">
        <f t="shared" si="6"/>
        <v>67.67907154028552</v>
      </c>
      <c r="N14">
        <f t="shared" si="6"/>
        <v>65.107311540285522</v>
      </c>
      <c r="O14">
        <f t="shared" si="6"/>
        <v>62.457791540285527</v>
      </c>
      <c r="P14">
        <f t="shared" si="6"/>
        <v>59.730511540285534</v>
      </c>
      <c r="Q14">
        <f t="shared" si="7"/>
        <v>56.925471540285542</v>
      </c>
      <c r="R14">
        <f t="shared" si="8"/>
        <v>54.042671540285554</v>
      </c>
      <c r="S14">
        <f t="shared" si="8"/>
        <v>51.082111540285545</v>
      </c>
      <c r="T14">
        <f t="shared" si="8"/>
        <v>48.04379154028554</v>
      </c>
      <c r="U14">
        <f t="shared" si="9"/>
        <v>44.927711540285536</v>
      </c>
      <c r="V14">
        <f t="shared" si="9"/>
        <v>41.733871540285534</v>
      </c>
      <c r="W14">
        <f t="shared" si="9"/>
        <v>38.462271540285535</v>
      </c>
      <c r="X14">
        <f t="shared" si="10"/>
        <v>35.112911540285538</v>
      </c>
      <c r="Y14">
        <f t="shared" si="10"/>
        <v>31.685791540285543</v>
      </c>
      <c r="Z14">
        <f t="shared" si="10"/>
        <v>28.18091154028555</v>
      </c>
      <c r="AA14">
        <f t="shared" si="10"/>
        <v>24.598271540285559</v>
      </c>
      <c r="AB14">
        <f t="shared" si="10"/>
        <v>20.93787154028557</v>
      </c>
      <c r="AC14">
        <f t="shared" si="11"/>
        <v>17.19971154028558</v>
      </c>
      <c r="AD14">
        <f t="shared" si="11"/>
        <v>13.383791540285593</v>
      </c>
      <c r="AE14">
        <f t="shared" si="11"/>
        <v>9.4901115402855893</v>
      </c>
      <c r="AF14">
        <f t="shared" si="11"/>
        <v>5.5186715402855864</v>
      </c>
      <c r="AG14">
        <f t="shared" si="11"/>
        <v>1.4694715402855856</v>
      </c>
    </row>
    <row r="15" spans="1:38" x14ac:dyDescent="0.3">
      <c r="B15">
        <f t="shared" si="4"/>
        <v>12</v>
      </c>
      <c r="C15">
        <v>73.215726155650003</v>
      </c>
      <c r="D15">
        <f t="shared" si="2"/>
        <v>87.325711540285511</v>
      </c>
      <c r="E15">
        <f t="shared" si="12"/>
        <v>85.453791540285522</v>
      </c>
      <c r="F15">
        <f t="shared" si="12"/>
        <v>83.504111540285535</v>
      </c>
      <c r="G15">
        <f t="shared" si="12"/>
        <v>81.476671540285551</v>
      </c>
      <c r="H15">
        <f t="shared" si="12"/>
        <v>79.37147154028554</v>
      </c>
      <c r="I15">
        <f t="shared" si="12"/>
        <v>77.188511540285532</v>
      </c>
      <c r="J15">
        <f t="shared" si="12"/>
        <v>74.927791540285526</v>
      </c>
      <c r="K15">
        <f t="shared" si="3"/>
        <v>72.589311540285522</v>
      </c>
      <c r="L15">
        <f t="shared" si="5"/>
        <v>70.17307154028552</v>
      </c>
      <c r="M15">
        <f t="shared" si="6"/>
        <v>67.67907154028552</v>
      </c>
      <c r="N15">
        <f t="shared" si="6"/>
        <v>65.107311540285522</v>
      </c>
      <c r="O15">
        <f t="shared" si="6"/>
        <v>62.457791540285527</v>
      </c>
      <c r="P15">
        <f t="shared" si="6"/>
        <v>59.730511540285534</v>
      </c>
      <c r="Q15">
        <f t="shared" si="7"/>
        <v>56.925471540285542</v>
      </c>
      <c r="R15">
        <f t="shared" si="8"/>
        <v>54.042671540285554</v>
      </c>
      <c r="S15">
        <f t="shared" si="8"/>
        <v>51.082111540285545</v>
      </c>
      <c r="T15">
        <f t="shared" si="8"/>
        <v>48.04379154028554</v>
      </c>
      <c r="U15">
        <f t="shared" si="9"/>
        <v>44.927711540285536</v>
      </c>
      <c r="V15">
        <f t="shared" si="9"/>
        <v>41.733871540285534</v>
      </c>
      <c r="W15">
        <f t="shared" si="9"/>
        <v>38.462271540285535</v>
      </c>
      <c r="X15">
        <f t="shared" si="10"/>
        <v>35.112911540285538</v>
      </c>
      <c r="Y15">
        <f t="shared" si="10"/>
        <v>31.685791540285543</v>
      </c>
      <c r="Z15">
        <f t="shared" si="10"/>
        <v>28.18091154028555</v>
      </c>
      <c r="AA15">
        <f t="shared" si="10"/>
        <v>24.598271540285559</v>
      </c>
      <c r="AB15">
        <f t="shared" si="10"/>
        <v>20.93787154028557</v>
      </c>
      <c r="AC15">
        <f t="shared" si="11"/>
        <v>17.19971154028558</v>
      </c>
      <c r="AD15">
        <f t="shared" si="11"/>
        <v>13.383791540285593</v>
      </c>
      <c r="AE15">
        <f t="shared" si="11"/>
        <v>9.4901115402855893</v>
      </c>
      <c r="AF15">
        <f t="shared" si="11"/>
        <v>5.5186715402855864</v>
      </c>
      <c r="AG15">
        <f t="shared" si="11"/>
        <v>1.4694715402855856</v>
      </c>
    </row>
    <row r="16" spans="1:38" x14ac:dyDescent="0.3">
      <c r="B16">
        <f t="shared" si="4"/>
        <v>13</v>
      </c>
      <c r="C16">
        <v>73.215726155650003</v>
      </c>
      <c r="D16">
        <f t="shared" si="2"/>
        <v>87.325711540285511</v>
      </c>
      <c r="E16">
        <f t="shared" si="12"/>
        <v>85.453791540285522</v>
      </c>
      <c r="F16">
        <f t="shared" si="12"/>
        <v>83.504111540285535</v>
      </c>
      <c r="G16">
        <f t="shared" si="12"/>
        <v>81.476671540285551</v>
      </c>
      <c r="H16">
        <f t="shared" si="12"/>
        <v>79.37147154028554</v>
      </c>
      <c r="I16">
        <f t="shared" si="12"/>
        <v>77.188511540285532</v>
      </c>
      <c r="J16">
        <f t="shared" si="12"/>
        <v>74.927791540285526</v>
      </c>
      <c r="K16">
        <f t="shared" si="3"/>
        <v>72.589311540285522</v>
      </c>
      <c r="L16">
        <f t="shared" si="5"/>
        <v>70.17307154028552</v>
      </c>
      <c r="M16">
        <f t="shared" si="6"/>
        <v>67.67907154028552</v>
      </c>
      <c r="N16">
        <f t="shared" si="6"/>
        <v>65.107311540285522</v>
      </c>
      <c r="O16">
        <f t="shared" si="6"/>
        <v>62.457791540285527</v>
      </c>
      <c r="P16">
        <f t="shared" si="6"/>
        <v>59.730511540285534</v>
      </c>
      <c r="Q16">
        <f t="shared" si="7"/>
        <v>56.925471540285542</v>
      </c>
      <c r="R16">
        <f t="shared" si="8"/>
        <v>54.042671540285554</v>
      </c>
      <c r="S16">
        <f t="shared" si="8"/>
        <v>51.082111540285545</v>
      </c>
      <c r="T16">
        <f t="shared" si="8"/>
        <v>48.04379154028554</v>
      </c>
      <c r="U16">
        <f t="shared" si="9"/>
        <v>44.927711540285536</v>
      </c>
      <c r="V16">
        <f t="shared" si="9"/>
        <v>41.733871540285534</v>
      </c>
      <c r="W16">
        <f t="shared" si="9"/>
        <v>38.462271540285535</v>
      </c>
      <c r="X16">
        <f t="shared" si="10"/>
        <v>35.112911540285538</v>
      </c>
      <c r="Y16">
        <f t="shared" si="10"/>
        <v>31.685791540285543</v>
      </c>
      <c r="Z16">
        <f t="shared" si="10"/>
        <v>28.18091154028555</v>
      </c>
      <c r="AA16">
        <f t="shared" si="10"/>
        <v>24.598271540285559</v>
      </c>
      <c r="AB16">
        <f t="shared" si="10"/>
        <v>20.93787154028557</v>
      </c>
      <c r="AC16">
        <f t="shared" si="11"/>
        <v>17.19971154028558</v>
      </c>
      <c r="AD16">
        <f t="shared" si="11"/>
        <v>13.383791540285593</v>
      </c>
      <c r="AE16">
        <f t="shared" si="11"/>
        <v>9.4901115402855893</v>
      </c>
      <c r="AF16">
        <f t="shared" si="11"/>
        <v>5.5186715402855864</v>
      </c>
      <c r="AG16">
        <f t="shared" si="11"/>
        <v>1.4694715402855856</v>
      </c>
    </row>
    <row r="17" spans="2:30" x14ac:dyDescent="0.3">
      <c r="B17">
        <f t="shared" si="4"/>
        <v>14</v>
      </c>
      <c r="C17">
        <v>62.951839311400015</v>
      </c>
      <c r="D17">
        <f t="shared" si="2"/>
        <v>75.083789361740827</v>
      </c>
      <c r="E17">
        <f t="shared" si="12"/>
        <v>73.211869361740838</v>
      </c>
      <c r="F17">
        <f t="shared" si="12"/>
        <v>71.262189361740852</v>
      </c>
      <c r="G17">
        <f t="shared" si="12"/>
        <v>69.234749361740867</v>
      </c>
      <c r="H17">
        <f t="shared" si="12"/>
        <v>67.129549361740857</v>
      </c>
      <c r="I17">
        <f t="shared" si="12"/>
        <v>64.946589361740848</v>
      </c>
      <c r="J17">
        <f t="shared" si="12"/>
        <v>62.685869361740849</v>
      </c>
      <c r="K17">
        <f t="shared" si="3"/>
        <v>60.347389361740852</v>
      </c>
      <c r="L17">
        <f t="shared" si="5"/>
        <v>57.931149361740857</v>
      </c>
      <c r="M17">
        <f t="shared" si="6"/>
        <v>55.437149361740865</v>
      </c>
      <c r="N17">
        <f t="shared" si="6"/>
        <v>52.865389361740867</v>
      </c>
      <c r="O17">
        <f t="shared" si="6"/>
        <v>50.215869361740872</v>
      </c>
      <c r="P17">
        <f t="shared" si="6"/>
        <v>47.488589361740878</v>
      </c>
      <c r="Q17">
        <f t="shared" si="7"/>
        <v>44.683549361740887</v>
      </c>
      <c r="R17">
        <f t="shared" si="8"/>
        <v>41.800749361740898</v>
      </c>
      <c r="S17">
        <f t="shared" si="8"/>
        <v>38.84018936174089</v>
      </c>
      <c r="T17">
        <f t="shared" si="8"/>
        <v>35.801869361740884</v>
      </c>
      <c r="U17">
        <f t="shared" si="9"/>
        <v>32.685789361740881</v>
      </c>
      <c r="V17">
        <f t="shared" si="9"/>
        <v>29.491949361740879</v>
      </c>
      <c r="W17">
        <f t="shared" si="9"/>
        <v>26.22034936174088</v>
      </c>
      <c r="X17">
        <f t="shared" si="10"/>
        <v>22.870989361740882</v>
      </c>
      <c r="Y17">
        <f t="shared" si="10"/>
        <v>19.443869361740887</v>
      </c>
      <c r="Z17">
        <f t="shared" si="10"/>
        <v>15.938989361740894</v>
      </c>
      <c r="AA17">
        <f t="shared" si="10"/>
        <v>12.356349361740902</v>
      </c>
      <c r="AB17">
        <f t="shared" si="10"/>
        <v>8.6959493617409116</v>
      </c>
      <c r="AC17">
        <f>AB17+(-7.776*(momento)+15497)/100</f>
        <v>4.9577893617409226</v>
      </c>
      <c r="AD17">
        <f>AC17+(-7.776*(momento)+15497)/100</f>
        <v>1.1418693617409352</v>
      </c>
    </row>
    <row r="18" spans="2:30" x14ac:dyDescent="0.3">
      <c r="B18">
        <f t="shared" si="4"/>
        <v>15</v>
      </c>
      <c r="C18">
        <v>49.266656852400004</v>
      </c>
      <c r="D18">
        <f t="shared" si="2"/>
        <v>58.761226457014551</v>
      </c>
      <c r="E18">
        <f t="shared" si="12"/>
        <v>56.889306457014563</v>
      </c>
      <c r="F18">
        <f t="shared" si="12"/>
        <v>54.939626457014576</v>
      </c>
      <c r="G18">
        <f t="shared" si="12"/>
        <v>52.912186457014585</v>
      </c>
      <c r="H18">
        <f t="shared" si="12"/>
        <v>50.806986457014581</v>
      </c>
      <c r="I18">
        <f t="shared" si="12"/>
        <v>48.62402645701458</v>
      </c>
      <c r="J18">
        <f t="shared" si="12"/>
        <v>46.363306457014581</v>
      </c>
      <c r="K18">
        <f t="shared" si="3"/>
        <v>44.024826457014584</v>
      </c>
      <c r="L18">
        <f t="shared" si="5"/>
        <v>41.608586457014589</v>
      </c>
      <c r="M18">
        <f t="shared" si="6"/>
        <v>39.114586457014596</v>
      </c>
      <c r="N18">
        <f t="shared" si="6"/>
        <v>36.542826457014598</v>
      </c>
      <c r="O18">
        <f t="shared" si="6"/>
        <v>33.893306457014603</v>
      </c>
      <c r="P18">
        <f t="shared" si="6"/>
        <v>31.16602645701461</v>
      </c>
      <c r="Q18">
        <f t="shared" si="7"/>
        <v>28.360986457014619</v>
      </c>
      <c r="R18">
        <f t="shared" si="8"/>
        <v>25.47818645701463</v>
      </c>
      <c r="S18">
        <f t="shared" si="8"/>
        <v>22.517626457014625</v>
      </c>
      <c r="T18">
        <f t="shared" si="8"/>
        <v>19.479306457014623</v>
      </c>
      <c r="U18">
        <f t="shared" si="9"/>
        <v>16.363226457014619</v>
      </c>
      <c r="V18">
        <f t="shared" si="9"/>
        <v>13.169386457014619</v>
      </c>
      <c r="W18">
        <f t="shared" si="9"/>
        <v>9.8977864570146217</v>
      </c>
      <c r="X18">
        <f>W18+(-7.776*(momento)+15497)/100</f>
        <v>6.5484264570146244</v>
      </c>
      <c r="Y18">
        <f>X18+(-7.776*(momento)+15497)/100</f>
        <v>3.1213064570146289</v>
      </c>
    </row>
    <row r="19" spans="2:30" x14ac:dyDescent="0.3">
      <c r="B19">
        <f t="shared" si="4"/>
        <v>16</v>
      </c>
      <c r="C19">
        <v>42.424065622900009</v>
      </c>
      <c r="D19">
        <f t="shared" si="2"/>
        <v>50.599945004651424</v>
      </c>
      <c r="E19">
        <f t="shared" si="12"/>
        <v>48.728025004651435</v>
      </c>
      <c r="F19">
        <f t="shared" si="12"/>
        <v>46.778345004651449</v>
      </c>
      <c r="G19">
        <f t="shared" si="12"/>
        <v>44.750905004651457</v>
      </c>
      <c r="H19">
        <f t="shared" si="12"/>
        <v>42.645705004651454</v>
      </c>
      <c r="I19">
        <f t="shared" si="12"/>
        <v>40.462745004651453</v>
      </c>
      <c r="J19">
        <f t="shared" si="12"/>
        <v>38.202025004651453</v>
      </c>
      <c r="K19">
        <f t="shared" si="3"/>
        <v>35.863545004651456</v>
      </c>
      <c r="L19">
        <f t="shared" si="5"/>
        <v>33.447305004651462</v>
      </c>
      <c r="M19">
        <f t="shared" si="6"/>
        <v>30.953305004651465</v>
      </c>
      <c r="N19">
        <f t="shared" si="6"/>
        <v>28.381545004651471</v>
      </c>
      <c r="O19">
        <f t="shared" si="6"/>
        <v>25.732025004651479</v>
      </c>
      <c r="P19">
        <f t="shared" si="6"/>
        <v>23.00474500465149</v>
      </c>
      <c r="Q19">
        <f t="shared" si="7"/>
        <v>20.199705004651499</v>
      </c>
      <c r="R19">
        <f t="shared" si="8"/>
        <v>17.31690500465151</v>
      </c>
      <c r="S19">
        <f t="shared" si="8"/>
        <v>14.356345004651505</v>
      </c>
      <c r="T19">
        <f t="shared" si="8"/>
        <v>11.318025004651503</v>
      </c>
      <c r="U19">
        <f t="shared" si="9"/>
        <v>8.2019450046515008</v>
      </c>
      <c r="V19">
        <f t="shared" si="9"/>
        <v>5.008105004651501</v>
      </c>
      <c r="W19">
        <f t="shared" si="9"/>
        <v>1.7365050046515025</v>
      </c>
    </row>
    <row r="20" spans="2:30" x14ac:dyDescent="0.3">
      <c r="B20">
        <f t="shared" si="4"/>
        <v>17</v>
      </c>
      <c r="C20">
        <v>47.213879483550009</v>
      </c>
      <c r="D20">
        <f t="shared" si="2"/>
        <v>56.31284202130562</v>
      </c>
      <c r="E20">
        <f t="shared" si="12"/>
        <v>54.440922021305632</v>
      </c>
      <c r="F20">
        <f t="shared" si="12"/>
        <v>52.491242021305645</v>
      </c>
      <c r="G20">
        <f t="shared" si="12"/>
        <v>50.463802021305654</v>
      </c>
      <c r="H20">
        <f t="shared" si="12"/>
        <v>48.35860202130565</v>
      </c>
      <c r="I20">
        <f t="shared" si="12"/>
        <v>46.175642021305649</v>
      </c>
      <c r="J20">
        <f t="shared" si="12"/>
        <v>43.914922021305649</v>
      </c>
      <c r="K20">
        <f t="shared" si="3"/>
        <v>41.576442021305652</v>
      </c>
      <c r="L20">
        <f t="shared" si="5"/>
        <v>39.160202021305658</v>
      </c>
      <c r="M20">
        <f t="shared" si="6"/>
        <v>36.666202021305665</v>
      </c>
      <c r="N20">
        <f t="shared" si="6"/>
        <v>34.094442021305667</v>
      </c>
      <c r="O20">
        <f t="shared" si="6"/>
        <v>31.444922021305675</v>
      </c>
      <c r="P20">
        <f t="shared" si="6"/>
        <v>28.717642021305686</v>
      </c>
      <c r="Q20">
        <f t="shared" si="7"/>
        <v>25.912602021305695</v>
      </c>
      <c r="R20">
        <f t="shared" si="8"/>
        <v>23.029802021305706</v>
      </c>
      <c r="S20">
        <f t="shared" si="8"/>
        <v>20.069242021305701</v>
      </c>
      <c r="T20">
        <f t="shared" si="8"/>
        <v>17.030922021305699</v>
      </c>
      <c r="U20">
        <f t="shared" si="9"/>
        <v>13.914842021305697</v>
      </c>
      <c r="V20">
        <f t="shared" si="9"/>
        <v>10.721002021305697</v>
      </c>
      <c r="W20">
        <f t="shared" si="9"/>
        <v>7.4494020213056986</v>
      </c>
      <c r="X20">
        <f>W20+(-7.776*(momento)+15497)/100</f>
        <v>4.1000420213057023</v>
      </c>
      <c r="Y20">
        <f>X20+(-7.776*(momento)+15497)/100</f>
        <v>0.67292202130570677</v>
      </c>
    </row>
    <row r="21" spans="2:30" x14ac:dyDescent="0.3">
      <c r="B21">
        <f t="shared" si="4"/>
        <v>18</v>
      </c>
      <c r="C21">
        <v>50.63517509830001</v>
      </c>
      <c r="D21">
        <f t="shared" si="2"/>
        <v>60.393482747487184</v>
      </c>
      <c r="E21">
        <f t="shared" si="12"/>
        <v>58.521562747487195</v>
      </c>
      <c r="F21">
        <f t="shared" si="12"/>
        <v>56.571882747487209</v>
      </c>
      <c r="G21">
        <f t="shared" si="12"/>
        <v>54.544442747487224</v>
      </c>
      <c r="H21">
        <f t="shared" si="12"/>
        <v>52.439242747487221</v>
      </c>
      <c r="I21">
        <f t="shared" si="12"/>
        <v>50.256282747487219</v>
      </c>
      <c r="J21">
        <f t="shared" si="12"/>
        <v>47.99556274748722</v>
      </c>
      <c r="K21">
        <f t="shared" si="3"/>
        <v>45.657082747487223</v>
      </c>
      <c r="L21">
        <f t="shared" si="5"/>
        <v>43.240842747487228</v>
      </c>
      <c r="M21">
        <f t="shared" si="6"/>
        <v>40.746842747487236</v>
      </c>
      <c r="N21">
        <f t="shared" si="6"/>
        <v>38.175082747487238</v>
      </c>
      <c r="O21">
        <f t="shared" si="6"/>
        <v>35.525562747487243</v>
      </c>
      <c r="P21">
        <f t="shared" si="6"/>
        <v>32.798282747487249</v>
      </c>
      <c r="Q21">
        <f t="shared" si="7"/>
        <v>29.993242747487258</v>
      </c>
      <c r="R21">
        <f t="shared" si="8"/>
        <v>27.110442747487269</v>
      </c>
      <c r="S21">
        <f t="shared" si="8"/>
        <v>24.149882747487265</v>
      </c>
      <c r="T21">
        <f t="shared" si="8"/>
        <v>21.111562747487262</v>
      </c>
      <c r="U21">
        <f t="shared" si="9"/>
        <v>17.995482747487259</v>
      </c>
      <c r="V21">
        <f t="shared" si="9"/>
        <v>14.801642747487259</v>
      </c>
      <c r="W21">
        <f t="shared" si="9"/>
        <v>11.530042747487261</v>
      </c>
      <c r="X21">
        <f>W21+(-7.776*(momento)+15497)/100</f>
        <v>8.1806827474872641</v>
      </c>
      <c r="Y21">
        <f>X21+(-7.776*(momento)+15497)/100</f>
        <v>4.753562747487269</v>
      </c>
      <c r="Z21">
        <f>Y21+(-7.776*(momento)+15497)/100</f>
        <v>1.2486827474872753</v>
      </c>
    </row>
    <row r="22" spans="2:30" x14ac:dyDescent="0.3">
      <c r="B22">
        <f t="shared" si="4"/>
        <v>19</v>
      </c>
      <c r="C22">
        <v>36.265733516350004</v>
      </c>
      <c r="D22">
        <f t="shared" si="2"/>
        <v>43.254791697524603</v>
      </c>
      <c r="E22">
        <f t="shared" si="12"/>
        <v>41.382871697524614</v>
      </c>
      <c r="F22">
        <f t="shared" si="12"/>
        <v>39.433191697524627</v>
      </c>
      <c r="G22">
        <f t="shared" si="12"/>
        <v>37.405751697524636</v>
      </c>
      <c r="H22">
        <f t="shared" si="12"/>
        <v>35.300551697524632</v>
      </c>
      <c r="I22">
        <f t="shared" si="12"/>
        <v>33.117591697524631</v>
      </c>
      <c r="J22">
        <f t="shared" si="12"/>
        <v>30.856871697524632</v>
      </c>
      <c r="K22">
        <f t="shared" si="3"/>
        <v>28.518391697524631</v>
      </c>
      <c r="L22">
        <f t="shared" si="5"/>
        <v>26.102151697524633</v>
      </c>
      <c r="M22">
        <f t="shared" si="6"/>
        <v>23.608151697524637</v>
      </c>
      <c r="N22">
        <f t="shared" si="6"/>
        <v>21.036391697524643</v>
      </c>
      <c r="O22">
        <f t="shared" si="6"/>
        <v>18.386871697524651</v>
      </c>
      <c r="P22">
        <f t="shared" si="6"/>
        <v>15.659591697524659</v>
      </c>
      <c r="Q22">
        <f t="shared" si="7"/>
        <v>12.85455169752467</v>
      </c>
      <c r="R22">
        <f t="shared" si="8"/>
        <v>9.9717516975246809</v>
      </c>
      <c r="S22">
        <f t="shared" si="8"/>
        <v>7.0111916975246764</v>
      </c>
      <c r="T22">
        <f t="shared" si="8"/>
        <v>3.9728716975246732</v>
      </c>
      <c r="U22">
        <f>T22+(-7.776*(momento)+15497)/100</f>
        <v>0.85679169752467121</v>
      </c>
    </row>
    <row r="23" spans="2:30" x14ac:dyDescent="0.3">
      <c r="B23">
        <f t="shared" si="4"/>
        <v>20</v>
      </c>
      <c r="C23">
        <v>23.264810180300003</v>
      </c>
      <c r="D23">
        <f t="shared" si="2"/>
        <v>27.74835693803465</v>
      </c>
      <c r="E23">
        <f t="shared" si="12"/>
        <v>25.876436938034658</v>
      </c>
      <c r="F23">
        <f t="shared" si="12"/>
        <v>23.926756938034668</v>
      </c>
      <c r="G23">
        <f t="shared" si="12"/>
        <v>21.89931693803468</v>
      </c>
      <c r="H23">
        <f t="shared" si="12"/>
        <v>19.794116938034676</v>
      </c>
      <c r="I23">
        <f t="shared" si="12"/>
        <v>17.611156938034675</v>
      </c>
      <c r="J23">
        <f t="shared" si="12"/>
        <v>15.350436938034674</v>
      </c>
      <c r="K23">
        <f t="shared" si="3"/>
        <v>13.011956938034675</v>
      </c>
      <c r="L23">
        <f t="shared" si="5"/>
        <v>10.595716938034677</v>
      </c>
      <c r="M23">
        <f t="shared" ref="M23:O36" si="13">L23+(-7.776*(momento)+15497)/100</f>
        <v>8.1017169380346807</v>
      </c>
      <c r="N23">
        <f t="shared" si="13"/>
        <v>5.5299569380346858</v>
      </c>
      <c r="O23">
        <f t="shared" si="13"/>
        <v>2.8804369380346926</v>
      </c>
    </row>
    <row r="24" spans="2:30" x14ac:dyDescent="0.3">
      <c r="B24">
        <f t="shared" si="4"/>
        <v>21</v>
      </c>
      <c r="C24">
        <v>21.896291934400001</v>
      </c>
      <c r="D24">
        <f t="shared" si="2"/>
        <v>26.116100647562021</v>
      </c>
      <c r="E24">
        <f t="shared" ref="E24:J33" si="14">D24+(-7.776*(momento)+15497)/100</f>
        <v>24.244180647562029</v>
      </c>
      <c r="F24">
        <f t="shared" si="14"/>
        <v>22.294500647562039</v>
      </c>
      <c r="G24">
        <f t="shared" si="14"/>
        <v>20.267060647562051</v>
      </c>
      <c r="H24">
        <f t="shared" si="14"/>
        <v>18.161860647562047</v>
      </c>
      <c r="I24">
        <f t="shared" si="14"/>
        <v>15.978900647562044</v>
      </c>
      <c r="J24">
        <f t="shared" si="14"/>
        <v>13.718180647562043</v>
      </c>
      <c r="K24">
        <f t="shared" si="3"/>
        <v>11.379700647562043</v>
      </c>
      <c r="L24">
        <f t="shared" si="5"/>
        <v>8.9634606475620444</v>
      </c>
      <c r="M24">
        <f t="shared" si="13"/>
        <v>6.4694606475620482</v>
      </c>
      <c r="N24">
        <f t="shared" si="13"/>
        <v>3.8977006475620533</v>
      </c>
      <c r="O24">
        <f t="shared" si="13"/>
        <v>1.24818064756206</v>
      </c>
    </row>
    <row r="25" spans="2:30" x14ac:dyDescent="0.3">
      <c r="B25">
        <f t="shared" si="4"/>
        <v>22</v>
      </c>
      <c r="C25">
        <v>26.686105795050004</v>
      </c>
      <c r="D25">
        <f t="shared" si="2"/>
        <v>31.828997664216217</v>
      </c>
      <c r="E25">
        <f t="shared" si="14"/>
        <v>29.957077664216225</v>
      </c>
      <c r="F25">
        <f t="shared" si="14"/>
        <v>28.007397664216235</v>
      </c>
      <c r="G25">
        <f t="shared" si="14"/>
        <v>25.979957664216247</v>
      </c>
      <c r="H25">
        <f t="shared" si="14"/>
        <v>23.874757664216244</v>
      </c>
      <c r="I25">
        <f t="shared" si="14"/>
        <v>21.691797664216242</v>
      </c>
      <c r="J25">
        <f t="shared" si="14"/>
        <v>19.431077664216239</v>
      </c>
      <c r="K25">
        <f t="shared" si="3"/>
        <v>17.092597664216239</v>
      </c>
      <c r="L25">
        <f t="shared" si="5"/>
        <v>14.676357664216241</v>
      </c>
      <c r="M25">
        <f t="shared" si="13"/>
        <v>12.182357664216244</v>
      </c>
      <c r="N25">
        <f t="shared" si="13"/>
        <v>9.6105976642162503</v>
      </c>
      <c r="O25">
        <f t="shared" si="13"/>
        <v>6.9610776642162566</v>
      </c>
      <c r="P25">
        <f t="shared" ref="P25:Q36" si="15">O25+(-7.776*(momento)+15497)/100</f>
        <v>4.2337976642162651</v>
      </c>
      <c r="Q25">
        <f t="shared" si="15"/>
        <v>1.4287576642162754</v>
      </c>
    </row>
    <row r="26" spans="2:30" x14ac:dyDescent="0.3">
      <c r="B26">
        <f t="shared" si="4"/>
        <v>23</v>
      </c>
      <c r="C26">
        <v>29.423142286850005</v>
      </c>
      <c r="D26">
        <f t="shared" si="2"/>
        <v>35.093510245161475</v>
      </c>
      <c r="E26">
        <f t="shared" si="14"/>
        <v>33.221590245161487</v>
      </c>
      <c r="F26">
        <f t="shared" si="14"/>
        <v>31.271910245161497</v>
      </c>
      <c r="G26">
        <f t="shared" si="14"/>
        <v>29.244470245161509</v>
      </c>
      <c r="H26">
        <f t="shared" si="14"/>
        <v>27.139270245161505</v>
      </c>
      <c r="I26">
        <f t="shared" si="14"/>
        <v>24.956310245161504</v>
      </c>
      <c r="J26">
        <f t="shared" si="14"/>
        <v>22.695590245161505</v>
      </c>
      <c r="K26">
        <f t="shared" si="3"/>
        <v>20.357110245161504</v>
      </c>
      <c r="L26">
        <f t="shared" si="5"/>
        <v>17.940870245161506</v>
      </c>
      <c r="M26">
        <f t="shared" si="13"/>
        <v>15.446870245161509</v>
      </c>
      <c r="N26">
        <f t="shared" si="13"/>
        <v>12.875110245161515</v>
      </c>
      <c r="O26">
        <f t="shared" si="13"/>
        <v>10.225590245161522</v>
      </c>
      <c r="P26">
        <f t="shared" si="15"/>
        <v>7.4983102451615302</v>
      </c>
      <c r="Q26">
        <f t="shared" si="15"/>
        <v>4.6932702451615409</v>
      </c>
      <c r="R26">
        <f>Q26+(-7.776*(momento)+15497)/100</f>
        <v>1.8104702451615524</v>
      </c>
    </row>
    <row r="27" spans="2:30" x14ac:dyDescent="0.3">
      <c r="B27">
        <f t="shared" si="4"/>
        <v>24</v>
      </c>
      <c r="C27">
        <v>30.107401409800005</v>
      </c>
      <c r="D27">
        <f t="shared" si="2"/>
        <v>35.909638390397788</v>
      </c>
      <c r="E27">
        <f t="shared" si="14"/>
        <v>34.037718390397799</v>
      </c>
      <c r="F27">
        <f t="shared" si="14"/>
        <v>32.088038390397813</v>
      </c>
      <c r="G27">
        <f t="shared" si="14"/>
        <v>30.060598390397825</v>
      </c>
      <c r="H27">
        <f t="shared" si="14"/>
        <v>27.955398390397821</v>
      </c>
      <c r="I27">
        <f t="shared" si="14"/>
        <v>25.77243839039782</v>
      </c>
      <c r="J27">
        <f t="shared" si="14"/>
        <v>23.511718390397817</v>
      </c>
      <c r="K27">
        <f t="shared" si="3"/>
        <v>21.173238390397817</v>
      </c>
      <c r="L27">
        <f t="shared" si="5"/>
        <v>18.756998390397818</v>
      </c>
      <c r="M27">
        <f t="shared" si="13"/>
        <v>16.262998390397822</v>
      </c>
      <c r="N27">
        <f t="shared" si="13"/>
        <v>13.691238390397828</v>
      </c>
      <c r="O27">
        <f t="shared" si="13"/>
        <v>11.041718390397834</v>
      </c>
      <c r="P27">
        <f t="shared" si="15"/>
        <v>8.3144383903978429</v>
      </c>
      <c r="Q27">
        <f t="shared" si="15"/>
        <v>5.5093983903978536</v>
      </c>
      <c r="R27">
        <f>Q27+(-7.776*(momento)+15497)/100</f>
        <v>2.6265983903978651</v>
      </c>
    </row>
    <row r="28" spans="2:30" x14ac:dyDescent="0.3">
      <c r="B28">
        <f t="shared" si="4"/>
        <v>25</v>
      </c>
      <c r="C28">
        <v>29.423142286850005</v>
      </c>
      <c r="D28">
        <f t="shared" si="2"/>
        <v>35.093510245161475</v>
      </c>
      <c r="E28">
        <f t="shared" si="14"/>
        <v>33.221590245161487</v>
      </c>
      <c r="F28">
        <f t="shared" si="14"/>
        <v>31.271910245161497</v>
      </c>
      <c r="G28">
        <f t="shared" si="14"/>
        <v>29.244470245161509</v>
      </c>
      <c r="H28">
        <f t="shared" si="14"/>
        <v>27.139270245161505</v>
      </c>
      <c r="I28">
        <f t="shared" si="14"/>
        <v>24.956310245161504</v>
      </c>
      <c r="J28">
        <f t="shared" si="14"/>
        <v>22.695590245161505</v>
      </c>
      <c r="K28">
        <f t="shared" si="3"/>
        <v>20.357110245161504</v>
      </c>
      <c r="L28">
        <f t="shared" si="5"/>
        <v>17.940870245161506</v>
      </c>
      <c r="M28">
        <f t="shared" si="13"/>
        <v>15.446870245161509</v>
      </c>
      <c r="N28">
        <f t="shared" si="13"/>
        <v>12.875110245161515</v>
      </c>
      <c r="O28">
        <f t="shared" si="13"/>
        <v>10.225590245161522</v>
      </c>
      <c r="P28">
        <f t="shared" si="15"/>
        <v>7.4983102451615302</v>
      </c>
      <c r="Q28">
        <f t="shared" si="15"/>
        <v>4.6932702451615409</v>
      </c>
      <c r="R28">
        <f>Q28+(-7.776*(momento)+15497)/100</f>
        <v>1.8104702451615524</v>
      </c>
    </row>
    <row r="29" spans="2:30" x14ac:dyDescent="0.3">
      <c r="B29">
        <f t="shared" si="4"/>
        <v>26</v>
      </c>
      <c r="C29">
        <v>28.738883163900002</v>
      </c>
      <c r="D29">
        <f t="shared" si="2"/>
        <v>34.277382099925156</v>
      </c>
      <c r="E29">
        <f t="shared" si="14"/>
        <v>32.405462099925167</v>
      </c>
      <c r="F29">
        <f t="shared" si="14"/>
        <v>30.455782099925177</v>
      </c>
      <c r="G29">
        <f t="shared" si="14"/>
        <v>28.428342099925189</v>
      </c>
      <c r="H29">
        <f t="shared" si="14"/>
        <v>26.323142099925185</v>
      </c>
      <c r="I29">
        <f t="shared" si="14"/>
        <v>24.140182099925184</v>
      </c>
      <c r="J29">
        <f t="shared" si="14"/>
        <v>21.879462099925185</v>
      </c>
      <c r="K29">
        <f t="shared" si="3"/>
        <v>19.540982099925184</v>
      </c>
      <c r="L29">
        <f t="shared" si="5"/>
        <v>17.124742099925186</v>
      </c>
      <c r="M29">
        <f t="shared" si="13"/>
        <v>14.63074209992519</v>
      </c>
      <c r="N29">
        <f t="shared" si="13"/>
        <v>12.058982099925196</v>
      </c>
      <c r="O29">
        <f t="shared" si="13"/>
        <v>9.4094620999252019</v>
      </c>
      <c r="P29">
        <f t="shared" si="15"/>
        <v>6.6821820999252104</v>
      </c>
      <c r="Q29">
        <f t="shared" si="15"/>
        <v>3.8771420999252206</v>
      </c>
      <c r="R29">
        <f>Q29+(-7.776*(momento)+15497)/100</f>
        <v>0.99434209992523215</v>
      </c>
    </row>
    <row r="30" spans="2:30" x14ac:dyDescent="0.3">
      <c r="B30">
        <f t="shared" si="4"/>
        <v>27</v>
      </c>
      <c r="C30">
        <v>28.054624040950003</v>
      </c>
      <c r="D30">
        <f t="shared" si="2"/>
        <v>33.461253954688843</v>
      </c>
      <c r="E30">
        <f t="shared" si="14"/>
        <v>31.589333954688851</v>
      </c>
      <c r="F30">
        <f t="shared" si="14"/>
        <v>29.63965395468886</v>
      </c>
      <c r="G30">
        <f t="shared" si="14"/>
        <v>27.612213954688873</v>
      </c>
      <c r="H30">
        <f t="shared" si="14"/>
        <v>25.507013954688869</v>
      </c>
      <c r="I30">
        <f t="shared" si="14"/>
        <v>23.324053954688868</v>
      </c>
      <c r="J30">
        <f t="shared" si="14"/>
        <v>21.063333954688865</v>
      </c>
      <c r="K30">
        <f t="shared" si="3"/>
        <v>18.724853954688864</v>
      </c>
      <c r="L30">
        <f t="shared" si="5"/>
        <v>16.308613954688866</v>
      </c>
      <c r="M30">
        <f t="shared" si="13"/>
        <v>13.81461395468887</v>
      </c>
      <c r="N30">
        <f t="shared" si="13"/>
        <v>11.242853954688876</v>
      </c>
      <c r="O30">
        <f t="shared" si="13"/>
        <v>8.5933339546888821</v>
      </c>
      <c r="P30">
        <f t="shared" si="15"/>
        <v>5.8660539546888906</v>
      </c>
      <c r="Q30">
        <f t="shared" si="15"/>
        <v>3.0610139546889008</v>
      </c>
    </row>
    <row r="31" spans="2:30" x14ac:dyDescent="0.3">
      <c r="B31">
        <f t="shared" si="4"/>
        <v>28</v>
      </c>
      <c r="C31">
        <v>30.107401409800005</v>
      </c>
      <c r="D31">
        <f t="shared" si="2"/>
        <v>35.909638390397788</v>
      </c>
      <c r="E31">
        <f t="shared" si="14"/>
        <v>34.037718390397799</v>
      </c>
      <c r="F31">
        <f t="shared" si="14"/>
        <v>32.088038390397813</v>
      </c>
      <c r="G31">
        <f t="shared" si="14"/>
        <v>30.060598390397825</v>
      </c>
      <c r="H31">
        <f t="shared" si="14"/>
        <v>27.955398390397821</v>
      </c>
      <c r="I31">
        <f t="shared" si="14"/>
        <v>25.77243839039782</v>
      </c>
      <c r="J31">
        <f t="shared" si="14"/>
        <v>23.511718390397817</v>
      </c>
      <c r="K31">
        <f t="shared" si="3"/>
        <v>21.173238390397817</v>
      </c>
      <c r="L31">
        <f t="shared" si="5"/>
        <v>18.756998390397818</v>
      </c>
      <c r="M31">
        <f t="shared" si="13"/>
        <v>16.262998390397822</v>
      </c>
      <c r="N31">
        <f t="shared" si="13"/>
        <v>13.691238390397828</v>
      </c>
      <c r="O31">
        <f t="shared" si="13"/>
        <v>11.041718390397834</v>
      </c>
      <c r="P31">
        <f t="shared" si="15"/>
        <v>8.3144383903978429</v>
      </c>
      <c r="Q31">
        <f t="shared" si="15"/>
        <v>5.5093983903978536</v>
      </c>
      <c r="R31">
        <f>Q31+(-7.776*(momento)+15497)/100</f>
        <v>2.6265983903978651</v>
      </c>
    </row>
    <row r="32" spans="2:30" x14ac:dyDescent="0.3">
      <c r="B32">
        <f t="shared" si="4"/>
        <v>29</v>
      </c>
      <c r="C32">
        <v>32.16017877865</v>
      </c>
      <c r="D32">
        <f t="shared" si="2"/>
        <v>38.358022826106719</v>
      </c>
      <c r="E32">
        <f t="shared" si="14"/>
        <v>36.48610282610673</v>
      </c>
      <c r="F32">
        <f t="shared" si="14"/>
        <v>34.536422826106744</v>
      </c>
      <c r="G32">
        <f t="shared" si="14"/>
        <v>32.508982826106759</v>
      </c>
      <c r="H32">
        <f t="shared" si="14"/>
        <v>30.403782826106756</v>
      </c>
      <c r="I32">
        <f t="shared" si="14"/>
        <v>28.220822826106755</v>
      </c>
      <c r="J32">
        <f t="shared" si="14"/>
        <v>25.960102826106755</v>
      </c>
      <c r="K32">
        <f t="shared" si="3"/>
        <v>23.621622826106755</v>
      </c>
      <c r="L32">
        <f t="shared" si="5"/>
        <v>21.205382826106757</v>
      </c>
      <c r="M32">
        <f t="shared" si="13"/>
        <v>18.71138282610676</v>
      </c>
      <c r="N32">
        <f t="shared" si="13"/>
        <v>16.139622826106766</v>
      </c>
      <c r="O32">
        <f t="shared" si="13"/>
        <v>13.490102826106773</v>
      </c>
      <c r="P32">
        <f t="shared" si="15"/>
        <v>10.762822826106781</v>
      </c>
      <c r="Q32">
        <f t="shared" si="15"/>
        <v>7.9577828261067918</v>
      </c>
      <c r="R32">
        <f>Q32+(-7.776*(momento)+15497)/100</f>
        <v>5.0749828261068028</v>
      </c>
      <c r="S32">
        <f>R32+(-7.776*(momento)+15497)/100</f>
        <v>2.1144228261067979</v>
      </c>
    </row>
    <row r="33" spans="2:18" x14ac:dyDescent="0.3">
      <c r="B33">
        <f t="shared" si="4"/>
        <v>30</v>
      </c>
      <c r="C33">
        <v>30.791660532750004</v>
      </c>
      <c r="D33">
        <f t="shared" si="2"/>
        <v>36.725766535634101</v>
      </c>
      <c r="E33">
        <f t="shared" si="14"/>
        <v>34.853846535634112</v>
      </c>
      <c r="F33">
        <f t="shared" si="14"/>
        <v>32.904166535634126</v>
      </c>
      <c r="G33">
        <f t="shared" si="14"/>
        <v>30.876726535634138</v>
      </c>
      <c r="H33">
        <f t="shared" si="14"/>
        <v>28.771526535634134</v>
      </c>
      <c r="I33">
        <f t="shared" si="14"/>
        <v>26.588566535634133</v>
      </c>
      <c r="J33">
        <f t="shared" si="14"/>
        <v>24.32784653563413</v>
      </c>
      <c r="K33">
        <f t="shared" si="3"/>
        <v>21.989366535634129</v>
      </c>
      <c r="L33">
        <f t="shared" si="5"/>
        <v>19.573126535634131</v>
      </c>
      <c r="M33">
        <f t="shared" si="13"/>
        <v>17.079126535634135</v>
      </c>
      <c r="N33">
        <f t="shared" si="13"/>
        <v>14.507366535634141</v>
      </c>
      <c r="O33">
        <f t="shared" si="13"/>
        <v>11.857846535634147</v>
      </c>
      <c r="P33">
        <f t="shared" si="15"/>
        <v>9.1305665356341557</v>
      </c>
      <c r="Q33">
        <f t="shared" si="15"/>
        <v>6.3255265356341663</v>
      </c>
      <c r="R33">
        <f>Q33+(-7.776*(momento)+15497)/100</f>
        <v>3.4427265356341779</v>
      </c>
    </row>
    <row r="34" spans="2:18" x14ac:dyDescent="0.3">
      <c r="B34">
        <f t="shared" si="4"/>
        <v>31</v>
      </c>
      <c r="C34">
        <v>26.001846672100001</v>
      </c>
      <c r="D34">
        <f t="shared" si="2"/>
        <v>31.012869518979901</v>
      </c>
      <c r="E34">
        <f t="shared" ref="E34:J43" si="16">D34+(-7.776*(momento)+15497)/100</f>
        <v>29.140949518979909</v>
      </c>
      <c r="F34">
        <f t="shared" si="16"/>
        <v>27.191269518979919</v>
      </c>
      <c r="G34">
        <f t="shared" si="16"/>
        <v>25.163829518979931</v>
      </c>
      <c r="H34">
        <f t="shared" si="16"/>
        <v>23.058629518979927</v>
      </c>
      <c r="I34">
        <f t="shared" si="16"/>
        <v>20.875669518979926</v>
      </c>
      <c r="J34">
        <f t="shared" si="16"/>
        <v>18.614949518979927</v>
      </c>
      <c r="K34">
        <f t="shared" si="3"/>
        <v>16.276469518979926</v>
      </c>
      <c r="L34">
        <f t="shared" si="5"/>
        <v>13.860229518979928</v>
      </c>
      <c r="M34">
        <f t="shared" si="13"/>
        <v>11.366229518979932</v>
      </c>
      <c r="N34">
        <f t="shared" si="13"/>
        <v>8.7944695189799376</v>
      </c>
      <c r="O34">
        <f t="shared" si="13"/>
        <v>6.1449495189799439</v>
      </c>
      <c r="P34">
        <f t="shared" si="15"/>
        <v>3.4176695189799524</v>
      </c>
      <c r="Q34">
        <f t="shared" si="15"/>
        <v>0.61262951897996265</v>
      </c>
    </row>
    <row r="35" spans="2:18" x14ac:dyDescent="0.3">
      <c r="B35">
        <f t="shared" si="4"/>
        <v>32</v>
      </c>
      <c r="C35">
        <v>26.686105795050004</v>
      </c>
      <c r="D35">
        <f t="shared" si="2"/>
        <v>31.828997664216217</v>
      </c>
      <c r="E35">
        <f t="shared" si="16"/>
        <v>29.957077664216225</v>
      </c>
      <c r="F35">
        <f t="shared" si="16"/>
        <v>28.007397664216235</v>
      </c>
      <c r="G35">
        <f t="shared" si="16"/>
        <v>25.979957664216247</v>
      </c>
      <c r="H35">
        <f t="shared" si="16"/>
        <v>23.874757664216244</v>
      </c>
      <c r="I35">
        <f t="shared" si="16"/>
        <v>21.691797664216242</v>
      </c>
      <c r="J35">
        <f t="shared" si="16"/>
        <v>19.431077664216239</v>
      </c>
      <c r="K35">
        <f t="shared" si="3"/>
        <v>17.092597664216239</v>
      </c>
      <c r="L35">
        <f t="shared" si="5"/>
        <v>14.676357664216241</v>
      </c>
      <c r="M35">
        <f t="shared" si="13"/>
        <v>12.182357664216244</v>
      </c>
      <c r="N35">
        <f t="shared" si="13"/>
        <v>9.6105976642162503</v>
      </c>
      <c r="O35">
        <f t="shared" si="13"/>
        <v>6.9610776642162566</v>
      </c>
      <c r="P35">
        <f t="shared" si="15"/>
        <v>4.2337976642162651</v>
      </c>
      <c r="Q35">
        <f t="shared" si="15"/>
        <v>1.4287576642162754</v>
      </c>
    </row>
    <row r="36" spans="2:18" x14ac:dyDescent="0.3">
      <c r="B36">
        <f t="shared" si="4"/>
        <v>33</v>
      </c>
      <c r="C36">
        <v>26.001846672100001</v>
      </c>
      <c r="D36">
        <f t="shared" si="2"/>
        <v>31.012869518979901</v>
      </c>
      <c r="E36">
        <f t="shared" si="16"/>
        <v>29.140949518979909</v>
      </c>
      <c r="F36">
        <f t="shared" si="16"/>
        <v>27.191269518979919</v>
      </c>
      <c r="G36">
        <f t="shared" si="16"/>
        <v>25.163829518979931</v>
      </c>
      <c r="H36">
        <f t="shared" si="16"/>
        <v>23.058629518979927</v>
      </c>
      <c r="I36">
        <f t="shared" si="16"/>
        <v>20.875669518979926</v>
      </c>
      <c r="J36">
        <f t="shared" si="16"/>
        <v>18.614949518979927</v>
      </c>
      <c r="K36">
        <f t="shared" si="3"/>
        <v>16.276469518979926</v>
      </c>
      <c r="L36">
        <f t="shared" si="5"/>
        <v>13.860229518979928</v>
      </c>
      <c r="M36">
        <f t="shared" si="13"/>
        <v>11.366229518979932</v>
      </c>
      <c r="N36">
        <f t="shared" si="13"/>
        <v>8.7944695189799376</v>
      </c>
      <c r="O36">
        <f t="shared" si="13"/>
        <v>6.1449495189799439</v>
      </c>
      <c r="P36">
        <f t="shared" si="15"/>
        <v>3.4176695189799524</v>
      </c>
      <c r="Q36">
        <f t="shared" si="15"/>
        <v>0.61262951897996265</v>
      </c>
    </row>
    <row r="37" spans="2:18" x14ac:dyDescent="0.3">
      <c r="B37">
        <f t="shared" si="4"/>
        <v>34</v>
      </c>
      <c r="C37">
        <v>20.527773688500002</v>
      </c>
      <c r="D37">
        <f t="shared" si="2"/>
        <v>24.483844357089396</v>
      </c>
      <c r="E37">
        <f t="shared" si="16"/>
        <v>22.611924357089404</v>
      </c>
      <c r="F37">
        <f t="shared" si="16"/>
        <v>20.662244357089413</v>
      </c>
      <c r="G37">
        <f t="shared" si="16"/>
        <v>18.634804357089426</v>
      </c>
      <c r="H37">
        <f t="shared" si="16"/>
        <v>16.529604357089422</v>
      </c>
      <c r="I37">
        <f t="shared" si="16"/>
        <v>14.346644357089419</v>
      </c>
      <c r="J37">
        <f t="shared" si="16"/>
        <v>12.085924357089418</v>
      </c>
      <c r="K37">
        <f t="shared" si="3"/>
        <v>9.7474443570894174</v>
      </c>
      <c r="L37">
        <f t="shared" si="5"/>
        <v>7.331204357089419</v>
      </c>
      <c r="M37">
        <f>L37+(-7.776*(momento)+15497)/100</f>
        <v>4.8372043570894228</v>
      </c>
      <c r="N37">
        <f>M37+(-7.776*(momento)+15497)/100</f>
        <v>2.2654443570894278</v>
      </c>
    </row>
    <row r="38" spans="2:18" x14ac:dyDescent="0.3">
      <c r="B38">
        <f t="shared" si="4"/>
        <v>35</v>
      </c>
      <c r="C38">
        <v>21.212032811450005</v>
      </c>
      <c r="D38">
        <f t="shared" si="2"/>
        <v>25.299972502325712</v>
      </c>
      <c r="E38">
        <f t="shared" si="16"/>
        <v>23.42805250232572</v>
      </c>
      <c r="F38">
        <f t="shared" si="16"/>
        <v>21.47837250232573</v>
      </c>
      <c r="G38">
        <f t="shared" si="16"/>
        <v>19.450932502325742</v>
      </c>
      <c r="H38">
        <f t="shared" si="16"/>
        <v>17.345732502325738</v>
      </c>
      <c r="I38">
        <f t="shared" si="16"/>
        <v>15.162772502325735</v>
      </c>
      <c r="J38">
        <f t="shared" si="16"/>
        <v>12.902052502325734</v>
      </c>
      <c r="K38">
        <f t="shared" si="3"/>
        <v>10.563572502325734</v>
      </c>
      <c r="L38">
        <f t="shared" si="5"/>
        <v>8.1473325023257352</v>
      </c>
      <c r="M38">
        <f>L38+(-7.776*(momento)+15497)/100</f>
        <v>5.653332502325739</v>
      </c>
      <c r="N38">
        <f>M38+(-7.776*(momento)+15497)/100</f>
        <v>3.0815725023257441</v>
      </c>
    </row>
    <row r="39" spans="2:18" x14ac:dyDescent="0.3">
      <c r="B39">
        <f t="shared" si="4"/>
        <v>36</v>
      </c>
      <c r="C39">
        <v>18.474996319650003</v>
      </c>
      <c r="D39">
        <f t="shared" si="2"/>
        <v>22.035459921380458</v>
      </c>
      <c r="E39">
        <f t="shared" si="16"/>
        <v>20.163539921380465</v>
      </c>
      <c r="F39">
        <f t="shared" si="16"/>
        <v>18.213859921380475</v>
      </c>
      <c r="G39">
        <f t="shared" si="16"/>
        <v>16.186419921380487</v>
      </c>
      <c r="H39">
        <f t="shared" si="16"/>
        <v>14.081219921380484</v>
      </c>
      <c r="I39">
        <f t="shared" si="16"/>
        <v>11.898259921380481</v>
      </c>
      <c r="J39">
        <f t="shared" si="16"/>
        <v>9.6375399213804798</v>
      </c>
      <c r="K39">
        <f t="shared" si="3"/>
        <v>7.2990599213804801</v>
      </c>
      <c r="L39">
        <f t="shared" si="5"/>
        <v>4.8828199213804826</v>
      </c>
      <c r="M39">
        <f>L39+(-7.776*(momento)+15497)/100</f>
        <v>2.3888199213804864</v>
      </c>
    </row>
    <row r="40" spans="2:18" x14ac:dyDescent="0.3">
      <c r="B40">
        <f t="shared" si="4"/>
        <v>37</v>
      </c>
      <c r="C40">
        <v>18.474996319650003</v>
      </c>
      <c r="D40">
        <f t="shared" si="2"/>
        <v>22.035459921380458</v>
      </c>
      <c r="E40">
        <f t="shared" si="16"/>
        <v>20.163539921380465</v>
      </c>
      <c r="F40">
        <f t="shared" si="16"/>
        <v>18.213859921380475</v>
      </c>
      <c r="G40">
        <f t="shared" si="16"/>
        <v>16.186419921380487</v>
      </c>
      <c r="H40">
        <f t="shared" si="16"/>
        <v>14.081219921380484</v>
      </c>
      <c r="I40">
        <f t="shared" si="16"/>
        <v>11.898259921380481</v>
      </c>
      <c r="J40">
        <f t="shared" si="16"/>
        <v>9.6375399213804798</v>
      </c>
      <c r="K40">
        <f t="shared" si="3"/>
        <v>7.2990599213804801</v>
      </c>
      <c r="L40">
        <f t="shared" si="5"/>
        <v>4.8828199213804826</v>
      </c>
      <c r="M40">
        <f>L40+(-7.776*(momento)+15497)/100</f>
        <v>2.3888199213804864</v>
      </c>
    </row>
    <row r="41" spans="2:18" x14ac:dyDescent="0.3">
      <c r="B41">
        <f t="shared" si="4"/>
        <v>38</v>
      </c>
      <c r="C41">
        <v>15.053700704900002</v>
      </c>
      <c r="D41">
        <f t="shared" si="2"/>
        <v>17.954819195198894</v>
      </c>
      <c r="E41">
        <f t="shared" si="16"/>
        <v>16.082899195198902</v>
      </c>
      <c r="F41">
        <f t="shared" si="16"/>
        <v>14.133219195198912</v>
      </c>
      <c r="G41">
        <f t="shared" si="16"/>
        <v>12.105779195198924</v>
      </c>
      <c r="H41">
        <f t="shared" si="16"/>
        <v>10.00057919519892</v>
      </c>
      <c r="I41">
        <f t="shared" si="16"/>
        <v>7.8176191951989171</v>
      </c>
      <c r="J41">
        <f t="shared" si="16"/>
        <v>5.5568991951989162</v>
      </c>
      <c r="K41">
        <f t="shared" si="3"/>
        <v>3.2184191951989165</v>
      </c>
      <c r="L41">
        <f t="shared" si="5"/>
        <v>0.80217919519891856</v>
      </c>
    </row>
    <row r="42" spans="2:18" x14ac:dyDescent="0.3">
      <c r="B42">
        <f t="shared" si="4"/>
        <v>39</v>
      </c>
      <c r="C42">
        <v>15.053700704900002</v>
      </c>
      <c r="D42">
        <f t="shared" si="2"/>
        <v>17.954819195198894</v>
      </c>
      <c r="E42">
        <f t="shared" si="16"/>
        <v>16.082899195198902</v>
      </c>
      <c r="F42">
        <f t="shared" si="16"/>
        <v>14.133219195198912</v>
      </c>
      <c r="G42">
        <f t="shared" si="16"/>
        <v>12.105779195198924</v>
      </c>
      <c r="H42">
        <f t="shared" si="16"/>
        <v>10.00057919519892</v>
      </c>
      <c r="I42">
        <f t="shared" si="16"/>
        <v>7.8176191951989171</v>
      </c>
      <c r="J42">
        <f t="shared" si="16"/>
        <v>5.5568991951989162</v>
      </c>
      <c r="K42">
        <f t="shared" si="3"/>
        <v>3.2184191951989165</v>
      </c>
      <c r="L42">
        <f t="shared" si="5"/>
        <v>0.80217919519891856</v>
      </c>
    </row>
    <row r="43" spans="2:18" x14ac:dyDescent="0.3">
      <c r="B43">
        <f t="shared" si="4"/>
        <v>40</v>
      </c>
      <c r="C43">
        <v>13.685182459000002</v>
      </c>
      <c r="D43">
        <f t="shared" si="2"/>
        <v>16.322562904726265</v>
      </c>
      <c r="E43">
        <f t="shared" si="16"/>
        <v>14.450642904726275</v>
      </c>
      <c r="F43">
        <f t="shared" si="16"/>
        <v>12.500962904726284</v>
      </c>
      <c r="G43">
        <f t="shared" si="16"/>
        <v>10.473522904726297</v>
      </c>
      <c r="H43">
        <f t="shared" si="16"/>
        <v>8.3683229047262913</v>
      </c>
      <c r="I43">
        <f t="shared" si="16"/>
        <v>6.1853629047262881</v>
      </c>
      <c r="J43">
        <f t="shared" si="16"/>
        <v>3.9246429047262872</v>
      </c>
      <c r="K43">
        <f t="shared" si="3"/>
        <v>1.5861629047262875</v>
      </c>
    </row>
    <row r="44" spans="2:18" x14ac:dyDescent="0.3">
      <c r="B44">
        <f t="shared" si="4"/>
        <v>41</v>
      </c>
      <c r="C44">
        <v>13.685182459000002</v>
      </c>
      <c r="D44">
        <f t="shared" si="2"/>
        <v>16.322562904726265</v>
      </c>
      <c r="E44">
        <f t="shared" ref="E44:J46" si="17">D44+(-7.776*(momento)+15497)/100</f>
        <v>14.450642904726275</v>
      </c>
      <c r="F44">
        <f t="shared" si="17"/>
        <v>12.500962904726284</v>
      </c>
      <c r="G44">
        <f t="shared" si="17"/>
        <v>10.473522904726297</v>
      </c>
      <c r="H44">
        <f t="shared" si="17"/>
        <v>8.3683229047262913</v>
      </c>
      <c r="I44">
        <f t="shared" si="17"/>
        <v>6.1853629047262881</v>
      </c>
      <c r="J44">
        <f t="shared" si="17"/>
        <v>3.9246429047262872</v>
      </c>
      <c r="K44">
        <f t="shared" si="3"/>
        <v>1.5861629047262875</v>
      </c>
    </row>
    <row r="45" spans="2:18" x14ac:dyDescent="0.3">
      <c r="B45">
        <f t="shared" si="4"/>
        <v>42</v>
      </c>
      <c r="C45">
        <v>11.632405090150002</v>
      </c>
      <c r="D45">
        <f t="shared" si="2"/>
        <v>13.874178469017325</v>
      </c>
      <c r="E45">
        <f t="shared" si="17"/>
        <v>12.002258469017335</v>
      </c>
      <c r="F45">
        <f t="shared" si="17"/>
        <v>10.052578469017345</v>
      </c>
      <c r="G45">
        <f t="shared" si="17"/>
        <v>8.0251384690173566</v>
      </c>
      <c r="H45">
        <f t="shared" si="17"/>
        <v>5.9199384690173522</v>
      </c>
      <c r="I45">
        <f t="shared" si="17"/>
        <v>3.7369784690173495</v>
      </c>
      <c r="J45">
        <f t="shared" si="17"/>
        <v>1.4762584690173486</v>
      </c>
    </row>
    <row r="46" spans="2:18" x14ac:dyDescent="0.3">
      <c r="B46">
        <f t="shared" si="4"/>
        <v>43</v>
      </c>
      <c r="C46">
        <v>11.632405090150002</v>
      </c>
      <c r="D46">
        <f t="shared" si="2"/>
        <v>13.874178469017325</v>
      </c>
      <c r="E46">
        <f t="shared" si="17"/>
        <v>12.002258469017335</v>
      </c>
      <c r="F46">
        <f t="shared" si="17"/>
        <v>10.052578469017345</v>
      </c>
      <c r="G46">
        <f t="shared" si="17"/>
        <v>8.0251384690173566</v>
      </c>
      <c r="H46">
        <f t="shared" si="17"/>
        <v>5.9199384690173522</v>
      </c>
      <c r="I46">
        <f t="shared" si="17"/>
        <v>3.7369784690173495</v>
      </c>
      <c r="J46">
        <f t="shared" si="17"/>
        <v>1.4762584690173486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4</vt:i4>
      </vt:variant>
    </vt:vector>
  </HeadingPairs>
  <TitlesOfParts>
    <vt:vector size="36" baseType="lpstr">
      <vt:lpstr>gpr based</vt:lpstr>
      <vt:lpstr>gpr based 5040-5060</vt:lpstr>
      <vt:lpstr>gpr based 5060-5080</vt:lpstr>
      <vt:lpstr>gpr based 5080-5100</vt:lpstr>
      <vt:lpstr>gpr based 5100-5120</vt:lpstr>
      <vt:lpstr>gpr based 5120-5140</vt:lpstr>
      <vt:lpstr>gpr based 5140-5160</vt:lpstr>
      <vt:lpstr>gpr based 5160-5180</vt:lpstr>
      <vt:lpstr>gpr based 5180-5200</vt:lpstr>
      <vt:lpstr>gpr based 5200-5220</vt:lpstr>
      <vt:lpstr>gpr based 5220-5240</vt:lpstr>
      <vt:lpstr>gpr based 5240-5260</vt:lpstr>
      <vt:lpstr>gpr based 5260-5280</vt:lpstr>
      <vt:lpstr>gpr based 5280-5300</vt:lpstr>
      <vt:lpstr>gpr based 5300-5320</vt:lpstr>
      <vt:lpstr>gpr based 5320-5340</vt:lpstr>
      <vt:lpstr>gpr based 5340-5360</vt:lpstr>
      <vt:lpstr>gpr based 5360-5380</vt:lpstr>
      <vt:lpstr>gpr based 5380-5400</vt:lpstr>
      <vt:lpstr>gpr based 5400-5420</vt:lpstr>
      <vt:lpstr>gpr based 5420-5440</vt:lpstr>
      <vt:lpstr>gpr based 5440-5460</vt:lpstr>
      <vt:lpstr>gpr based 5460-5480</vt:lpstr>
      <vt:lpstr>gpr based 5480-5500</vt:lpstr>
      <vt:lpstr>gpr based 5500-5520</vt:lpstr>
      <vt:lpstr>gpr based 5520-5540</vt:lpstr>
      <vt:lpstr>gpr based 5540-5560</vt:lpstr>
      <vt:lpstr>gpr based 5560-5580</vt:lpstr>
      <vt:lpstr>gpr based 5580-5600</vt:lpstr>
      <vt:lpstr>homogeneous</vt:lpstr>
      <vt:lpstr>Hoja2</vt:lpstr>
      <vt:lpstr>Hoja3</vt:lpstr>
      <vt:lpstr>año</vt:lpstr>
      <vt:lpstr>coef</vt:lpstr>
      <vt:lpstr>momento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memo</dc:creator>
  <cp:lastModifiedBy>Lenovo</cp:lastModifiedBy>
  <dcterms:created xsi:type="dcterms:W3CDTF">2017-01-25T07:20:13Z</dcterms:created>
  <dcterms:modified xsi:type="dcterms:W3CDTF">2023-08-31T18:28:21Z</dcterms:modified>
</cp:coreProperties>
</file>