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Summer 2020\Research\PORPOS-TMG\SMTO_2015\Location_Choice_Logit\Proposed\"/>
    </mc:Choice>
  </mc:AlternateContent>
  <xr:revisionPtr revIDLastSave="0" documentId="13_ncr:1_{2ED70D46-6A4E-4B0B-A464-7EC04F1FA79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8" i="1" l="1"/>
  <c r="H38" i="1"/>
  <c r="G38" i="1"/>
  <c r="F38" i="1"/>
  <c r="E38" i="1"/>
  <c r="D38" i="1"/>
  <c r="C38" i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K26" i="1"/>
  <c r="K25" i="1"/>
  <c r="K24" i="1"/>
  <c r="K23" i="1"/>
  <c r="K22" i="1"/>
  <c r="K21" i="1"/>
  <c r="K20" i="1"/>
  <c r="K19" i="1"/>
  <c r="D26" i="1"/>
  <c r="E26" i="1"/>
  <c r="F26" i="1"/>
  <c r="G26" i="1"/>
  <c r="H26" i="1"/>
  <c r="I26" i="1"/>
  <c r="C26" i="1"/>
  <c r="J26" i="1" s="1"/>
  <c r="J20" i="1"/>
  <c r="J21" i="1"/>
  <c r="J22" i="1"/>
  <c r="J23" i="1"/>
  <c r="J24" i="1"/>
  <c r="J25" i="1"/>
  <c r="J19" i="1"/>
</calcChain>
</file>

<file path=xl/sharedStrings.xml><?xml version="1.0" encoding="utf-8"?>
<sst xmlns="http://schemas.openxmlformats.org/spreadsheetml/2006/main" count="75" uniqueCount="30">
  <si>
    <t>Dist</t>
  </si>
  <si>
    <t>***</t>
  </si>
  <si>
    <t>log(Total)</t>
  </si>
  <si>
    <t>Admission</t>
  </si>
  <si>
    <t>Access</t>
  </si>
  <si>
    <t>Dist:Family</t>
  </si>
  <si>
    <t>Family:Domestic_UG</t>
  </si>
  <si>
    <t>H</t>
  </si>
  <si>
    <t>S</t>
  </si>
  <si>
    <t>L</t>
  </si>
  <si>
    <t>Access:Family</t>
  </si>
  <si>
    <t>Access:WorkFT</t>
  </si>
  <si>
    <t>Access:StatusPT</t>
  </si>
  <si>
    <t>Closest</t>
  </si>
  <si>
    <t>Hardmax</t>
  </si>
  <si>
    <t>MI</t>
  </si>
  <si>
    <t>OC</t>
  </si>
  <si>
    <t>RY</t>
  </si>
  <si>
    <t>SC</t>
  </si>
  <si>
    <t>SG</t>
  </si>
  <si>
    <t>YG</t>
  </si>
  <si>
    <t>YK</t>
  </si>
  <si>
    <t>Obs\Pred</t>
  </si>
  <si>
    <t>Softmax</t>
  </si>
  <si>
    <t>Distance</t>
  </si>
  <si>
    <t>Accessibility</t>
  </si>
  <si>
    <t>Combined</t>
  </si>
  <si>
    <t>Predicted</t>
  </si>
  <si>
    <t>Observed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</si>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</sst>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70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NumberFormat="1"/>
    <xf numFmtId="17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M15" sqref="M15"/>
    </sheetView>
  </sheetViews>
  <sheetFormatPr defaultRowHeight="15" x14ac:dyDescent="0.25"/>
  <cols>
    <col min="1" max="1" width="18.140625" bestFit="1" customWidth="1"/>
    <col min="2" max="2" width="9" bestFit="1" customWidth="1"/>
    <col min="5" max="5" width="10" bestFit="1" customWidth="1"/>
  </cols>
  <sheetData>
    <row r="1" spans="1:18" x14ac:dyDescent="0.25">
      <c r="B1" s="8" t="s">
        <v>24</v>
      </c>
      <c r="C1" s="8"/>
      <c r="D1" s="8"/>
      <c r="E1" s="8" t="s">
        <v>25</v>
      </c>
      <c r="F1" s="8"/>
      <c r="G1" s="8"/>
      <c r="H1" s="8" t="s">
        <v>26</v>
      </c>
      <c r="I1" s="8"/>
      <c r="J1" s="8"/>
    </row>
    <row r="2" spans="1:18" x14ac:dyDescent="0.25">
      <c r="A2" t="s">
        <v>0</v>
      </c>
      <c r="B2" s="1">
        <v>-0.10429239999999999</v>
      </c>
      <c r="C2" s="2">
        <v>2.4302E-3</v>
      </c>
      <c r="D2" t="s">
        <v>1</v>
      </c>
      <c r="E2" s="1"/>
      <c r="F2" s="3"/>
      <c r="H2" s="1">
        <v>-8.3167400000000002E-2</v>
      </c>
      <c r="I2" s="2">
        <v>3.3616000000000002E-3</v>
      </c>
      <c r="J2" t="s">
        <v>1</v>
      </c>
      <c r="R2" s="3"/>
    </row>
    <row r="3" spans="1:18" x14ac:dyDescent="0.25">
      <c r="A3" t="s">
        <v>4</v>
      </c>
      <c r="B3" s="1"/>
      <c r="C3" s="2"/>
      <c r="E3" s="1">
        <v>0.86626809999999999</v>
      </c>
      <c r="F3" s="2">
        <v>1.7700799999999999E-2</v>
      </c>
      <c r="G3" t="s">
        <v>1</v>
      </c>
      <c r="H3" s="1">
        <v>0.26713959999999998</v>
      </c>
      <c r="I3" s="2">
        <v>2.7922499999999999E-2</v>
      </c>
      <c r="J3" t="s">
        <v>1</v>
      </c>
      <c r="R3" s="3"/>
    </row>
    <row r="4" spans="1:18" x14ac:dyDescent="0.25">
      <c r="A4" t="s">
        <v>13</v>
      </c>
      <c r="B4" s="1">
        <v>0.92873260000000002</v>
      </c>
      <c r="C4" s="2">
        <v>4.1988200000000003E-2</v>
      </c>
      <c r="D4" t="s">
        <v>1</v>
      </c>
      <c r="E4" s="1">
        <v>-0.2310324</v>
      </c>
      <c r="F4" s="2">
        <v>5.3458699999999998E-2</v>
      </c>
      <c r="G4" t="s">
        <v>1</v>
      </c>
      <c r="H4" s="1">
        <v>0.54439669999999996</v>
      </c>
      <c r="I4" s="2">
        <v>5.9620300000000001E-2</v>
      </c>
      <c r="J4" t="s">
        <v>1</v>
      </c>
      <c r="R4" s="3"/>
    </row>
    <row r="5" spans="1:18" x14ac:dyDescent="0.25">
      <c r="A5" t="s">
        <v>2</v>
      </c>
      <c r="B5" s="1">
        <v>0.8010583</v>
      </c>
      <c r="C5" s="2">
        <v>1.4405100000000001E-2</v>
      </c>
      <c r="D5" t="s">
        <v>1</v>
      </c>
      <c r="E5" s="1">
        <v>0.86596609999999996</v>
      </c>
      <c r="F5" s="2">
        <v>1.46065E-2</v>
      </c>
      <c r="G5" t="s">
        <v>1</v>
      </c>
      <c r="H5" s="1">
        <v>0.80584860000000003</v>
      </c>
      <c r="I5" s="2">
        <v>1.4501399999999999E-2</v>
      </c>
      <c r="J5" t="s">
        <v>1</v>
      </c>
      <c r="K5" s="3"/>
      <c r="R5" s="3"/>
    </row>
    <row r="6" spans="1:18" x14ac:dyDescent="0.25">
      <c r="A6" t="s">
        <v>3</v>
      </c>
      <c r="B6" s="1">
        <v>5.9870800000000002E-2</v>
      </c>
      <c r="C6" s="2">
        <v>3.9607000000000002E-3</v>
      </c>
      <c r="D6" t="s">
        <v>1</v>
      </c>
      <c r="E6" s="1">
        <v>2.61219E-2</v>
      </c>
      <c r="F6" s="2">
        <v>3.9725999999999997E-3</v>
      </c>
      <c r="G6" t="s">
        <v>1</v>
      </c>
      <c r="H6" s="1">
        <v>5.3863099999999997E-2</v>
      </c>
      <c r="I6" s="2">
        <v>4.1073999999999998E-3</v>
      </c>
      <c r="J6" t="s">
        <v>1</v>
      </c>
      <c r="L6" s="3"/>
      <c r="R6" s="3"/>
    </row>
    <row r="7" spans="1:18" x14ac:dyDescent="0.25">
      <c r="A7" t="s">
        <v>6</v>
      </c>
      <c r="B7" s="1">
        <v>3.3108100000000001E-2</v>
      </c>
      <c r="C7" s="2">
        <v>2.1599000000000002E-3</v>
      </c>
      <c r="D7" t="s">
        <v>1</v>
      </c>
      <c r="E7" s="1">
        <v>2.2335399999999998E-2</v>
      </c>
      <c r="F7" s="2">
        <v>2.1178E-3</v>
      </c>
      <c r="G7" t="s">
        <v>1</v>
      </c>
      <c r="H7" s="1">
        <v>3.1468599999999999E-2</v>
      </c>
      <c r="I7" s="2">
        <v>2.1876999999999999E-3</v>
      </c>
      <c r="J7" t="s">
        <v>1</v>
      </c>
    </row>
    <row r="8" spans="1:18" x14ac:dyDescent="0.25">
      <c r="A8" t="s">
        <v>5</v>
      </c>
      <c r="B8" s="1">
        <v>4.1388500000000002E-2</v>
      </c>
      <c r="C8" s="2">
        <v>2.8471E-3</v>
      </c>
      <c r="D8" t="s">
        <v>1</v>
      </c>
      <c r="E8" s="1"/>
      <c r="H8" s="1">
        <v>2.1396399999999999E-2</v>
      </c>
      <c r="I8" s="2">
        <v>3.8988999999999998E-3</v>
      </c>
      <c r="J8" t="s">
        <v>1</v>
      </c>
      <c r="Q8" s="3"/>
    </row>
    <row r="9" spans="1:18" x14ac:dyDescent="0.25">
      <c r="A9" t="s">
        <v>10</v>
      </c>
      <c r="B9" s="1"/>
      <c r="C9" s="1"/>
      <c r="E9" s="1"/>
      <c r="F9" s="3"/>
      <c r="H9" s="1">
        <v>-0.21845239999999999</v>
      </c>
      <c r="I9" s="2">
        <v>4.2955599999999997E-2</v>
      </c>
      <c r="J9" t="s">
        <v>1</v>
      </c>
      <c r="Q9" s="3"/>
    </row>
    <row r="10" spans="1:18" x14ac:dyDescent="0.25">
      <c r="A10" t="s">
        <v>11</v>
      </c>
      <c r="B10" s="1"/>
      <c r="E10" s="1"/>
      <c r="H10" s="1">
        <v>-0.42219010000000001</v>
      </c>
      <c r="I10" s="2">
        <v>9.7509200000000004E-2</v>
      </c>
      <c r="J10" t="s">
        <v>1</v>
      </c>
      <c r="Q10" s="3"/>
    </row>
    <row r="11" spans="1:18" x14ac:dyDescent="0.25">
      <c r="A11" t="s">
        <v>12</v>
      </c>
      <c r="B11" s="1"/>
      <c r="E11" s="1"/>
      <c r="H11">
        <v>-0.21419679999999999</v>
      </c>
      <c r="I11" s="2">
        <v>5.1624299999999998E-2</v>
      </c>
      <c r="J11" t="s">
        <v>1</v>
      </c>
      <c r="L11" s="3"/>
      <c r="Q11" s="3"/>
    </row>
    <row r="12" spans="1:18" x14ac:dyDescent="0.25">
      <c r="A12" t="s">
        <v>7</v>
      </c>
      <c r="B12" s="1">
        <v>0.46459899999999998</v>
      </c>
      <c r="E12" s="1">
        <v>0.45368520000000001</v>
      </c>
      <c r="H12" s="1">
        <v>0.4733716</v>
      </c>
      <c r="L12" s="3"/>
    </row>
    <row r="13" spans="1:18" x14ac:dyDescent="0.25">
      <c r="A13" t="s">
        <v>8</v>
      </c>
      <c r="B13" s="1">
        <v>0.3539525</v>
      </c>
      <c r="E13" s="1">
        <v>0.34135840000000001</v>
      </c>
      <c r="H13" s="1">
        <v>0.35653089999999998</v>
      </c>
      <c r="L13" s="3"/>
    </row>
    <row r="14" spans="1:18" x14ac:dyDescent="0.25">
      <c r="A14" t="s">
        <v>9</v>
      </c>
      <c r="B14" s="4">
        <v>-19154.400000000001</v>
      </c>
      <c r="E14" s="4">
        <v>-19831.099999999999</v>
      </c>
      <c r="H14" s="4">
        <v>-19091.03</v>
      </c>
    </row>
    <row r="17" spans="1:16" x14ac:dyDescent="0.25">
      <c r="F17" s="3"/>
      <c r="K17" s="3"/>
    </row>
    <row r="18" spans="1:16" x14ac:dyDescent="0.25">
      <c r="A18" t="s">
        <v>14</v>
      </c>
      <c r="B18" t="s">
        <v>22</v>
      </c>
      <c r="C18" t="s">
        <v>15</v>
      </c>
      <c r="D18" t="s">
        <v>16</v>
      </c>
      <c r="E18" t="s">
        <v>17</v>
      </c>
      <c r="F18" t="s">
        <v>18</v>
      </c>
      <c r="G18" s="3" t="s">
        <v>19</v>
      </c>
      <c r="H18" t="s">
        <v>20</v>
      </c>
      <c r="I18" t="s">
        <v>21</v>
      </c>
      <c r="J18" t="s">
        <v>28</v>
      </c>
      <c r="K18" t="s">
        <v>29</v>
      </c>
      <c r="P18" s="3"/>
    </row>
    <row r="19" spans="1:16" x14ac:dyDescent="0.25">
      <c r="B19" t="s">
        <v>15</v>
      </c>
      <c r="C19" s="5">
        <v>404</v>
      </c>
      <c r="D19">
        <v>0</v>
      </c>
      <c r="E19">
        <v>8</v>
      </c>
      <c r="F19">
        <v>0</v>
      </c>
      <c r="G19">
        <v>339</v>
      </c>
      <c r="H19">
        <v>0</v>
      </c>
      <c r="I19">
        <v>179</v>
      </c>
      <c r="J19" s="9">
        <f>SUM(C19:I19)</f>
        <v>930</v>
      </c>
      <c r="K19" s="10">
        <f>C19/J19</f>
        <v>0.43440860215053761</v>
      </c>
      <c r="P19" s="3"/>
    </row>
    <row r="20" spans="1:16" x14ac:dyDescent="0.25">
      <c r="B20" t="s">
        <v>16</v>
      </c>
      <c r="C20">
        <v>27</v>
      </c>
      <c r="D20" s="5">
        <v>0</v>
      </c>
      <c r="E20">
        <v>53</v>
      </c>
      <c r="F20">
        <v>6</v>
      </c>
      <c r="G20">
        <v>273</v>
      </c>
      <c r="H20">
        <v>0</v>
      </c>
      <c r="I20">
        <v>96</v>
      </c>
      <c r="J20" s="9">
        <f t="shared" ref="J20:J26" si="0">SUM(C20:I20)</f>
        <v>455</v>
      </c>
      <c r="K20" s="10">
        <f>D20/J20</f>
        <v>0</v>
      </c>
      <c r="P20" s="3"/>
    </row>
    <row r="21" spans="1:16" x14ac:dyDescent="0.25">
      <c r="B21" t="s">
        <v>17</v>
      </c>
      <c r="C21">
        <v>194</v>
      </c>
      <c r="D21">
        <v>0</v>
      </c>
      <c r="E21" s="5">
        <v>318</v>
      </c>
      <c r="F21">
        <v>36</v>
      </c>
      <c r="G21">
        <v>1431</v>
      </c>
      <c r="H21">
        <v>0</v>
      </c>
      <c r="I21">
        <v>729</v>
      </c>
      <c r="J21" s="9">
        <f t="shared" si="0"/>
        <v>2708</v>
      </c>
      <c r="K21" s="10">
        <f>E21/J21</f>
        <v>0.11742983751846381</v>
      </c>
      <c r="P21" s="3"/>
    </row>
    <row r="22" spans="1:16" x14ac:dyDescent="0.25">
      <c r="B22" t="s">
        <v>18</v>
      </c>
      <c r="C22">
        <v>6</v>
      </c>
      <c r="D22">
        <v>0</v>
      </c>
      <c r="E22">
        <v>18</v>
      </c>
      <c r="F22" s="5">
        <v>184</v>
      </c>
      <c r="G22">
        <v>639</v>
      </c>
      <c r="H22">
        <v>0</v>
      </c>
      <c r="I22">
        <v>227</v>
      </c>
      <c r="J22" s="9">
        <f t="shared" si="0"/>
        <v>1074</v>
      </c>
      <c r="K22" s="10">
        <f>F22/J22</f>
        <v>0.17132216014897581</v>
      </c>
      <c r="P22" s="3"/>
    </row>
    <row r="23" spans="1:16" x14ac:dyDescent="0.25">
      <c r="B23" t="s">
        <v>19</v>
      </c>
      <c r="C23">
        <v>239</v>
      </c>
      <c r="D23">
        <v>0</v>
      </c>
      <c r="E23">
        <v>529</v>
      </c>
      <c r="F23">
        <v>53</v>
      </c>
      <c r="G23" s="5">
        <v>4256</v>
      </c>
      <c r="H23">
        <v>0</v>
      </c>
      <c r="I23">
        <v>834</v>
      </c>
      <c r="J23" s="9">
        <f t="shared" si="0"/>
        <v>5911</v>
      </c>
      <c r="K23" s="10">
        <f>G23/J23</f>
        <v>0.72001353408898661</v>
      </c>
      <c r="O23" s="3"/>
    </row>
    <row r="24" spans="1:16" x14ac:dyDescent="0.25">
      <c r="B24" t="s">
        <v>20</v>
      </c>
      <c r="C24">
        <v>13</v>
      </c>
      <c r="D24">
        <v>0</v>
      </c>
      <c r="E24">
        <v>8</v>
      </c>
      <c r="F24">
        <v>3</v>
      </c>
      <c r="G24">
        <v>203</v>
      </c>
      <c r="H24" s="5">
        <v>0</v>
      </c>
      <c r="I24">
        <v>88</v>
      </c>
      <c r="J24" s="9">
        <f t="shared" si="0"/>
        <v>315</v>
      </c>
      <c r="K24" s="10">
        <f>H24/J24</f>
        <v>0</v>
      </c>
      <c r="O24" s="3"/>
    </row>
    <row r="25" spans="1:16" x14ac:dyDescent="0.25">
      <c r="B25" t="s">
        <v>21</v>
      </c>
      <c r="C25">
        <v>172</v>
      </c>
      <c r="D25">
        <v>0</v>
      </c>
      <c r="E25">
        <v>54</v>
      </c>
      <c r="F25">
        <v>30</v>
      </c>
      <c r="G25">
        <v>1264</v>
      </c>
      <c r="H25">
        <v>0</v>
      </c>
      <c r="I25" s="5">
        <v>1564</v>
      </c>
      <c r="J25" s="9">
        <f t="shared" si="0"/>
        <v>3084</v>
      </c>
      <c r="K25" s="10">
        <f>I25/J25</f>
        <v>0.50713359273670555</v>
      </c>
      <c r="O25" s="3"/>
    </row>
    <row r="26" spans="1:16" x14ac:dyDescent="0.25">
      <c r="B26" t="s">
        <v>27</v>
      </c>
      <c r="C26">
        <f>SUM(C19:C25)</f>
        <v>1055</v>
      </c>
      <c r="D26">
        <f t="shared" ref="D26:I26" si="1">SUM(D19:D25)</f>
        <v>0</v>
      </c>
      <c r="E26">
        <f t="shared" si="1"/>
        <v>988</v>
      </c>
      <c r="F26">
        <f t="shared" si="1"/>
        <v>312</v>
      </c>
      <c r="G26">
        <f t="shared" si="1"/>
        <v>8405</v>
      </c>
      <c r="H26">
        <f t="shared" si="1"/>
        <v>0</v>
      </c>
      <c r="I26">
        <f t="shared" si="1"/>
        <v>3717</v>
      </c>
      <c r="J26" s="9">
        <f t="shared" si="0"/>
        <v>14477</v>
      </c>
      <c r="K26" s="10">
        <f>SUM(C19,D20,E21,F22,G23,H24,I25)/J26</f>
        <v>0.46459901913379842</v>
      </c>
      <c r="O26" s="3"/>
    </row>
    <row r="27" spans="1:16" x14ac:dyDescent="0.25">
      <c r="O27" s="3"/>
    </row>
    <row r="28" spans="1:16" x14ac:dyDescent="0.25">
      <c r="O28" s="3"/>
    </row>
    <row r="29" spans="1:16" x14ac:dyDescent="0.25">
      <c r="O29" s="3"/>
    </row>
    <row r="30" spans="1:16" x14ac:dyDescent="0.25">
      <c r="A30" t="s">
        <v>23</v>
      </c>
      <c r="B30" t="s">
        <v>22</v>
      </c>
      <c r="C30" t="s">
        <v>15</v>
      </c>
      <c r="D30" t="s">
        <v>16</v>
      </c>
      <c r="E30" t="s">
        <v>17</v>
      </c>
      <c r="F30" t="s">
        <v>18</v>
      </c>
      <c r="G30" s="3" t="s">
        <v>19</v>
      </c>
      <c r="H30" t="s">
        <v>20</v>
      </c>
      <c r="I30" t="s">
        <v>21</v>
      </c>
      <c r="J30" t="s">
        <v>28</v>
      </c>
      <c r="K30" t="s">
        <v>29</v>
      </c>
      <c r="P30" s="3"/>
    </row>
    <row r="31" spans="1:16" x14ac:dyDescent="0.25">
      <c r="B31" t="s">
        <v>15</v>
      </c>
      <c r="C31" s="7">
        <v>271.30819000000002</v>
      </c>
      <c r="D31" s="6">
        <v>26.276589999999999</v>
      </c>
      <c r="E31" s="6">
        <v>166.05668</v>
      </c>
      <c r="F31" s="6">
        <v>19.933070000000001</v>
      </c>
      <c r="G31" s="6">
        <v>277.47370000000001</v>
      </c>
      <c r="H31" s="6">
        <v>11.877129999999999</v>
      </c>
      <c r="I31" s="6">
        <v>157.07470000000001</v>
      </c>
      <c r="J31" s="4">
        <f>SUM(C31:I31)</f>
        <v>930.00006000000008</v>
      </c>
      <c r="K31" s="10">
        <f>C31/J31</f>
        <v>0.29172921773789995</v>
      </c>
    </row>
    <row r="32" spans="1:16" x14ac:dyDescent="0.25">
      <c r="B32" t="s">
        <v>16</v>
      </c>
      <c r="C32" s="6">
        <v>23.246320000000001</v>
      </c>
      <c r="D32" s="7">
        <v>19.512547000000001</v>
      </c>
      <c r="E32" s="6">
        <v>116.07352</v>
      </c>
      <c r="F32" s="6">
        <v>24.194009999999999</v>
      </c>
      <c r="G32" s="6">
        <v>190.05179999999999</v>
      </c>
      <c r="H32" s="6">
        <v>8.6875999999999998</v>
      </c>
      <c r="I32" s="6">
        <v>73.234219999999993</v>
      </c>
      <c r="J32" s="4">
        <f t="shared" ref="J32:J38" si="2">SUM(C32:I32)</f>
        <v>455.00001699999996</v>
      </c>
      <c r="K32" s="10">
        <f>D32/J32</f>
        <v>4.2884717079032554E-2</v>
      </c>
    </row>
    <row r="33" spans="2:11" x14ac:dyDescent="0.25">
      <c r="B33" t="s">
        <v>17</v>
      </c>
      <c r="C33" s="6">
        <v>166.86411000000001</v>
      </c>
      <c r="D33" s="6">
        <v>90.898803999999998</v>
      </c>
      <c r="E33" s="7">
        <v>687.77436</v>
      </c>
      <c r="F33" s="6">
        <v>173.40151</v>
      </c>
      <c r="G33" s="6">
        <v>997.22239999999999</v>
      </c>
      <c r="H33" s="6">
        <v>58.170369999999998</v>
      </c>
      <c r="I33" s="6">
        <v>533.66845000000001</v>
      </c>
      <c r="J33" s="4">
        <f t="shared" si="2"/>
        <v>2708.000004</v>
      </c>
      <c r="K33" s="10">
        <f>E33/J33</f>
        <v>0.25397871454360604</v>
      </c>
    </row>
    <row r="34" spans="2:11" x14ac:dyDescent="0.25">
      <c r="B34" t="s">
        <v>18</v>
      </c>
      <c r="C34" s="6">
        <v>18.279340000000001</v>
      </c>
      <c r="D34" s="6">
        <v>29.532311</v>
      </c>
      <c r="E34" s="6">
        <v>224.72981999999999</v>
      </c>
      <c r="F34" s="7">
        <v>247.62723</v>
      </c>
      <c r="G34" s="6">
        <v>329.02359999999999</v>
      </c>
      <c r="H34" s="6">
        <v>31.865970000000001</v>
      </c>
      <c r="I34" s="6">
        <v>192.94171</v>
      </c>
      <c r="J34" s="4">
        <f t="shared" si="2"/>
        <v>1073.9999809999999</v>
      </c>
      <c r="K34" s="10">
        <f>F34/J34</f>
        <v>0.23056539514035618</v>
      </c>
    </row>
    <row r="35" spans="2:11" x14ac:dyDescent="0.25">
      <c r="B35" t="s">
        <v>19</v>
      </c>
      <c r="C35" s="6">
        <v>227.56135</v>
      </c>
      <c r="D35" s="6">
        <v>227.118605</v>
      </c>
      <c r="E35" s="6">
        <v>1375.2195200000001</v>
      </c>
      <c r="F35" s="6">
        <v>250.38263000000001</v>
      </c>
      <c r="G35" s="7">
        <v>2897.5011</v>
      </c>
      <c r="H35" s="6">
        <v>102.19757</v>
      </c>
      <c r="I35" s="6">
        <v>831.01919999999996</v>
      </c>
      <c r="J35" s="4">
        <f t="shared" si="2"/>
        <v>5910.9999749999997</v>
      </c>
      <c r="K35" s="10">
        <f>G35/J35</f>
        <v>0.49018797365161554</v>
      </c>
    </row>
    <row r="36" spans="2:11" x14ac:dyDescent="0.25">
      <c r="B36" t="s">
        <v>20</v>
      </c>
      <c r="C36" s="6">
        <v>15.41145</v>
      </c>
      <c r="D36" s="6">
        <v>9.6615190000000002</v>
      </c>
      <c r="E36" s="6">
        <v>70.985039999999998</v>
      </c>
      <c r="F36" s="6">
        <v>22.056290000000001</v>
      </c>
      <c r="G36" s="6">
        <v>114.7469</v>
      </c>
      <c r="H36" s="7">
        <v>10.70355</v>
      </c>
      <c r="I36" s="6">
        <v>71.435280000000006</v>
      </c>
      <c r="J36" s="4">
        <f t="shared" si="2"/>
        <v>315.00002900000004</v>
      </c>
      <c r="K36" s="10">
        <f>H36/J36</f>
        <v>3.3979520681250472E-2</v>
      </c>
    </row>
    <row r="37" spans="2:11" x14ac:dyDescent="0.25">
      <c r="B37" t="s">
        <v>21</v>
      </c>
      <c r="C37" s="6">
        <v>176.3569</v>
      </c>
      <c r="D37" s="6">
        <v>86.783895999999999</v>
      </c>
      <c r="E37" s="6">
        <v>595.26541999999995</v>
      </c>
      <c r="F37" s="6">
        <v>169.25530000000001</v>
      </c>
      <c r="G37" s="6">
        <v>1000.0377999999999</v>
      </c>
      <c r="H37" s="6">
        <v>66.557699999999997</v>
      </c>
      <c r="I37" s="7">
        <v>989.74298999999996</v>
      </c>
      <c r="J37" s="4">
        <f t="shared" si="2"/>
        <v>3084.0000059999993</v>
      </c>
      <c r="K37" s="10">
        <f>I37/J37</f>
        <v>0.32092833595150133</v>
      </c>
    </row>
    <row r="38" spans="2:11" x14ac:dyDescent="0.25">
      <c r="B38" t="s">
        <v>27</v>
      </c>
      <c r="C38" s="6">
        <f>SUM(C31:C37)</f>
        <v>899.02765999999997</v>
      </c>
      <c r="D38" s="6">
        <f t="shared" ref="D38" si="3">SUM(D31:D37)</f>
        <v>489.78427199999999</v>
      </c>
      <c r="E38" s="6">
        <f t="shared" ref="E38" si="4">SUM(E31:E37)</f>
        <v>3236.1043600000003</v>
      </c>
      <c r="F38" s="6">
        <f t="shared" ref="F38" si="5">SUM(F31:F37)</f>
        <v>906.85004000000004</v>
      </c>
      <c r="G38" s="6">
        <f t="shared" ref="G38" si="6">SUM(G31:G37)</f>
        <v>5806.0573000000004</v>
      </c>
      <c r="H38" s="6">
        <f t="shared" ref="H38" si="7">SUM(H31:H37)</f>
        <v>290.05989</v>
      </c>
      <c r="I38" s="6">
        <f t="shared" ref="I38" si="8">SUM(I31:I37)</f>
        <v>2849.1165499999997</v>
      </c>
      <c r="J38" s="9">
        <f t="shared" si="2"/>
        <v>14477.000071999999</v>
      </c>
      <c r="K38" s="10">
        <f>SUM(C31,D32,E33,F34,G35,H36,I37)/J38</f>
        <v>0.35395247230195637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2021-01-02T03:49:17Z</dcterms:modified>
</cp:coreProperties>
</file>