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"/>
    </mc:Choice>
  </mc:AlternateContent>
  <xr:revisionPtr revIDLastSave="0" documentId="13_ncr:1_{55694518-6153-4EFB-898D-EC2888A124DB}" xr6:coauthVersionLast="44" xr6:coauthVersionMax="44" xr10:uidLastSave="{00000000-0000-0000-0000-000000000000}"/>
  <bookViews>
    <workbookView xWindow="-110" yWindow="-110" windowWidth="22780" windowHeight="14660" activeTab="2" xr2:uid="{A25D8D46-635A-47F6-90AA-F320D2055949}"/>
  </bookViews>
  <sheets>
    <sheet name="LogitProposed-Hardmax" sheetId="1" r:id="rId1"/>
    <sheet name="LogitProposed-Softmax" sheetId="3" r:id="rId2"/>
    <sheet name="LogitEric-Hardmax" sheetId="10" r:id="rId3"/>
    <sheet name="LogitEric-Softmax" sheetId="11" r:id="rId4"/>
    <sheet name="RFDists-Hardmax" sheetId="4" r:id="rId5"/>
    <sheet name="RFDists-Softmax" sheetId="5" r:id="rId6"/>
    <sheet name="RFThree-Hardmax" sheetId="6" r:id="rId7"/>
    <sheet name="RFThree-Softmax" sheetId="7" r:id="rId8"/>
    <sheet name="RFCoords-Hardmax" sheetId="8" r:id="rId9"/>
    <sheet name="RFCoords-Softmax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1" l="1"/>
  <c r="I42" i="11" s="1"/>
  <c r="H41" i="11"/>
  <c r="G41" i="11"/>
  <c r="G42" i="11" s="1"/>
  <c r="F41" i="11"/>
  <c r="F42" i="11" s="1"/>
  <c r="E41" i="11"/>
  <c r="E42" i="11" s="1"/>
  <c r="D41" i="11"/>
  <c r="C41" i="11"/>
  <c r="C42" i="11" s="1"/>
  <c r="J40" i="11"/>
  <c r="J39" i="11"/>
  <c r="K39" i="11" s="1"/>
  <c r="J38" i="11"/>
  <c r="K38" i="11" s="1"/>
  <c r="J37" i="11"/>
  <c r="K37" i="11" s="1"/>
  <c r="J36" i="11"/>
  <c r="J35" i="11"/>
  <c r="K34" i="11"/>
  <c r="J34" i="11"/>
  <c r="D28" i="11"/>
  <c r="I26" i="11"/>
  <c r="I27" i="11" s="1"/>
  <c r="H26" i="11"/>
  <c r="H27" i="11" s="1"/>
  <c r="G26" i="11"/>
  <c r="F26" i="11"/>
  <c r="F27" i="11" s="1"/>
  <c r="E26" i="11"/>
  <c r="E27" i="11" s="1"/>
  <c r="D26" i="11"/>
  <c r="D27" i="11" s="1"/>
  <c r="C26" i="11"/>
  <c r="J25" i="11"/>
  <c r="K25" i="11" s="1"/>
  <c r="J24" i="11"/>
  <c r="K24" i="11" s="1"/>
  <c r="J23" i="11"/>
  <c r="K23" i="11" s="1"/>
  <c r="J22" i="11"/>
  <c r="K22" i="11" s="1"/>
  <c r="J21" i="11"/>
  <c r="K21" i="11" s="1"/>
  <c r="K20" i="11"/>
  <c r="J20" i="11"/>
  <c r="J19" i="11"/>
  <c r="I11" i="11"/>
  <c r="I12" i="11" s="1"/>
  <c r="H11" i="11"/>
  <c r="H12" i="11" s="1"/>
  <c r="G11" i="11"/>
  <c r="G12" i="11" s="1"/>
  <c r="F11" i="11"/>
  <c r="E11" i="11"/>
  <c r="E12" i="11" s="1"/>
  <c r="D11" i="11"/>
  <c r="D12" i="11" s="1"/>
  <c r="C11" i="11"/>
  <c r="C12" i="11" s="1"/>
  <c r="J10" i="11"/>
  <c r="K10" i="11" s="1"/>
  <c r="J9" i="11"/>
  <c r="K9" i="11" s="1"/>
  <c r="J8" i="11"/>
  <c r="G13" i="11" s="1"/>
  <c r="J7" i="11"/>
  <c r="K7" i="11" s="1"/>
  <c r="J6" i="11"/>
  <c r="K6" i="11" s="1"/>
  <c r="J5" i="11"/>
  <c r="K5" i="11" s="1"/>
  <c r="J4" i="11"/>
  <c r="K4" i="11" s="1"/>
  <c r="I41" i="10"/>
  <c r="H41" i="10"/>
  <c r="H42" i="10" s="1"/>
  <c r="G41" i="10"/>
  <c r="G42" i="10" s="1"/>
  <c r="F41" i="10"/>
  <c r="F42" i="10" s="1"/>
  <c r="E41" i="10"/>
  <c r="D41" i="10"/>
  <c r="D42" i="10" s="1"/>
  <c r="C41" i="10"/>
  <c r="C42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J34" i="10"/>
  <c r="J41" i="10" s="1"/>
  <c r="M37" i="10" s="1"/>
  <c r="M38" i="10" s="1"/>
  <c r="I26" i="10"/>
  <c r="I27" i="10" s="1"/>
  <c r="H26" i="10"/>
  <c r="G26" i="10"/>
  <c r="G27" i="10" s="1"/>
  <c r="F26" i="10"/>
  <c r="F27" i="10" s="1"/>
  <c r="E26" i="10"/>
  <c r="E27" i="10" s="1"/>
  <c r="D26" i="10"/>
  <c r="C26" i="10"/>
  <c r="C27" i="10" s="1"/>
  <c r="J25" i="10"/>
  <c r="K25" i="10" s="1"/>
  <c r="K24" i="10"/>
  <c r="J24" i="10"/>
  <c r="J23" i="10"/>
  <c r="K23" i="10" s="1"/>
  <c r="J22" i="10"/>
  <c r="K22" i="10" s="1"/>
  <c r="J21" i="10"/>
  <c r="E28" i="10" s="1"/>
  <c r="J20" i="10"/>
  <c r="J19" i="10"/>
  <c r="K19" i="10" s="1"/>
  <c r="I11" i="10"/>
  <c r="I12" i="10" s="1"/>
  <c r="H11" i="10"/>
  <c r="H12" i="10" s="1"/>
  <c r="G11" i="10"/>
  <c r="F11" i="10"/>
  <c r="F12" i="10" s="1"/>
  <c r="E11" i="10"/>
  <c r="E12" i="10" s="1"/>
  <c r="D11" i="10"/>
  <c r="D12" i="10" s="1"/>
  <c r="C11" i="10"/>
  <c r="J10" i="10"/>
  <c r="K10" i="10" s="1"/>
  <c r="J9" i="10"/>
  <c r="J8" i="10"/>
  <c r="K8" i="10" s="1"/>
  <c r="J7" i="10"/>
  <c r="K7" i="10" s="1"/>
  <c r="J6" i="10"/>
  <c r="K6" i="10" s="1"/>
  <c r="J5" i="10"/>
  <c r="D13" i="10" s="1"/>
  <c r="J4" i="10"/>
  <c r="C28" i="10" l="1"/>
  <c r="G28" i="10"/>
  <c r="D28" i="10"/>
  <c r="H28" i="10"/>
  <c r="J26" i="10"/>
  <c r="M22" i="10" s="1"/>
  <c r="M23" i="10" s="1"/>
  <c r="I28" i="10"/>
  <c r="K21" i="10"/>
  <c r="J26" i="11"/>
  <c r="M22" i="11" s="1"/>
  <c r="M23" i="11" s="1"/>
  <c r="C28" i="11"/>
  <c r="G28" i="11"/>
  <c r="K19" i="11"/>
  <c r="M19" i="11" s="1"/>
  <c r="H13" i="10"/>
  <c r="F13" i="10"/>
  <c r="C13" i="10"/>
  <c r="G13" i="10"/>
  <c r="K5" i="10"/>
  <c r="J11" i="10"/>
  <c r="M7" i="10" s="1"/>
  <c r="M8" i="10" s="1"/>
  <c r="K8" i="11"/>
  <c r="M4" i="11" s="1"/>
  <c r="F13" i="11"/>
  <c r="C13" i="11"/>
  <c r="D43" i="10"/>
  <c r="F43" i="10"/>
  <c r="K35" i="10"/>
  <c r="D44" i="10"/>
  <c r="E43" i="10"/>
  <c r="E44" i="10" s="1"/>
  <c r="I43" i="10"/>
  <c r="E43" i="11"/>
  <c r="I43" i="11"/>
  <c r="J41" i="11"/>
  <c r="M37" i="11" s="1"/>
  <c r="M38" i="11" s="1"/>
  <c r="D43" i="11"/>
  <c r="D44" i="11" s="1"/>
  <c r="H43" i="11"/>
  <c r="K36" i="11"/>
  <c r="K40" i="11"/>
  <c r="C14" i="10"/>
  <c r="F44" i="10"/>
  <c r="H44" i="11"/>
  <c r="G29" i="11"/>
  <c r="D29" i="11"/>
  <c r="E44" i="11"/>
  <c r="M19" i="10"/>
  <c r="C29" i="11"/>
  <c r="I44" i="10"/>
  <c r="G12" i="10"/>
  <c r="I42" i="10"/>
  <c r="J11" i="11"/>
  <c r="M7" i="11" s="1"/>
  <c r="M8" i="11" s="1"/>
  <c r="G27" i="11"/>
  <c r="H27" i="10"/>
  <c r="E42" i="10"/>
  <c r="M35" i="10" s="1"/>
  <c r="F12" i="11"/>
  <c r="M5" i="11" s="1"/>
  <c r="M6" i="11" s="1"/>
  <c r="C27" i="11"/>
  <c r="M20" i="11" s="1"/>
  <c r="H28" i="11"/>
  <c r="H29" i="11" s="1"/>
  <c r="D42" i="11"/>
  <c r="M35" i="11" s="1"/>
  <c r="H42" i="11"/>
  <c r="K9" i="10"/>
  <c r="E13" i="10"/>
  <c r="E14" i="10" s="1"/>
  <c r="I13" i="10"/>
  <c r="K20" i="10"/>
  <c r="F28" i="10"/>
  <c r="F29" i="10" s="1"/>
  <c r="K34" i="10"/>
  <c r="M34" i="10" s="1"/>
  <c r="C43" i="10"/>
  <c r="C44" i="10" s="1"/>
  <c r="G43" i="10"/>
  <c r="G44" i="10" s="1"/>
  <c r="D13" i="11"/>
  <c r="H13" i="11"/>
  <c r="E28" i="11"/>
  <c r="E29" i="11" s="1"/>
  <c r="I28" i="11"/>
  <c r="I29" i="11" s="1"/>
  <c r="K35" i="11"/>
  <c r="F43" i="11"/>
  <c r="F44" i="11" s="1"/>
  <c r="H43" i="10"/>
  <c r="H44" i="10" s="1"/>
  <c r="E13" i="11"/>
  <c r="E14" i="11" s="1"/>
  <c r="I13" i="11"/>
  <c r="F28" i="11"/>
  <c r="F29" i="11" s="1"/>
  <c r="C43" i="11"/>
  <c r="C44" i="11" s="1"/>
  <c r="G43" i="11"/>
  <c r="C12" i="10"/>
  <c r="D27" i="10"/>
  <c r="M20" i="10" s="1"/>
  <c r="K4" i="10"/>
  <c r="I41" i="9"/>
  <c r="I42" i="9" s="1"/>
  <c r="H41" i="9"/>
  <c r="G41" i="9"/>
  <c r="G42" i="9" s="1"/>
  <c r="F41" i="9"/>
  <c r="E41" i="9"/>
  <c r="E42" i="9" s="1"/>
  <c r="D41" i="9"/>
  <c r="C41" i="9"/>
  <c r="C42" i="9" s="1"/>
  <c r="J40" i="9"/>
  <c r="K40" i="9" s="1"/>
  <c r="J39" i="9"/>
  <c r="K39" i="9" s="1"/>
  <c r="J38" i="9"/>
  <c r="J37" i="9"/>
  <c r="K37" i="9" s="1"/>
  <c r="J36" i="9"/>
  <c r="K36" i="9" s="1"/>
  <c r="J35" i="9"/>
  <c r="K35" i="9" s="1"/>
  <c r="J34" i="9"/>
  <c r="K34" i="9" s="1"/>
  <c r="I26" i="9"/>
  <c r="H26" i="9"/>
  <c r="H27" i="9" s="1"/>
  <c r="G26" i="9"/>
  <c r="G27" i="9" s="1"/>
  <c r="F26" i="9"/>
  <c r="F27" i="9" s="1"/>
  <c r="E26" i="9"/>
  <c r="E27" i="9" s="1"/>
  <c r="D26" i="9"/>
  <c r="D27" i="9" s="1"/>
  <c r="C26" i="9"/>
  <c r="C27" i="9" s="1"/>
  <c r="J25" i="9"/>
  <c r="K25" i="9" s="1"/>
  <c r="J24" i="9"/>
  <c r="K24" i="9" s="1"/>
  <c r="J23" i="9"/>
  <c r="G28" i="9" s="1"/>
  <c r="J22" i="9"/>
  <c r="K22" i="9" s="1"/>
  <c r="J21" i="9"/>
  <c r="K21" i="9" s="1"/>
  <c r="J20" i="9"/>
  <c r="K20" i="9" s="1"/>
  <c r="J19" i="9"/>
  <c r="C28" i="9" s="1"/>
  <c r="I11" i="9"/>
  <c r="I12" i="9" s="1"/>
  <c r="H11" i="9"/>
  <c r="G11" i="9"/>
  <c r="G12" i="9" s="1"/>
  <c r="F11" i="9"/>
  <c r="E11" i="9"/>
  <c r="E12" i="9" s="1"/>
  <c r="D11" i="9"/>
  <c r="C11" i="9"/>
  <c r="C12" i="9" s="1"/>
  <c r="J10" i="9"/>
  <c r="K10" i="9" s="1"/>
  <c r="J9" i="9"/>
  <c r="K9" i="9" s="1"/>
  <c r="J8" i="9"/>
  <c r="K8" i="9" s="1"/>
  <c r="J7" i="9"/>
  <c r="K7" i="9" s="1"/>
  <c r="J6" i="9"/>
  <c r="E13" i="9" s="1"/>
  <c r="J5" i="9"/>
  <c r="K5" i="9" s="1"/>
  <c r="J4" i="9"/>
  <c r="K4" i="9" s="1"/>
  <c r="I41" i="8"/>
  <c r="H41" i="8"/>
  <c r="H42" i="8" s="1"/>
  <c r="G41" i="8"/>
  <c r="F41" i="8"/>
  <c r="F42" i="8" s="1"/>
  <c r="E41" i="8"/>
  <c r="D41" i="8"/>
  <c r="D42" i="8" s="1"/>
  <c r="C41" i="8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I26" i="8"/>
  <c r="I27" i="8" s="1"/>
  <c r="H26" i="8"/>
  <c r="G26" i="8"/>
  <c r="G27" i="8" s="1"/>
  <c r="F26" i="8"/>
  <c r="E26" i="8"/>
  <c r="E27" i="8" s="1"/>
  <c r="D26" i="8"/>
  <c r="D28" i="8" s="1"/>
  <c r="C26" i="8"/>
  <c r="C27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I11" i="8"/>
  <c r="I12" i="8" s="1"/>
  <c r="H11" i="8"/>
  <c r="H12" i="8" s="1"/>
  <c r="G11" i="8"/>
  <c r="F11" i="8"/>
  <c r="F12" i="8" s="1"/>
  <c r="E11" i="8"/>
  <c r="D11" i="8"/>
  <c r="D12" i="8" s="1"/>
  <c r="C11" i="8"/>
  <c r="J10" i="8"/>
  <c r="K10" i="8" s="1"/>
  <c r="J9" i="8"/>
  <c r="K9" i="8" s="1"/>
  <c r="J8" i="8"/>
  <c r="K8" i="8" s="1"/>
  <c r="J7" i="8"/>
  <c r="K7" i="8" s="1"/>
  <c r="J6" i="8"/>
  <c r="K6" i="8" s="1"/>
  <c r="J5" i="8"/>
  <c r="K5" i="8" s="1"/>
  <c r="J4" i="8"/>
  <c r="I41" i="7"/>
  <c r="I42" i="7" s="1"/>
  <c r="H41" i="7"/>
  <c r="G41" i="7"/>
  <c r="G42" i="7" s="1"/>
  <c r="F41" i="7"/>
  <c r="F42" i="7" s="1"/>
  <c r="E41" i="7"/>
  <c r="E42" i="7" s="1"/>
  <c r="D41" i="7"/>
  <c r="C41" i="7"/>
  <c r="C42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I26" i="7"/>
  <c r="I27" i="7" s="1"/>
  <c r="H26" i="7"/>
  <c r="H27" i="7" s="1"/>
  <c r="G26" i="7"/>
  <c r="G27" i="7" s="1"/>
  <c r="F26" i="7"/>
  <c r="F27" i="7" s="1"/>
  <c r="E26" i="7"/>
  <c r="E27" i="7" s="1"/>
  <c r="D26" i="7"/>
  <c r="D27" i="7" s="1"/>
  <c r="C26" i="7"/>
  <c r="C27" i="7" s="1"/>
  <c r="K25" i="7"/>
  <c r="J25" i="7"/>
  <c r="J24" i="7"/>
  <c r="K24" i="7" s="1"/>
  <c r="J23" i="7"/>
  <c r="G28" i="7" s="1"/>
  <c r="J22" i="7"/>
  <c r="K22" i="7" s="1"/>
  <c r="J21" i="7"/>
  <c r="K21" i="7" s="1"/>
  <c r="J20" i="7"/>
  <c r="K20" i="7" s="1"/>
  <c r="J19" i="7"/>
  <c r="C28" i="7" s="1"/>
  <c r="I11" i="7"/>
  <c r="I12" i="7" s="1"/>
  <c r="H11" i="7"/>
  <c r="H12" i="7" s="1"/>
  <c r="G11" i="7"/>
  <c r="G12" i="7" s="1"/>
  <c r="F11" i="7"/>
  <c r="F12" i="7" s="1"/>
  <c r="E11" i="7"/>
  <c r="E12" i="7" s="1"/>
  <c r="D11" i="7"/>
  <c r="D12" i="7" s="1"/>
  <c r="C11" i="7"/>
  <c r="C12" i="7" s="1"/>
  <c r="J10" i="7"/>
  <c r="K10" i="7" s="1"/>
  <c r="J9" i="7"/>
  <c r="K9" i="7" s="1"/>
  <c r="J8" i="7"/>
  <c r="K8" i="7" s="1"/>
  <c r="K7" i="7"/>
  <c r="J7" i="7"/>
  <c r="F13" i="7" s="1"/>
  <c r="J6" i="7"/>
  <c r="K6" i="7" s="1"/>
  <c r="J5" i="7"/>
  <c r="K5" i="7" s="1"/>
  <c r="J4" i="7"/>
  <c r="I41" i="6"/>
  <c r="H41" i="6"/>
  <c r="H42" i="6" s="1"/>
  <c r="G41" i="6"/>
  <c r="G42" i="6" s="1"/>
  <c r="F41" i="6"/>
  <c r="F42" i="6" s="1"/>
  <c r="E41" i="6"/>
  <c r="D41" i="6"/>
  <c r="D42" i="6" s="1"/>
  <c r="C41" i="6"/>
  <c r="C42" i="6" s="1"/>
  <c r="J40" i="6"/>
  <c r="K40" i="6" s="1"/>
  <c r="J39" i="6"/>
  <c r="K39" i="6" s="1"/>
  <c r="J38" i="6"/>
  <c r="K38" i="6" s="1"/>
  <c r="J37" i="6"/>
  <c r="K37" i="6" s="1"/>
  <c r="J36" i="6"/>
  <c r="K36" i="6" s="1"/>
  <c r="J35" i="6"/>
  <c r="K35" i="6" s="1"/>
  <c r="J34" i="6"/>
  <c r="I26" i="6"/>
  <c r="I27" i="6" s="1"/>
  <c r="H26" i="6"/>
  <c r="H27" i="6" s="1"/>
  <c r="G26" i="6"/>
  <c r="F26" i="6"/>
  <c r="F27" i="6" s="1"/>
  <c r="E26" i="6"/>
  <c r="E27" i="6" s="1"/>
  <c r="D26" i="6"/>
  <c r="D27" i="6" s="1"/>
  <c r="C26" i="6"/>
  <c r="J25" i="6"/>
  <c r="K25" i="6" s="1"/>
  <c r="J24" i="6"/>
  <c r="K24" i="6" s="1"/>
  <c r="J23" i="6"/>
  <c r="K23" i="6" s="1"/>
  <c r="J22" i="6"/>
  <c r="K22" i="6" s="1"/>
  <c r="J21" i="6"/>
  <c r="K21" i="6" s="1"/>
  <c r="J20" i="6"/>
  <c r="D28" i="6" s="1"/>
  <c r="J19" i="6"/>
  <c r="I11" i="6"/>
  <c r="I12" i="6" s="1"/>
  <c r="H11" i="6"/>
  <c r="H12" i="6" s="1"/>
  <c r="G11" i="6"/>
  <c r="G12" i="6" s="1"/>
  <c r="F11" i="6"/>
  <c r="E11" i="6"/>
  <c r="E12" i="6" s="1"/>
  <c r="D11" i="6"/>
  <c r="D12" i="6" s="1"/>
  <c r="C11" i="6"/>
  <c r="C12" i="6" s="1"/>
  <c r="J10" i="6"/>
  <c r="I13" i="6" s="1"/>
  <c r="J9" i="6"/>
  <c r="K9" i="6" s="1"/>
  <c r="J8" i="6"/>
  <c r="J7" i="6"/>
  <c r="J6" i="6"/>
  <c r="E13" i="6" s="1"/>
  <c r="J5" i="6"/>
  <c r="K5" i="6" s="1"/>
  <c r="J4" i="6"/>
  <c r="K4" i="6" s="1"/>
  <c r="I41" i="5"/>
  <c r="I42" i="5" s="1"/>
  <c r="H41" i="5"/>
  <c r="H42" i="5" s="1"/>
  <c r="G41" i="5"/>
  <c r="G42" i="5" s="1"/>
  <c r="F41" i="5"/>
  <c r="E41" i="5"/>
  <c r="E42" i="5" s="1"/>
  <c r="D41" i="5"/>
  <c r="D42" i="5" s="1"/>
  <c r="C41" i="5"/>
  <c r="C42" i="5" s="1"/>
  <c r="J40" i="5"/>
  <c r="K40" i="5" s="1"/>
  <c r="J39" i="5"/>
  <c r="H43" i="5" s="1"/>
  <c r="J38" i="5"/>
  <c r="K38" i="5" s="1"/>
  <c r="J37" i="5"/>
  <c r="K37" i="5" s="1"/>
  <c r="J36" i="5"/>
  <c r="J35" i="5"/>
  <c r="K35" i="5" s="1"/>
  <c r="J34" i="5"/>
  <c r="K34" i="5" s="1"/>
  <c r="D28" i="5"/>
  <c r="E27" i="5"/>
  <c r="I26" i="5"/>
  <c r="H26" i="5"/>
  <c r="H27" i="5" s="1"/>
  <c r="G26" i="5"/>
  <c r="G27" i="5" s="1"/>
  <c r="F26" i="5"/>
  <c r="F27" i="5" s="1"/>
  <c r="E26" i="5"/>
  <c r="D26" i="5"/>
  <c r="D27" i="5" s="1"/>
  <c r="C26" i="5"/>
  <c r="C27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C28" i="5" s="1"/>
  <c r="I11" i="5"/>
  <c r="I12" i="5" s="1"/>
  <c r="H11" i="5"/>
  <c r="G11" i="5"/>
  <c r="G12" i="5" s="1"/>
  <c r="F11" i="5"/>
  <c r="F12" i="5" s="1"/>
  <c r="E11" i="5"/>
  <c r="E12" i="5" s="1"/>
  <c r="D11" i="5"/>
  <c r="C11" i="5"/>
  <c r="C12" i="5" s="1"/>
  <c r="J10" i="5"/>
  <c r="K10" i="5" s="1"/>
  <c r="J9" i="5"/>
  <c r="K9" i="5" s="1"/>
  <c r="J8" i="5"/>
  <c r="J7" i="5"/>
  <c r="K7" i="5" s="1"/>
  <c r="J6" i="5"/>
  <c r="J5" i="5"/>
  <c r="K5" i="5" s="1"/>
  <c r="J4" i="5"/>
  <c r="I41" i="4"/>
  <c r="I42" i="4" s="1"/>
  <c r="H41" i="4"/>
  <c r="H42" i="4" s="1"/>
  <c r="G41" i="4"/>
  <c r="F41" i="4"/>
  <c r="F42" i="4" s="1"/>
  <c r="E41" i="4"/>
  <c r="E42" i="4" s="1"/>
  <c r="D41" i="4"/>
  <c r="D42" i="4" s="1"/>
  <c r="C41" i="4"/>
  <c r="C42" i="4" s="1"/>
  <c r="J40" i="4"/>
  <c r="K40" i="4" s="1"/>
  <c r="J39" i="4"/>
  <c r="J38" i="4"/>
  <c r="K38" i="4" s="1"/>
  <c r="J37" i="4"/>
  <c r="K37" i="4" s="1"/>
  <c r="J36" i="4"/>
  <c r="J35" i="4"/>
  <c r="K35" i="4" s="1"/>
  <c r="J34" i="4"/>
  <c r="I26" i="4"/>
  <c r="I27" i="4" s="1"/>
  <c r="H26" i="4"/>
  <c r="H27" i="4" s="1"/>
  <c r="G26" i="4"/>
  <c r="G27" i="4" s="1"/>
  <c r="F26" i="4"/>
  <c r="E26" i="4"/>
  <c r="E27" i="4" s="1"/>
  <c r="D26" i="4"/>
  <c r="D27" i="4" s="1"/>
  <c r="C26" i="4"/>
  <c r="C27" i="4" s="1"/>
  <c r="J25" i="4"/>
  <c r="I28" i="4" s="1"/>
  <c r="J24" i="4"/>
  <c r="K24" i="4" s="1"/>
  <c r="J23" i="4"/>
  <c r="J22" i="4"/>
  <c r="K22" i="4" s="1"/>
  <c r="J21" i="4"/>
  <c r="E28" i="4" s="1"/>
  <c r="J20" i="4"/>
  <c r="K20" i="4" s="1"/>
  <c r="J19" i="4"/>
  <c r="K19" i="4" s="1"/>
  <c r="I11" i="4"/>
  <c r="H11" i="4"/>
  <c r="H12" i="4" s="1"/>
  <c r="G11" i="4"/>
  <c r="G12" i="4" s="1"/>
  <c r="F11" i="4"/>
  <c r="F12" i="4" s="1"/>
  <c r="E11" i="4"/>
  <c r="D11" i="4"/>
  <c r="D12" i="4" s="1"/>
  <c r="C11" i="4"/>
  <c r="C12" i="4" s="1"/>
  <c r="J10" i="4"/>
  <c r="K10" i="4" s="1"/>
  <c r="J9" i="4"/>
  <c r="K9" i="4" s="1"/>
  <c r="J8" i="4"/>
  <c r="J7" i="4"/>
  <c r="K7" i="4" s="1"/>
  <c r="J6" i="4"/>
  <c r="K6" i="4" s="1"/>
  <c r="J5" i="4"/>
  <c r="J4" i="4"/>
  <c r="I29" i="10" l="1"/>
  <c r="E29" i="10"/>
  <c r="C29" i="10"/>
  <c r="H29" i="10"/>
  <c r="G29" i="10"/>
  <c r="D29" i="10"/>
  <c r="M21" i="11"/>
  <c r="M5" i="10"/>
  <c r="M4" i="10"/>
  <c r="M6" i="10" s="1"/>
  <c r="I14" i="10"/>
  <c r="D14" i="10"/>
  <c r="F14" i="10"/>
  <c r="H14" i="10"/>
  <c r="G14" i="10"/>
  <c r="H14" i="11"/>
  <c r="F14" i="11"/>
  <c r="I14" i="11"/>
  <c r="D14" i="11"/>
  <c r="M34" i="11"/>
  <c r="I44" i="11"/>
  <c r="G44" i="11"/>
  <c r="M36" i="10"/>
  <c r="M21" i="10"/>
  <c r="M36" i="11"/>
  <c r="G14" i="11"/>
  <c r="C14" i="11"/>
  <c r="G43" i="9"/>
  <c r="E43" i="5"/>
  <c r="G28" i="4"/>
  <c r="I28" i="9"/>
  <c r="F28" i="9"/>
  <c r="H28" i="8"/>
  <c r="F28" i="8"/>
  <c r="C28" i="8"/>
  <c r="K23" i="7"/>
  <c r="M20" i="7"/>
  <c r="K19" i="7"/>
  <c r="M19" i="7" s="1"/>
  <c r="K20" i="6"/>
  <c r="J26" i="6"/>
  <c r="M22" i="6" s="1"/>
  <c r="C28" i="6"/>
  <c r="C29" i="6" s="1"/>
  <c r="G28" i="6"/>
  <c r="G29" i="6" s="1"/>
  <c r="F28" i="5"/>
  <c r="E28" i="5"/>
  <c r="I28" i="5"/>
  <c r="K25" i="4"/>
  <c r="C28" i="4"/>
  <c r="D28" i="4"/>
  <c r="K23" i="4"/>
  <c r="D13" i="9"/>
  <c r="H13" i="9"/>
  <c r="H14" i="9" s="1"/>
  <c r="J11" i="9"/>
  <c r="M7" i="9" s="1"/>
  <c r="K6" i="9"/>
  <c r="M4" i="9" s="1"/>
  <c r="F13" i="9"/>
  <c r="I13" i="9"/>
  <c r="J11" i="8"/>
  <c r="M7" i="8" s="1"/>
  <c r="M5" i="7"/>
  <c r="J11" i="7"/>
  <c r="M7" i="7" s="1"/>
  <c r="G13" i="6"/>
  <c r="K6" i="6"/>
  <c r="K8" i="6"/>
  <c r="K10" i="6"/>
  <c r="F13" i="6"/>
  <c r="C13" i="6"/>
  <c r="J11" i="6"/>
  <c r="M7" i="6" s="1"/>
  <c r="E13" i="5"/>
  <c r="F13" i="5"/>
  <c r="G13" i="5"/>
  <c r="D13" i="5"/>
  <c r="H13" i="5"/>
  <c r="I13" i="5"/>
  <c r="K6" i="5"/>
  <c r="C13" i="5"/>
  <c r="K38" i="9"/>
  <c r="M34" i="9" s="1"/>
  <c r="D43" i="9"/>
  <c r="H43" i="9"/>
  <c r="F43" i="9"/>
  <c r="C43" i="9"/>
  <c r="D43" i="7"/>
  <c r="H43" i="7"/>
  <c r="J41" i="7"/>
  <c r="M37" i="7" s="1"/>
  <c r="K34" i="7"/>
  <c r="M34" i="7" s="1"/>
  <c r="G43" i="5"/>
  <c r="I43" i="5"/>
  <c r="F43" i="5"/>
  <c r="C43" i="5"/>
  <c r="D43" i="5"/>
  <c r="C13" i="8"/>
  <c r="G13" i="8"/>
  <c r="G28" i="8"/>
  <c r="E43" i="8"/>
  <c r="I43" i="8"/>
  <c r="J41" i="8"/>
  <c r="M37" i="8" s="1"/>
  <c r="D43" i="8"/>
  <c r="D44" i="8" s="1"/>
  <c r="F13" i="8"/>
  <c r="F14" i="8" s="1"/>
  <c r="E13" i="8"/>
  <c r="E14" i="8" s="1"/>
  <c r="C43" i="8"/>
  <c r="C44" i="8" s="1"/>
  <c r="G43" i="8"/>
  <c r="G44" i="8" s="1"/>
  <c r="J41" i="6"/>
  <c r="M37" i="6" s="1"/>
  <c r="E43" i="6"/>
  <c r="E44" i="6" s="1"/>
  <c r="I43" i="6"/>
  <c r="K34" i="6"/>
  <c r="M34" i="6" s="1"/>
  <c r="E14" i="9"/>
  <c r="C14" i="8"/>
  <c r="G14" i="8"/>
  <c r="M19" i="8"/>
  <c r="E12" i="8"/>
  <c r="F27" i="8"/>
  <c r="C42" i="8"/>
  <c r="H43" i="8"/>
  <c r="H12" i="9"/>
  <c r="I27" i="9"/>
  <c r="M20" i="9" s="1"/>
  <c r="C12" i="8"/>
  <c r="G12" i="8"/>
  <c r="D13" i="8"/>
  <c r="D14" i="8" s="1"/>
  <c r="H13" i="8"/>
  <c r="H14" i="8" s="1"/>
  <c r="D27" i="8"/>
  <c r="H27" i="8"/>
  <c r="E28" i="8"/>
  <c r="I28" i="8"/>
  <c r="E42" i="8"/>
  <c r="I42" i="8"/>
  <c r="F43" i="8"/>
  <c r="F12" i="9"/>
  <c r="C13" i="9"/>
  <c r="G13" i="9"/>
  <c r="D28" i="9"/>
  <c r="H28" i="9"/>
  <c r="D42" i="9"/>
  <c r="H42" i="9"/>
  <c r="E43" i="9"/>
  <c r="I43" i="9"/>
  <c r="G42" i="8"/>
  <c r="D12" i="9"/>
  <c r="J41" i="9"/>
  <c r="M37" i="9" s="1"/>
  <c r="F42" i="9"/>
  <c r="I13" i="8"/>
  <c r="I14" i="8" s="1"/>
  <c r="K34" i="8"/>
  <c r="M34" i="8" s="1"/>
  <c r="E28" i="9"/>
  <c r="J26" i="8"/>
  <c r="M22" i="8" s="1"/>
  <c r="K4" i="8"/>
  <c r="M4" i="8" s="1"/>
  <c r="K19" i="9"/>
  <c r="K23" i="9"/>
  <c r="J26" i="9"/>
  <c r="M22" i="9" s="1"/>
  <c r="D29" i="6"/>
  <c r="F14" i="7"/>
  <c r="G27" i="6"/>
  <c r="H28" i="6"/>
  <c r="H29" i="6" s="1"/>
  <c r="K7" i="6"/>
  <c r="D13" i="6"/>
  <c r="H13" i="6"/>
  <c r="E28" i="6"/>
  <c r="E29" i="6" s="1"/>
  <c r="I28" i="6"/>
  <c r="I29" i="6" s="1"/>
  <c r="E42" i="6"/>
  <c r="I42" i="6"/>
  <c r="F43" i="6"/>
  <c r="F44" i="6" s="1"/>
  <c r="K4" i="7"/>
  <c r="M4" i="7" s="1"/>
  <c r="M6" i="7" s="1"/>
  <c r="C13" i="7"/>
  <c r="C14" i="7" s="1"/>
  <c r="G13" i="7"/>
  <c r="G14" i="7" s="1"/>
  <c r="D28" i="7"/>
  <c r="H28" i="7"/>
  <c r="D42" i="7"/>
  <c r="H42" i="7"/>
  <c r="E43" i="7"/>
  <c r="I43" i="7"/>
  <c r="C27" i="6"/>
  <c r="F28" i="6"/>
  <c r="F29" i="6" s="1"/>
  <c r="C43" i="6"/>
  <c r="C44" i="6" s="1"/>
  <c r="G43" i="6"/>
  <c r="D13" i="7"/>
  <c r="D14" i="7" s="1"/>
  <c r="H13" i="7"/>
  <c r="H14" i="7" s="1"/>
  <c r="E28" i="7"/>
  <c r="I28" i="7"/>
  <c r="F43" i="7"/>
  <c r="F12" i="6"/>
  <c r="M5" i="6" s="1"/>
  <c r="K19" i="6"/>
  <c r="M19" i="6" s="1"/>
  <c r="D43" i="6"/>
  <c r="H43" i="6"/>
  <c r="E13" i="7"/>
  <c r="E14" i="7" s="1"/>
  <c r="I13" i="7"/>
  <c r="I14" i="7" s="1"/>
  <c r="F28" i="7"/>
  <c r="C43" i="7"/>
  <c r="G43" i="7"/>
  <c r="J26" i="7"/>
  <c r="M22" i="7" s="1"/>
  <c r="F43" i="4"/>
  <c r="I43" i="4"/>
  <c r="C43" i="4"/>
  <c r="G43" i="4"/>
  <c r="D43" i="4"/>
  <c r="D13" i="4"/>
  <c r="E13" i="4"/>
  <c r="I13" i="4"/>
  <c r="I14" i="4" s="1"/>
  <c r="K5" i="4"/>
  <c r="F13" i="4"/>
  <c r="K39" i="4"/>
  <c r="H43" i="4"/>
  <c r="F28" i="4"/>
  <c r="J26" i="4"/>
  <c r="E29" i="4" s="1"/>
  <c r="G29" i="4"/>
  <c r="J41" i="4"/>
  <c r="C13" i="4"/>
  <c r="J11" i="4"/>
  <c r="M7" i="4" s="1"/>
  <c r="K4" i="4"/>
  <c r="E12" i="4"/>
  <c r="F27" i="4"/>
  <c r="M20" i="4" s="1"/>
  <c r="G42" i="4"/>
  <c r="M35" i="4" s="1"/>
  <c r="K8" i="4"/>
  <c r="G13" i="4"/>
  <c r="K36" i="4"/>
  <c r="E43" i="4"/>
  <c r="I12" i="4"/>
  <c r="H12" i="5"/>
  <c r="J41" i="5"/>
  <c r="E44" i="5" s="1"/>
  <c r="H28" i="4"/>
  <c r="K19" i="5"/>
  <c r="M19" i="5" s="1"/>
  <c r="G28" i="5"/>
  <c r="H13" i="4"/>
  <c r="K21" i="4"/>
  <c r="K4" i="5"/>
  <c r="K8" i="5"/>
  <c r="J11" i="5"/>
  <c r="H28" i="5"/>
  <c r="H29" i="5" s="1"/>
  <c r="K36" i="5"/>
  <c r="M34" i="5" s="1"/>
  <c r="K39" i="5"/>
  <c r="D12" i="5"/>
  <c r="I27" i="5"/>
  <c r="M20" i="5" s="1"/>
  <c r="F42" i="5"/>
  <c r="M35" i="5" s="1"/>
  <c r="J26" i="5"/>
  <c r="F29" i="5" s="1"/>
  <c r="K34" i="4"/>
  <c r="I41" i="3"/>
  <c r="I42" i="3" s="1"/>
  <c r="H41" i="3"/>
  <c r="G41" i="3"/>
  <c r="G42" i="3" s="1"/>
  <c r="F41" i="3"/>
  <c r="F42" i="3" s="1"/>
  <c r="E41" i="3"/>
  <c r="E42" i="3" s="1"/>
  <c r="D41" i="3"/>
  <c r="C41" i="3"/>
  <c r="C42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I26" i="3"/>
  <c r="I27" i="3" s="1"/>
  <c r="H26" i="3"/>
  <c r="H27" i="3" s="1"/>
  <c r="G26" i="3"/>
  <c r="F26" i="3"/>
  <c r="F27" i="3" s="1"/>
  <c r="E26" i="3"/>
  <c r="E27" i="3" s="1"/>
  <c r="D26" i="3"/>
  <c r="D27" i="3" s="1"/>
  <c r="C26" i="3"/>
  <c r="J25" i="3"/>
  <c r="K25" i="3" s="1"/>
  <c r="J24" i="3"/>
  <c r="K24" i="3" s="1"/>
  <c r="J23" i="3"/>
  <c r="K23" i="3" s="1"/>
  <c r="J22" i="3"/>
  <c r="K22" i="3" s="1"/>
  <c r="J21" i="3"/>
  <c r="J20" i="3"/>
  <c r="K20" i="3" s="1"/>
  <c r="J19" i="3"/>
  <c r="I11" i="3"/>
  <c r="I12" i="3" s="1"/>
  <c r="H11" i="3"/>
  <c r="H12" i="3" s="1"/>
  <c r="G11" i="3"/>
  <c r="G12" i="3" s="1"/>
  <c r="F11" i="3"/>
  <c r="E11" i="3"/>
  <c r="E12" i="3" s="1"/>
  <c r="D11" i="3"/>
  <c r="D12" i="3" s="1"/>
  <c r="C11" i="3"/>
  <c r="C12" i="3" s="1"/>
  <c r="J10" i="3"/>
  <c r="K10" i="3" s="1"/>
  <c r="J9" i="3"/>
  <c r="J8" i="3"/>
  <c r="K8" i="3" s="1"/>
  <c r="J7" i="3"/>
  <c r="J6" i="3"/>
  <c r="K6" i="3" s="1"/>
  <c r="J5" i="3"/>
  <c r="K5" i="3" s="1"/>
  <c r="J4" i="3"/>
  <c r="K4" i="3" s="1"/>
  <c r="M35" i="9" l="1"/>
  <c r="M35" i="6"/>
  <c r="H44" i="6"/>
  <c r="D44" i="6"/>
  <c r="G44" i="6"/>
  <c r="I44" i="6"/>
  <c r="E44" i="4"/>
  <c r="D44" i="4"/>
  <c r="G14" i="4"/>
  <c r="M5" i="4"/>
  <c r="M21" i="7"/>
  <c r="E29" i="5"/>
  <c r="M19" i="4"/>
  <c r="M21" i="4" s="1"/>
  <c r="H29" i="4"/>
  <c r="C29" i="4"/>
  <c r="F29" i="4"/>
  <c r="I14" i="9"/>
  <c r="F14" i="9"/>
  <c r="M5" i="9"/>
  <c r="G14" i="9"/>
  <c r="C14" i="9"/>
  <c r="D14" i="9"/>
  <c r="M4" i="6"/>
  <c r="M6" i="6" s="1"/>
  <c r="I14" i="6"/>
  <c r="H14" i="6"/>
  <c r="C14" i="6"/>
  <c r="E14" i="6"/>
  <c r="D14" i="6"/>
  <c r="F14" i="6"/>
  <c r="G14" i="6"/>
  <c r="M4" i="5"/>
  <c r="M5" i="5"/>
  <c r="D14" i="5"/>
  <c r="H14" i="4"/>
  <c r="M36" i="9"/>
  <c r="F44" i="9"/>
  <c r="I44" i="9"/>
  <c r="H44" i="8"/>
  <c r="E44" i="8"/>
  <c r="F44" i="7"/>
  <c r="M35" i="7"/>
  <c r="M36" i="7" s="1"/>
  <c r="C44" i="7"/>
  <c r="I44" i="7"/>
  <c r="H44" i="7"/>
  <c r="D44" i="7"/>
  <c r="E44" i="7"/>
  <c r="G44" i="7"/>
  <c r="F44" i="8"/>
  <c r="M20" i="8"/>
  <c r="M21" i="8" s="1"/>
  <c r="M5" i="8"/>
  <c r="M6" i="8" s="1"/>
  <c r="I44" i="8"/>
  <c r="E29" i="9"/>
  <c r="E44" i="9"/>
  <c r="D29" i="9"/>
  <c r="E29" i="8"/>
  <c r="C29" i="9"/>
  <c r="H29" i="8"/>
  <c r="M6" i="9"/>
  <c r="M19" i="9"/>
  <c r="M21" i="9" s="1"/>
  <c r="G44" i="9"/>
  <c r="C44" i="9"/>
  <c r="D29" i="8"/>
  <c r="G29" i="9"/>
  <c r="C29" i="8"/>
  <c r="M35" i="8"/>
  <c r="M36" i="8" s="1"/>
  <c r="G29" i="8"/>
  <c r="H44" i="9"/>
  <c r="F29" i="8"/>
  <c r="H29" i="9"/>
  <c r="I29" i="8"/>
  <c r="F29" i="9"/>
  <c r="I29" i="9"/>
  <c r="D44" i="9"/>
  <c r="E29" i="7"/>
  <c r="D29" i="7"/>
  <c r="M36" i="6"/>
  <c r="M20" i="6"/>
  <c r="M21" i="6" s="1"/>
  <c r="C29" i="7"/>
  <c r="F29" i="7"/>
  <c r="I29" i="7"/>
  <c r="H29" i="7"/>
  <c r="G29" i="7"/>
  <c r="M34" i="4"/>
  <c r="M36" i="4" s="1"/>
  <c r="G44" i="4"/>
  <c r="C44" i="4"/>
  <c r="D14" i="4"/>
  <c r="E14" i="4"/>
  <c r="C14" i="4"/>
  <c r="M36" i="5"/>
  <c r="I44" i="4"/>
  <c r="M37" i="4"/>
  <c r="F44" i="4"/>
  <c r="H44" i="4"/>
  <c r="F14" i="5"/>
  <c r="M7" i="5"/>
  <c r="M37" i="5"/>
  <c r="I44" i="5"/>
  <c r="D44" i="5"/>
  <c r="M4" i="4"/>
  <c r="M6" i="4" s="1"/>
  <c r="F44" i="5"/>
  <c r="M22" i="5"/>
  <c r="D29" i="5"/>
  <c r="G29" i="5"/>
  <c r="G14" i="5"/>
  <c r="C44" i="5"/>
  <c r="G44" i="5"/>
  <c r="E14" i="5"/>
  <c r="C29" i="5"/>
  <c r="I29" i="4"/>
  <c r="M22" i="4"/>
  <c r="D29" i="4"/>
  <c r="F14" i="4"/>
  <c r="M6" i="5"/>
  <c r="M21" i="5"/>
  <c r="I29" i="5"/>
  <c r="I14" i="5"/>
  <c r="H44" i="5"/>
  <c r="C14" i="5"/>
  <c r="H14" i="5"/>
  <c r="J41" i="3"/>
  <c r="H44" i="3" s="1"/>
  <c r="E28" i="3"/>
  <c r="H13" i="3"/>
  <c r="D13" i="3"/>
  <c r="E43" i="3"/>
  <c r="J26" i="3"/>
  <c r="D28" i="3"/>
  <c r="F43" i="3"/>
  <c r="K19" i="3"/>
  <c r="C28" i="3"/>
  <c r="C29" i="3" s="1"/>
  <c r="G28" i="3"/>
  <c r="I28" i="3"/>
  <c r="D43" i="3"/>
  <c r="D44" i="3" s="1"/>
  <c r="H43" i="3"/>
  <c r="I43" i="3"/>
  <c r="G13" i="3"/>
  <c r="J11" i="3"/>
  <c r="F13" i="3"/>
  <c r="C13" i="3"/>
  <c r="G29" i="3"/>
  <c r="F12" i="3"/>
  <c r="M5" i="3" s="1"/>
  <c r="G27" i="3"/>
  <c r="H28" i="3"/>
  <c r="H29" i="3" s="1"/>
  <c r="D42" i="3"/>
  <c r="H42" i="3"/>
  <c r="K7" i="3"/>
  <c r="K21" i="3"/>
  <c r="K9" i="3"/>
  <c r="E13" i="3"/>
  <c r="I13" i="3"/>
  <c r="F28" i="3"/>
  <c r="F29" i="3" s="1"/>
  <c r="K34" i="3"/>
  <c r="M34" i="3" s="1"/>
  <c r="C43" i="3"/>
  <c r="G43" i="3"/>
  <c r="C27" i="3"/>
  <c r="M20" i="3" s="1"/>
  <c r="I41" i="1"/>
  <c r="I42" i="1" s="1"/>
  <c r="H41" i="1"/>
  <c r="G41" i="1"/>
  <c r="G42" i="1" s="1"/>
  <c r="F41" i="1"/>
  <c r="F42" i="1" s="1"/>
  <c r="E41" i="1"/>
  <c r="E42" i="1" s="1"/>
  <c r="D41" i="1"/>
  <c r="C41" i="1"/>
  <c r="C42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I26" i="1"/>
  <c r="I27" i="1" s="1"/>
  <c r="H26" i="1"/>
  <c r="G26" i="1"/>
  <c r="G27" i="1" s="1"/>
  <c r="F26" i="1"/>
  <c r="F27" i="1" s="1"/>
  <c r="E26" i="1"/>
  <c r="E27" i="1" s="1"/>
  <c r="D26" i="1"/>
  <c r="C26" i="1"/>
  <c r="C27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D11" i="1"/>
  <c r="E11" i="1"/>
  <c r="F11" i="1"/>
  <c r="G11" i="1"/>
  <c r="H11" i="1"/>
  <c r="I11" i="1"/>
  <c r="C11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4" i="1"/>
  <c r="K4" i="1" s="1"/>
  <c r="M19" i="3" l="1"/>
  <c r="M21" i="3" s="1"/>
  <c r="D29" i="3"/>
  <c r="I13" i="1"/>
  <c r="E44" i="3"/>
  <c r="C44" i="3"/>
  <c r="M37" i="3"/>
  <c r="M38" i="3" s="1"/>
  <c r="F44" i="3"/>
  <c r="I44" i="3"/>
  <c r="H14" i="3"/>
  <c r="G44" i="3"/>
  <c r="M35" i="3"/>
  <c r="M36" i="3" s="1"/>
  <c r="E29" i="3"/>
  <c r="M22" i="3"/>
  <c r="M23" i="3" s="1"/>
  <c r="I29" i="3"/>
  <c r="M4" i="3"/>
  <c r="M6" i="3" s="1"/>
  <c r="C14" i="3"/>
  <c r="I14" i="3"/>
  <c r="F14" i="3"/>
  <c r="D14" i="3"/>
  <c r="G14" i="3"/>
  <c r="E14" i="3"/>
  <c r="M7" i="3"/>
  <c r="M8" i="3" s="1"/>
  <c r="E13" i="1"/>
  <c r="D43" i="1"/>
  <c r="H43" i="1"/>
  <c r="J41" i="1"/>
  <c r="M37" i="1" s="1"/>
  <c r="M38" i="1" s="1"/>
  <c r="K34" i="1"/>
  <c r="M34" i="1" s="1"/>
  <c r="E43" i="1"/>
  <c r="I43" i="1"/>
  <c r="H42" i="1"/>
  <c r="F43" i="1"/>
  <c r="C43" i="1"/>
  <c r="G43" i="1"/>
  <c r="D42" i="1"/>
  <c r="M35" i="1" s="1"/>
  <c r="H13" i="1"/>
  <c r="D13" i="1"/>
  <c r="G13" i="1"/>
  <c r="G14" i="1" s="1"/>
  <c r="J26" i="1"/>
  <c r="M22" i="1" s="1"/>
  <c r="M23" i="1" s="1"/>
  <c r="D28" i="1"/>
  <c r="D29" i="1" s="1"/>
  <c r="H28" i="1"/>
  <c r="H29" i="1" s="1"/>
  <c r="E28" i="1"/>
  <c r="K19" i="1"/>
  <c r="M19" i="1" s="1"/>
  <c r="I28" i="1"/>
  <c r="I29" i="1" s="1"/>
  <c r="D27" i="1"/>
  <c r="H27" i="1"/>
  <c r="F28" i="1"/>
  <c r="F29" i="1" s="1"/>
  <c r="C28" i="1"/>
  <c r="C29" i="1" s="1"/>
  <c r="G28" i="1"/>
  <c r="G29" i="1" s="1"/>
  <c r="M4" i="1"/>
  <c r="C13" i="1"/>
  <c r="F13" i="1"/>
  <c r="J11" i="1"/>
  <c r="M7" i="1" s="1"/>
  <c r="M8" i="1" s="1"/>
  <c r="C12" i="1"/>
  <c r="G12" i="1"/>
  <c r="F12" i="1"/>
  <c r="D12" i="1"/>
  <c r="H12" i="1"/>
  <c r="E12" i="1"/>
  <c r="I12" i="1"/>
  <c r="E29" i="1" l="1"/>
  <c r="D14" i="1"/>
  <c r="E14" i="1"/>
  <c r="F14" i="1"/>
  <c r="H14" i="1"/>
  <c r="C14" i="1"/>
  <c r="I14" i="1"/>
  <c r="F44" i="1"/>
  <c r="I44" i="1"/>
  <c r="H44" i="1"/>
  <c r="G44" i="1"/>
  <c r="C44" i="1"/>
  <c r="E44" i="1"/>
  <c r="D44" i="1"/>
  <c r="M36" i="1"/>
  <c r="M20" i="1"/>
  <c r="M21" i="1" s="1"/>
  <c r="M5" i="1"/>
  <c r="M6" i="1" s="1"/>
</calcChain>
</file>

<file path=xl/sharedStrings.xml><?xml version="1.0" encoding="utf-8"?>
<sst xmlns="http://schemas.openxmlformats.org/spreadsheetml/2006/main" count="870" uniqueCount="23">
  <si>
    <t>Total</t>
  </si>
  <si>
    <t>Pred-Obs</t>
  </si>
  <si>
    <t>Precision</t>
  </si>
  <si>
    <t>(P-O)/T</t>
  </si>
  <si>
    <t>MI</t>
  </si>
  <si>
    <t>OC</t>
  </si>
  <si>
    <t>RY</t>
  </si>
  <si>
    <t>SC</t>
  </si>
  <si>
    <t>SG</t>
  </si>
  <si>
    <t>YG</t>
  </si>
  <si>
    <t>YK</t>
  </si>
  <si>
    <t>Recall</t>
  </si>
  <si>
    <t>Macro Recall</t>
  </si>
  <si>
    <t>Accuracy</t>
  </si>
  <si>
    <t>Macro Precision</t>
  </si>
  <si>
    <t>Macro F1</t>
  </si>
  <si>
    <t>Ave Prob Obs</t>
  </si>
  <si>
    <t>Stat</t>
  </si>
  <si>
    <t>Value</t>
  </si>
  <si>
    <t>Non-Family</t>
  </si>
  <si>
    <t>Family</t>
  </si>
  <si>
    <t>Obs\Pred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</si>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</sst>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D915-47C2-4B68-88FC-9CA9AAB36509}">
  <dimension ref="A2:N44"/>
  <sheetViews>
    <sheetView topLeftCell="A23" workbookViewId="0">
      <selection activeCell="C33" sqref="C33:I33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7</v>
      </c>
      <c r="E3" s="2" t="s">
        <v>4</v>
      </c>
      <c r="F3" s="2" t="s">
        <v>10</v>
      </c>
      <c r="G3" s="2" t="s">
        <v>9</v>
      </c>
      <c r="H3" s="2" t="s">
        <v>6</v>
      </c>
      <c r="I3" s="2" t="s">
        <v>5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13">
        <v>1313</v>
      </c>
      <c r="D4" s="10">
        <v>142</v>
      </c>
      <c r="E4" s="10">
        <v>111</v>
      </c>
      <c r="F4" s="10">
        <v>886</v>
      </c>
      <c r="G4" s="10">
        <v>0</v>
      </c>
      <c r="H4" s="10">
        <v>0</v>
      </c>
      <c r="I4" s="10">
        <v>0</v>
      </c>
      <c r="J4" s="12">
        <f>SUM(C4:I4)</f>
        <v>2452</v>
      </c>
      <c r="K4" s="9">
        <f>C4/J4</f>
        <v>0.53548123980424145</v>
      </c>
      <c r="M4" s="3">
        <f>AVERAGE(K4:K10)</f>
        <v>0.21657012624113797</v>
      </c>
      <c r="N4" s="2" t="s">
        <v>12</v>
      </c>
    </row>
    <row r="5" spans="1:14" x14ac:dyDescent="0.35">
      <c r="B5" s="2" t="s">
        <v>7</v>
      </c>
      <c r="C5" s="10">
        <v>349</v>
      </c>
      <c r="D5" s="13">
        <v>160</v>
      </c>
      <c r="E5" s="10">
        <v>3</v>
      </c>
      <c r="F5" s="10">
        <v>279</v>
      </c>
      <c r="G5" s="10">
        <v>0</v>
      </c>
      <c r="H5" s="10">
        <v>0</v>
      </c>
      <c r="I5" s="10">
        <v>0</v>
      </c>
      <c r="J5" s="12">
        <f t="shared" ref="J5:J10" si="0">SUM(C5:I5)</f>
        <v>791</v>
      </c>
      <c r="K5" s="9">
        <f>D5/J5</f>
        <v>0.20227560050568899</v>
      </c>
      <c r="M5" s="3">
        <f>AVERAGE(C12:I12)</f>
        <v>0.17723481873254382</v>
      </c>
      <c r="N5" s="2" t="s">
        <v>14</v>
      </c>
    </row>
    <row r="6" spans="1:14" x14ac:dyDescent="0.35">
      <c r="B6" s="2" t="s">
        <v>4</v>
      </c>
      <c r="C6" s="10">
        <v>336</v>
      </c>
      <c r="D6" s="10">
        <v>6</v>
      </c>
      <c r="E6" s="13">
        <v>140</v>
      </c>
      <c r="F6" s="10">
        <v>184</v>
      </c>
      <c r="G6" s="10">
        <v>0</v>
      </c>
      <c r="H6" s="10">
        <v>0</v>
      </c>
      <c r="I6" s="10">
        <v>0</v>
      </c>
      <c r="J6" s="12">
        <f t="shared" si="0"/>
        <v>666</v>
      </c>
      <c r="K6" s="9">
        <f>E6/J6</f>
        <v>0.21021021021021022</v>
      </c>
      <c r="M6" s="4">
        <f>2*M4*M5/(M4+M5)</f>
        <v>0.19493796386836854</v>
      </c>
      <c r="N6" s="2" t="s">
        <v>15</v>
      </c>
    </row>
    <row r="7" spans="1:14" x14ac:dyDescent="0.35">
      <c r="B7" s="2" t="s">
        <v>10</v>
      </c>
      <c r="C7" s="10">
        <v>670</v>
      </c>
      <c r="D7" s="10">
        <v>97</v>
      </c>
      <c r="E7" s="10">
        <v>103</v>
      </c>
      <c r="F7" s="13">
        <v>1144</v>
      </c>
      <c r="G7" s="10">
        <v>0</v>
      </c>
      <c r="H7" s="10">
        <v>0</v>
      </c>
      <c r="I7" s="10">
        <v>0</v>
      </c>
      <c r="J7" s="12">
        <f t="shared" si="0"/>
        <v>2014</v>
      </c>
      <c r="K7" s="9">
        <f>F7/J7</f>
        <v>0.56802383316782523</v>
      </c>
      <c r="M7" s="4">
        <f>SUM(C4,D5,E6,F7,G8,H9,I10)/J11</f>
        <v>0.33544226791580484</v>
      </c>
      <c r="N7" s="2" t="s">
        <v>13</v>
      </c>
    </row>
    <row r="8" spans="1:14" x14ac:dyDescent="0.35">
      <c r="B8" s="2" t="s">
        <v>9</v>
      </c>
      <c r="C8" s="10">
        <v>92</v>
      </c>
      <c r="D8" s="10">
        <v>22</v>
      </c>
      <c r="E8" s="10">
        <v>8</v>
      </c>
      <c r="F8" s="10">
        <v>83</v>
      </c>
      <c r="G8" s="13">
        <v>0</v>
      </c>
      <c r="H8" s="10">
        <v>0</v>
      </c>
      <c r="I8" s="10">
        <v>0</v>
      </c>
      <c r="J8" s="12">
        <f t="shared" si="0"/>
        <v>205</v>
      </c>
      <c r="K8" s="9">
        <f>G8/J8</f>
        <v>0</v>
      </c>
      <c r="M8" s="4">
        <f>M7</f>
        <v>0.33544226791580484</v>
      </c>
      <c r="N8" s="2" t="s">
        <v>16</v>
      </c>
    </row>
    <row r="9" spans="1:14" x14ac:dyDescent="0.35">
      <c r="B9" s="2" t="s">
        <v>6</v>
      </c>
      <c r="C9" s="10">
        <v>819</v>
      </c>
      <c r="D9" s="10">
        <v>138</v>
      </c>
      <c r="E9" s="10">
        <v>122</v>
      </c>
      <c r="F9" s="10">
        <v>782</v>
      </c>
      <c r="G9" s="10">
        <v>0</v>
      </c>
      <c r="H9" s="13">
        <v>0</v>
      </c>
      <c r="I9" s="10">
        <v>0</v>
      </c>
      <c r="J9" s="12">
        <f t="shared" si="0"/>
        <v>1861</v>
      </c>
      <c r="K9" s="9">
        <f>H9/J9</f>
        <v>0</v>
      </c>
    </row>
    <row r="10" spans="1:14" x14ac:dyDescent="0.35">
      <c r="B10" s="2" t="s">
        <v>5</v>
      </c>
      <c r="C10" s="10">
        <v>99</v>
      </c>
      <c r="D10" s="10">
        <v>15</v>
      </c>
      <c r="E10" s="10">
        <v>19</v>
      </c>
      <c r="F10" s="10">
        <v>97</v>
      </c>
      <c r="G10" s="10">
        <v>0</v>
      </c>
      <c r="H10" s="10">
        <v>0</v>
      </c>
      <c r="I10" s="13">
        <v>0</v>
      </c>
      <c r="J10" s="12">
        <f t="shared" si="0"/>
        <v>230</v>
      </c>
      <c r="K10" s="9">
        <f>I10/J10</f>
        <v>0</v>
      </c>
    </row>
    <row r="11" spans="1:14" x14ac:dyDescent="0.35">
      <c r="B11" s="2" t="s">
        <v>0</v>
      </c>
      <c r="C11" s="12">
        <f>SUM(C4:C10)</f>
        <v>3678</v>
      </c>
      <c r="D11" s="12">
        <f t="shared" ref="D11:I11" si="1">SUM(D4:D10)</f>
        <v>580</v>
      </c>
      <c r="E11" s="12">
        <f t="shared" si="1"/>
        <v>506</v>
      </c>
      <c r="F11" s="12">
        <f t="shared" si="1"/>
        <v>3455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0.35698749320282763</v>
      </c>
      <c r="D12" s="9">
        <f>IFERROR(D5/D11, 0)</f>
        <v>0.27586206896551724</v>
      </c>
      <c r="E12" s="9">
        <f>IFERROR(E6/E11, 0)</f>
        <v>0.27667984189723321</v>
      </c>
      <c r="F12" s="9">
        <f>IFERROR(F7/F11, 0)</f>
        <v>0.33111432706222865</v>
      </c>
      <c r="G12" s="9">
        <f>IFERROR(G8/G11, 0)</f>
        <v>0</v>
      </c>
      <c r="H12" s="9">
        <f>IFERROR(H9/H11, 0)</f>
        <v>0</v>
      </c>
      <c r="I12" s="9">
        <f>IFERROR(I10/I11, 0)</f>
        <v>0</v>
      </c>
      <c r="J12" s="10"/>
      <c r="K12" s="10"/>
    </row>
    <row r="13" spans="1:14" x14ac:dyDescent="0.35">
      <c r="B13" s="2" t="s">
        <v>1</v>
      </c>
      <c r="C13" s="10">
        <f>C11-J4</f>
        <v>1226</v>
      </c>
      <c r="D13" s="10">
        <f>D11-J5</f>
        <v>-211</v>
      </c>
      <c r="E13" s="10">
        <f>E11-J6</f>
        <v>-160</v>
      </c>
      <c r="F13" s="10">
        <f>F11-J7</f>
        <v>1441</v>
      </c>
      <c r="G13" s="10">
        <f>G11-J8</f>
        <v>-205</v>
      </c>
      <c r="H13" s="10">
        <f>H11-J9</f>
        <v>-1861</v>
      </c>
      <c r="I13" s="10">
        <f>I11-J10</f>
        <v>-230</v>
      </c>
      <c r="J13" s="10"/>
      <c r="K13" s="10"/>
    </row>
    <row r="14" spans="1:14" x14ac:dyDescent="0.35">
      <c r="B14" s="2" t="s">
        <v>3</v>
      </c>
      <c r="C14" s="9">
        <f>C13/$J11</f>
        <v>0.14916656527558098</v>
      </c>
      <c r="D14" s="9">
        <f t="shared" ref="D14:I14" si="2">D13/$J11</f>
        <v>-2.5672222898162792E-2</v>
      </c>
      <c r="E14" s="9">
        <f t="shared" si="2"/>
        <v>-1.9467088453583161E-2</v>
      </c>
      <c r="F14" s="9">
        <f t="shared" si="2"/>
        <v>0.17532546538508334</v>
      </c>
      <c r="G14" s="9">
        <f t="shared" si="2"/>
        <v>-2.4942207081153425E-2</v>
      </c>
      <c r="H14" s="9">
        <f t="shared" si="2"/>
        <v>-0.22642657257573914</v>
      </c>
      <c r="I14" s="9">
        <f t="shared" si="2"/>
        <v>-2.7983939652025794E-2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7</v>
      </c>
      <c r="E18" s="2" t="s">
        <v>4</v>
      </c>
      <c r="F18" s="2" t="s">
        <v>10</v>
      </c>
      <c r="G18" s="2" t="s">
        <v>9</v>
      </c>
      <c r="H18" s="2" t="s">
        <v>6</v>
      </c>
      <c r="I18" s="2" t="s">
        <v>5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13">
        <v>3166</v>
      </c>
      <c r="D19" s="10">
        <v>55</v>
      </c>
      <c r="E19" s="10">
        <v>76</v>
      </c>
      <c r="F19" s="10">
        <v>163</v>
      </c>
      <c r="G19" s="10">
        <v>0</v>
      </c>
      <c r="H19" s="10">
        <v>0</v>
      </c>
      <c r="I19" s="10">
        <v>0</v>
      </c>
      <c r="J19" s="12">
        <f>SUM(C19:I19)</f>
        <v>3460</v>
      </c>
      <c r="K19" s="9">
        <f>C19/J19</f>
        <v>0.91502890173410401</v>
      </c>
      <c r="M19" s="3">
        <f>AVERAGE(K19:K25)</f>
        <v>0.40357855171031393</v>
      </c>
      <c r="N19" s="2" t="s">
        <v>12</v>
      </c>
    </row>
    <row r="20" spans="1:14" x14ac:dyDescent="0.35">
      <c r="B20" s="2" t="s">
        <v>7</v>
      </c>
      <c r="C20" s="10">
        <v>81</v>
      </c>
      <c r="D20" s="13">
        <v>189</v>
      </c>
      <c r="E20" s="10">
        <v>1</v>
      </c>
      <c r="F20" s="10">
        <v>12</v>
      </c>
      <c r="G20" s="10">
        <v>0</v>
      </c>
      <c r="H20" s="10">
        <v>0</v>
      </c>
      <c r="I20" s="10">
        <v>0</v>
      </c>
      <c r="J20" s="12">
        <f t="shared" ref="J20:J25" si="3">SUM(C20:I20)</f>
        <v>283</v>
      </c>
      <c r="K20" s="9">
        <f>D20/J20</f>
        <v>0.66784452296819785</v>
      </c>
      <c r="M20" s="3">
        <f>AVERAGE(C27:I27)</f>
        <v>0.35245251742639827</v>
      </c>
      <c r="N20" s="2" t="s">
        <v>14</v>
      </c>
    </row>
    <row r="21" spans="1:14" x14ac:dyDescent="0.35">
      <c r="B21" s="2" t="s">
        <v>4</v>
      </c>
      <c r="C21" s="10">
        <v>59</v>
      </c>
      <c r="D21" s="10">
        <v>1</v>
      </c>
      <c r="E21" s="13">
        <v>191</v>
      </c>
      <c r="F21" s="10">
        <v>13</v>
      </c>
      <c r="G21" s="10">
        <v>0</v>
      </c>
      <c r="H21" s="10">
        <v>0</v>
      </c>
      <c r="I21" s="10">
        <v>0</v>
      </c>
      <c r="J21" s="12">
        <f t="shared" si="3"/>
        <v>264</v>
      </c>
      <c r="K21" s="9">
        <f>E21/J21</f>
        <v>0.72348484848484851</v>
      </c>
      <c r="M21" s="4">
        <f>2*M19*M20/(M19+M20)</f>
        <v>0.37628685469770951</v>
      </c>
      <c r="N21" s="2" t="s">
        <v>15</v>
      </c>
    </row>
    <row r="22" spans="1:14" x14ac:dyDescent="0.35">
      <c r="B22" s="2" t="s">
        <v>10</v>
      </c>
      <c r="C22" s="10">
        <v>438</v>
      </c>
      <c r="D22" s="10">
        <v>25</v>
      </c>
      <c r="E22" s="10">
        <v>52</v>
      </c>
      <c r="F22" s="13">
        <v>555</v>
      </c>
      <c r="G22" s="10">
        <v>0</v>
      </c>
      <c r="H22" s="10">
        <v>0</v>
      </c>
      <c r="I22" s="10">
        <v>0</v>
      </c>
      <c r="J22" s="12">
        <f t="shared" si="3"/>
        <v>1070</v>
      </c>
      <c r="K22" s="9">
        <f>F22/J22</f>
        <v>0.51869158878504673</v>
      </c>
      <c r="M22" s="4">
        <f>SUM(C19,D20,E21,F22,G23,H24,I25)/J26</f>
        <v>0.65521648825691003</v>
      </c>
      <c r="N22" s="2" t="s">
        <v>13</v>
      </c>
    </row>
    <row r="23" spans="1:14" x14ac:dyDescent="0.35">
      <c r="B23" s="2" t="s">
        <v>9</v>
      </c>
      <c r="C23" s="10">
        <v>82</v>
      </c>
      <c r="D23" s="10">
        <v>3</v>
      </c>
      <c r="E23" s="10">
        <v>4</v>
      </c>
      <c r="F23" s="10">
        <v>21</v>
      </c>
      <c r="G23" s="13">
        <v>0</v>
      </c>
      <c r="H23" s="10">
        <v>0</v>
      </c>
      <c r="I23" s="10">
        <v>0</v>
      </c>
      <c r="J23" s="12">
        <f t="shared" si="3"/>
        <v>110</v>
      </c>
      <c r="K23" s="9">
        <f>G23/J23</f>
        <v>0</v>
      </c>
      <c r="M23" s="4">
        <f>M22</f>
        <v>0.65521648825691003</v>
      </c>
      <c r="N23" s="2" t="s">
        <v>16</v>
      </c>
    </row>
    <row r="24" spans="1:14" x14ac:dyDescent="0.35">
      <c r="B24" s="2" t="s">
        <v>6</v>
      </c>
      <c r="C24" s="10">
        <v>711</v>
      </c>
      <c r="D24" s="10">
        <v>25</v>
      </c>
      <c r="E24" s="10">
        <v>34</v>
      </c>
      <c r="F24" s="10">
        <v>77</v>
      </c>
      <c r="G24" s="10">
        <v>0</v>
      </c>
      <c r="H24" s="13">
        <v>0</v>
      </c>
      <c r="I24" s="10">
        <v>0</v>
      </c>
      <c r="J24" s="12">
        <f t="shared" si="3"/>
        <v>847</v>
      </c>
      <c r="K24" s="9">
        <f>H24/J24</f>
        <v>0</v>
      </c>
    </row>
    <row r="25" spans="1:14" x14ac:dyDescent="0.35">
      <c r="B25" s="2" t="s">
        <v>5</v>
      </c>
      <c r="C25" s="10">
        <v>202</v>
      </c>
      <c r="D25" s="10">
        <v>4</v>
      </c>
      <c r="E25" s="10">
        <v>8</v>
      </c>
      <c r="F25" s="10">
        <v>11</v>
      </c>
      <c r="G25" s="10">
        <v>0</v>
      </c>
      <c r="H25" s="10">
        <v>0</v>
      </c>
      <c r="I25" s="13">
        <v>0</v>
      </c>
      <c r="J25" s="12">
        <f t="shared" si="3"/>
        <v>225</v>
      </c>
      <c r="K25" s="9">
        <f>I25/J25</f>
        <v>0</v>
      </c>
    </row>
    <row r="26" spans="1:14" x14ac:dyDescent="0.35">
      <c r="B26" s="2" t="s">
        <v>0</v>
      </c>
      <c r="C26" s="12">
        <f>SUM(C19:C25)</f>
        <v>4739</v>
      </c>
      <c r="D26" s="12">
        <f t="shared" ref="D26" si="4">SUM(D19:D25)</f>
        <v>302</v>
      </c>
      <c r="E26" s="12">
        <f t="shared" ref="E26" si="5">SUM(E19:E25)</f>
        <v>366</v>
      </c>
      <c r="F26" s="12">
        <f t="shared" ref="F26" si="6">SUM(F19:F25)</f>
        <v>852</v>
      </c>
      <c r="G26" s="12">
        <f t="shared" ref="G26" si="7">SUM(G19:G25)</f>
        <v>0</v>
      </c>
      <c r="H26" s="12">
        <f t="shared" ref="H26" si="8">SUM(H19:H25)</f>
        <v>0</v>
      </c>
      <c r="I26" s="12">
        <f t="shared" ref="I26" si="9">SUM(I19:I25)</f>
        <v>0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0.66807343321375823</v>
      </c>
      <c r="D27" s="9">
        <f>IFERROR(D20/D26, 0)</f>
        <v>0.6258278145695364</v>
      </c>
      <c r="E27" s="9">
        <f>IFERROR(E21/E26, 0)</f>
        <v>0.52185792349726778</v>
      </c>
      <c r="F27" s="9">
        <f>IFERROR(F22/F26, 0)</f>
        <v>0.65140845070422537</v>
      </c>
      <c r="G27" s="9">
        <f>IFERROR(G23/G26, 0)</f>
        <v>0</v>
      </c>
      <c r="H27" s="9">
        <f>IFERROR(H24/H26, 0)</f>
        <v>0</v>
      </c>
      <c r="I27" s="9">
        <f>IFERROR(I25/I26, 0)</f>
        <v>0</v>
      </c>
      <c r="J27" s="10"/>
      <c r="K27" s="10"/>
    </row>
    <row r="28" spans="1:14" x14ac:dyDescent="0.35">
      <c r="B28" s="2" t="s">
        <v>1</v>
      </c>
      <c r="C28" s="10">
        <f>C26-J19</f>
        <v>1279</v>
      </c>
      <c r="D28" s="10">
        <f>D26-J20</f>
        <v>19</v>
      </c>
      <c r="E28" s="10">
        <f>E26-J21</f>
        <v>102</v>
      </c>
      <c r="F28" s="10">
        <f>F26-J22</f>
        <v>-218</v>
      </c>
      <c r="G28" s="10">
        <f>G26-J23</f>
        <v>-110</v>
      </c>
      <c r="H28" s="10">
        <f>H26-J24</f>
        <v>-847</v>
      </c>
      <c r="I28" s="10">
        <f>I26-J25</f>
        <v>-225</v>
      </c>
      <c r="J28" s="10"/>
      <c r="K28" s="10"/>
    </row>
    <row r="29" spans="1:14" x14ac:dyDescent="0.35">
      <c r="B29" s="2" t="s">
        <v>3</v>
      </c>
      <c r="C29" s="9">
        <f>C28/$J26</f>
        <v>0.20434574213133089</v>
      </c>
      <c r="D29" s="9">
        <f t="shared" ref="D29" si="10">D28/$J26</f>
        <v>3.0356286946796613E-3</v>
      </c>
      <c r="E29" s="9">
        <f t="shared" ref="E29" si="11">E28/$J26</f>
        <v>1.6296532992490814E-2</v>
      </c>
      <c r="F29" s="9">
        <f t="shared" ref="F29" si="12">F28/$J26</f>
        <v>-3.482984502316664E-2</v>
      </c>
      <c r="G29" s="9">
        <f t="shared" ref="G29" si="13">G28/$J26</f>
        <v>-1.7574692442882251E-2</v>
      </c>
      <c r="H29" s="9">
        <f t="shared" ref="H29" si="14">H28/$J26</f>
        <v>-0.13532513181019332</v>
      </c>
      <c r="I29" s="9">
        <f t="shared" ref="I29" si="15">I28/$J26</f>
        <v>-3.594823454225915E-2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7</v>
      </c>
      <c r="E33" s="2" t="s">
        <v>4</v>
      </c>
      <c r="F33" s="2" t="s">
        <v>10</v>
      </c>
      <c r="G33" s="2" t="s">
        <v>9</v>
      </c>
      <c r="H33" s="2" t="s">
        <v>6</v>
      </c>
      <c r="I33" s="2" t="s">
        <v>5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13">
        <v>4470</v>
      </c>
      <c r="D34" s="10">
        <v>202</v>
      </c>
      <c r="E34" s="10">
        <v>192</v>
      </c>
      <c r="F34" s="10">
        <v>1048</v>
      </c>
      <c r="G34" s="10">
        <v>0</v>
      </c>
      <c r="H34" s="10">
        <v>0</v>
      </c>
      <c r="I34" s="10">
        <v>0</v>
      </c>
      <c r="J34" s="12">
        <f>SUM(C34:I34)</f>
        <v>5912</v>
      </c>
      <c r="K34" s="9">
        <f>C34/J34</f>
        <v>0.75608930987821377</v>
      </c>
      <c r="M34" s="3">
        <f>AVERAGE(K34:K40)</f>
        <v>0.28568337263573423</v>
      </c>
      <c r="N34" s="2" t="s">
        <v>12</v>
      </c>
    </row>
    <row r="35" spans="2:14" x14ac:dyDescent="0.35">
      <c r="B35" s="2" t="s">
        <v>7</v>
      </c>
      <c r="C35" s="10">
        <v>423</v>
      </c>
      <c r="D35" s="13">
        <v>355</v>
      </c>
      <c r="E35" s="10">
        <v>5</v>
      </c>
      <c r="F35" s="10">
        <v>291</v>
      </c>
      <c r="G35" s="10">
        <v>0</v>
      </c>
      <c r="H35" s="10">
        <v>0</v>
      </c>
      <c r="I35" s="10">
        <v>0</v>
      </c>
      <c r="J35" s="12">
        <f t="shared" ref="J35:J40" si="16">SUM(C35:I35)</f>
        <v>1074</v>
      </c>
      <c r="K35" s="9">
        <f>D35/J35</f>
        <v>0.33054003724394787</v>
      </c>
      <c r="M35" s="3">
        <f>AVERAGE(C42:I42)</f>
        <v>0.24213133569715858</v>
      </c>
      <c r="N35" s="2" t="s">
        <v>14</v>
      </c>
    </row>
    <row r="36" spans="2:14" x14ac:dyDescent="0.35">
      <c r="B36" s="2" t="s">
        <v>4</v>
      </c>
      <c r="C36" s="10">
        <v>392</v>
      </c>
      <c r="D36" s="10">
        <v>7</v>
      </c>
      <c r="E36" s="13">
        <v>339</v>
      </c>
      <c r="F36" s="10">
        <v>192</v>
      </c>
      <c r="G36" s="10">
        <v>0</v>
      </c>
      <c r="H36" s="10">
        <v>0</v>
      </c>
      <c r="I36" s="10">
        <v>0</v>
      </c>
      <c r="J36" s="12">
        <f t="shared" si="16"/>
        <v>930</v>
      </c>
      <c r="K36" s="9">
        <f>E36/J36</f>
        <v>0.36451612903225805</v>
      </c>
      <c r="M36" s="4">
        <f>2*M34*M35/(M34+M35)</f>
        <v>0.26211053049750199</v>
      </c>
      <c r="N36" s="2" t="s">
        <v>15</v>
      </c>
    </row>
    <row r="37" spans="2:14" x14ac:dyDescent="0.35">
      <c r="B37" s="2" t="s">
        <v>10</v>
      </c>
      <c r="C37" s="10">
        <v>1099</v>
      </c>
      <c r="D37" s="10">
        <v>126</v>
      </c>
      <c r="E37" s="10">
        <v>167</v>
      </c>
      <c r="F37" s="13">
        <v>1692</v>
      </c>
      <c r="G37" s="10">
        <v>0</v>
      </c>
      <c r="H37" s="10">
        <v>0</v>
      </c>
      <c r="I37" s="10">
        <v>0</v>
      </c>
      <c r="J37" s="12">
        <f t="shared" si="16"/>
        <v>3084</v>
      </c>
      <c r="K37" s="9">
        <f>F37/J37</f>
        <v>0.54863813229571989</v>
      </c>
      <c r="M37" s="4">
        <f>SUM(C34,D35,E36,F37,G38,H39,I40)/J41</f>
        <v>0.47354606989915732</v>
      </c>
      <c r="N37" s="2" t="s">
        <v>13</v>
      </c>
    </row>
    <row r="38" spans="2:14" x14ac:dyDescent="0.35">
      <c r="B38" s="2" t="s">
        <v>9</v>
      </c>
      <c r="C38" s="10">
        <v>172</v>
      </c>
      <c r="D38" s="10">
        <v>26</v>
      </c>
      <c r="E38" s="10">
        <v>13</v>
      </c>
      <c r="F38" s="10">
        <v>104</v>
      </c>
      <c r="G38" s="13">
        <v>0</v>
      </c>
      <c r="H38" s="10">
        <v>0</v>
      </c>
      <c r="I38" s="10">
        <v>0</v>
      </c>
      <c r="J38" s="12">
        <f t="shared" si="16"/>
        <v>315</v>
      </c>
      <c r="K38" s="9">
        <f>G38/J38</f>
        <v>0</v>
      </c>
      <c r="M38" s="4">
        <f>M37</f>
        <v>0.47354606989915732</v>
      </c>
      <c r="N38" s="2" t="s">
        <v>16</v>
      </c>
    </row>
    <row r="39" spans="2:14" x14ac:dyDescent="0.35">
      <c r="B39" s="2" t="s">
        <v>6</v>
      </c>
      <c r="C39" s="10">
        <v>1521</v>
      </c>
      <c r="D39" s="10">
        <v>164</v>
      </c>
      <c r="E39" s="10">
        <v>167</v>
      </c>
      <c r="F39" s="10">
        <v>856</v>
      </c>
      <c r="G39" s="10">
        <v>0</v>
      </c>
      <c r="H39" s="13">
        <v>0</v>
      </c>
      <c r="I39" s="10">
        <v>0</v>
      </c>
      <c r="J39" s="12">
        <f t="shared" si="16"/>
        <v>2708</v>
      </c>
      <c r="K39" s="9">
        <f>H39/J39</f>
        <v>0</v>
      </c>
    </row>
    <row r="40" spans="2:14" x14ac:dyDescent="0.35">
      <c r="B40" s="2" t="s">
        <v>5</v>
      </c>
      <c r="C40" s="10">
        <v>300</v>
      </c>
      <c r="D40" s="10">
        <v>19</v>
      </c>
      <c r="E40" s="10">
        <v>28</v>
      </c>
      <c r="F40" s="10">
        <v>108</v>
      </c>
      <c r="G40" s="10">
        <v>0</v>
      </c>
      <c r="H40" s="10">
        <v>0</v>
      </c>
      <c r="I40" s="13">
        <v>0</v>
      </c>
      <c r="J40" s="12">
        <f t="shared" si="16"/>
        <v>455</v>
      </c>
      <c r="K40" s="9">
        <f>I40/J40</f>
        <v>0</v>
      </c>
    </row>
    <row r="41" spans="2:14" x14ac:dyDescent="0.35">
      <c r="B41" s="2" t="s">
        <v>0</v>
      </c>
      <c r="C41" s="12">
        <f>SUM(C34:C40)</f>
        <v>8377</v>
      </c>
      <c r="D41" s="12">
        <f t="shared" ref="D41" si="17">SUM(D34:D40)</f>
        <v>899</v>
      </c>
      <c r="E41" s="12">
        <f t="shared" ref="E41" si="18">SUM(E34:E40)</f>
        <v>911</v>
      </c>
      <c r="F41" s="12">
        <f t="shared" ref="F41" si="19">SUM(F34:F40)</f>
        <v>4291</v>
      </c>
      <c r="G41" s="12">
        <f t="shared" ref="G41" si="20">SUM(G34:G40)</f>
        <v>0</v>
      </c>
      <c r="H41" s="12">
        <f t="shared" ref="H41" si="21">SUM(H34:H40)</f>
        <v>0</v>
      </c>
      <c r="I41" s="12">
        <f t="shared" ref="I41" si="22">SUM(I34:I40)</f>
        <v>0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0.53360391548286978</v>
      </c>
      <c r="D42" s="9">
        <f>IFERROR(D35/D41, 0)</f>
        <v>0.39488320355951056</v>
      </c>
      <c r="E42" s="9">
        <f>IFERROR(E36/E41, 0)</f>
        <v>0.37211855104281011</v>
      </c>
      <c r="F42" s="9">
        <f>IFERROR(F37/F41, 0)</f>
        <v>0.3943136797949196</v>
      </c>
      <c r="G42" s="9">
        <f>IFERROR(G38/G41, 0)</f>
        <v>0</v>
      </c>
      <c r="H42" s="9">
        <f>IFERROR(H39/H41, 0)</f>
        <v>0</v>
      </c>
      <c r="I42" s="9">
        <f>IFERROR(I40/I41, 0)</f>
        <v>0</v>
      </c>
      <c r="J42" s="10"/>
      <c r="K42" s="10"/>
    </row>
    <row r="43" spans="2:14" x14ac:dyDescent="0.35">
      <c r="B43" s="2" t="s">
        <v>1</v>
      </c>
      <c r="C43" s="10">
        <f>C41-J34</f>
        <v>2465</v>
      </c>
      <c r="D43" s="10">
        <f>D41-J35</f>
        <v>-175</v>
      </c>
      <c r="E43" s="10">
        <f>E41-J36</f>
        <v>-19</v>
      </c>
      <c r="F43" s="10">
        <f>F41-J37</f>
        <v>1207</v>
      </c>
      <c r="G43" s="10">
        <f>G41-J38</f>
        <v>-315</v>
      </c>
      <c r="H43" s="10">
        <f>H41-J39</f>
        <v>-2708</v>
      </c>
      <c r="I43" s="10">
        <f>I41-J40</f>
        <v>-455</v>
      </c>
      <c r="J43" s="10"/>
      <c r="K43" s="10"/>
    </row>
    <row r="44" spans="2:14" x14ac:dyDescent="0.35">
      <c r="B44" s="2" t="s">
        <v>3</v>
      </c>
      <c r="C44" s="9">
        <f>C43/$J41</f>
        <v>0.17025832297278629</v>
      </c>
      <c r="D44" s="9">
        <f t="shared" ref="D44" si="23">D43/$J41</f>
        <v>-1.2087304876364139E-2</v>
      </c>
      <c r="E44" s="9">
        <f t="shared" ref="E44" si="24">E43/$J41</f>
        <v>-1.3123359580052493E-3</v>
      </c>
      <c r="F44" s="9">
        <f t="shared" ref="F44" si="25">F43/$J41</f>
        <v>8.336786849012294E-2</v>
      </c>
      <c r="G44" s="9">
        <f t="shared" ref="G44" si="26">G43/$J41</f>
        <v>-2.1757148777455451E-2</v>
      </c>
      <c r="H44" s="9">
        <f t="shared" ref="H44" si="27">H43/$J41</f>
        <v>-0.18704240917253764</v>
      </c>
      <c r="I44" s="9">
        <f t="shared" ref="I44" si="28">I43/$J41</f>
        <v>-3.1426992678546761E-2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E33F-F6FC-4E38-B0F5-D47375931366}">
  <dimension ref="A2:N44"/>
  <sheetViews>
    <sheetView workbookViewId="0">
      <selection activeCell="L42" sqref="L42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44.797562654479101</v>
      </c>
      <c r="D4" s="7">
        <v>5.6565734430212196</v>
      </c>
      <c r="E4" s="7">
        <v>43.856988678929198</v>
      </c>
      <c r="F4" s="7">
        <v>5.3157539243003002</v>
      </c>
      <c r="G4" s="7">
        <v>49.254516218028002</v>
      </c>
      <c r="H4" s="7">
        <v>4.2683443102992698</v>
      </c>
      <c r="I4" s="7">
        <v>41.850260770942803</v>
      </c>
      <c r="J4" s="11">
        <f t="shared" ref="J4:J10" si="0">SUM(C4:I4)</f>
        <v>194.99999999999991</v>
      </c>
      <c r="K4" s="9">
        <f>C4/J4</f>
        <v>0.22973109053579036</v>
      </c>
      <c r="M4" s="3">
        <f>AVERAGE(K4:K10)</f>
        <v>0.18949128597359888</v>
      </c>
      <c r="N4" s="2" t="s">
        <v>12</v>
      </c>
    </row>
    <row r="5" spans="1:14" x14ac:dyDescent="0.35">
      <c r="B5" s="2" t="s">
        <v>5</v>
      </c>
      <c r="C5" s="7">
        <v>4.7285890747467398</v>
      </c>
      <c r="D5" s="6">
        <v>2.0429400240728701</v>
      </c>
      <c r="E5" s="7">
        <v>16.5464234005767</v>
      </c>
      <c r="F5" s="7">
        <v>6.8001219839243303</v>
      </c>
      <c r="G5" s="7">
        <v>21.737773321195199</v>
      </c>
      <c r="H5" s="7">
        <v>1.9514600736679399</v>
      </c>
      <c r="I5" s="7">
        <v>17.192692121815998</v>
      </c>
      <c r="J5" s="11">
        <f t="shared" si="0"/>
        <v>70.999999999999773</v>
      </c>
      <c r="K5" s="9">
        <f>D5/J5</f>
        <v>2.8773803155956009E-2</v>
      </c>
      <c r="M5" s="3">
        <f>AVERAGE(C12:I12)</f>
        <v>0.18983845453344372</v>
      </c>
      <c r="N5" s="2" t="s">
        <v>14</v>
      </c>
    </row>
    <row r="6" spans="1:14" x14ac:dyDescent="0.35">
      <c r="B6" s="2" t="s">
        <v>6</v>
      </c>
      <c r="C6" s="7">
        <v>45.014538654774597</v>
      </c>
      <c r="D6" s="7">
        <v>15.726318961947101</v>
      </c>
      <c r="E6" s="6">
        <v>127.728613423223</v>
      </c>
      <c r="F6" s="7">
        <v>53.136775609235201</v>
      </c>
      <c r="G6" s="7">
        <v>169.27909125479499</v>
      </c>
      <c r="H6" s="7">
        <v>13.7398572538028</v>
      </c>
      <c r="I6" s="7">
        <v>138.37480484221999</v>
      </c>
      <c r="J6" s="11">
        <f t="shared" si="0"/>
        <v>562.99999999999773</v>
      </c>
      <c r="K6" s="9">
        <f>E6/J6</f>
        <v>0.22687142703947338</v>
      </c>
      <c r="M6" s="4">
        <f>2*M4*M5/(M4+M5)</f>
        <v>0.18966471138645122</v>
      </c>
      <c r="N6" s="2" t="s">
        <v>15</v>
      </c>
    </row>
    <row r="7" spans="1:14" x14ac:dyDescent="0.35">
      <c r="B7" s="2" t="s">
        <v>7</v>
      </c>
      <c r="C7" s="7">
        <v>3.9406757704360702</v>
      </c>
      <c r="D7" s="7">
        <v>8.2029168295614294</v>
      </c>
      <c r="E7" s="7">
        <v>59.422987377384899</v>
      </c>
      <c r="F7" s="6">
        <v>48.468331808393003</v>
      </c>
      <c r="G7" s="7">
        <v>74.701595380000697</v>
      </c>
      <c r="H7" s="7">
        <v>6.6454699381876701</v>
      </c>
      <c r="I7" s="7">
        <v>55.618022896036003</v>
      </c>
      <c r="J7" s="11">
        <f t="shared" si="0"/>
        <v>256.99999999999977</v>
      </c>
      <c r="K7" s="9">
        <f>F7/J7</f>
        <v>0.18859273077195737</v>
      </c>
      <c r="M7" s="4">
        <f>SUM(C4,D5,E6,F7,G8,H9,I10)/J11</f>
        <v>0.26056276005246465</v>
      </c>
      <c r="N7" s="2" t="s">
        <v>13</v>
      </c>
    </row>
    <row r="8" spans="1:14" x14ac:dyDescent="0.35">
      <c r="B8" s="2" t="s">
        <v>8</v>
      </c>
      <c r="C8" s="7">
        <v>52.551885669435997</v>
      </c>
      <c r="D8" s="7">
        <v>20.564170718101401</v>
      </c>
      <c r="E8" s="7">
        <v>153.26135573705599</v>
      </c>
      <c r="F8" s="7">
        <v>61.296977044543702</v>
      </c>
      <c r="G8" s="6">
        <v>247.053604394617</v>
      </c>
      <c r="H8" s="7">
        <v>17.658617598187</v>
      </c>
      <c r="I8" s="7">
        <v>159.61338883805701</v>
      </c>
      <c r="J8" s="11">
        <f t="shared" si="0"/>
        <v>711.99999999999818</v>
      </c>
      <c r="K8" s="9">
        <f>G8/J8</f>
        <v>0.34698539943064272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7">
        <v>3.78033107348221</v>
      </c>
      <c r="D9" s="7">
        <v>1.71220207560479</v>
      </c>
      <c r="E9" s="7">
        <v>13.814755744893301</v>
      </c>
      <c r="F9" s="7">
        <v>6.3763329758353802</v>
      </c>
      <c r="G9" s="7">
        <v>17.908389086161002</v>
      </c>
      <c r="H9" s="6">
        <v>1.4571259502321601</v>
      </c>
      <c r="I9" s="7">
        <v>13.9508630937909</v>
      </c>
      <c r="J9" s="11">
        <f t="shared" si="0"/>
        <v>58.999999999999744</v>
      </c>
      <c r="K9" s="9">
        <f>H9/J9</f>
        <v>2.4697050003935024E-2</v>
      </c>
    </row>
    <row r="10" spans="1:14" x14ac:dyDescent="0.35">
      <c r="B10" s="2" t="s">
        <v>10</v>
      </c>
      <c r="C10" s="7">
        <v>52.073224783089202</v>
      </c>
      <c r="D10" s="7">
        <v>15.4858115227852</v>
      </c>
      <c r="E10" s="7">
        <v>135.47139332843199</v>
      </c>
      <c r="F10" s="7">
        <v>46.6168242762609</v>
      </c>
      <c r="G10" s="7">
        <v>172.73174721251101</v>
      </c>
      <c r="H10" s="7">
        <v>15.621410842561399</v>
      </c>
      <c r="I10" s="6">
        <v>170.99958803435899</v>
      </c>
      <c r="J10" s="11">
        <f t="shared" si="0"/>
        <v>608.99999999999864</v>
      </c>
      <c r="K10" s="9">
        <f>I10/J10</f>
        <v>0.28078750087743742</v>
      </c>
    </row>
    <row r="11" spans="1:14" x14ac:dyDescent="0.35">
      <c r="B11" s="2" t="s">
        <v>0</v>
      </c>
      <c r="C11" s="8">
        <f t="shared" ref="C11:J11" si="1">SUM(C4:C10)</f>
        <v>206.88680768044395</v>
      </c>
      <c r="D11" s="8">
        <f t="shared" si="1"/>
        <v>69.39093357509401</v>
      </c>
      <c r="E11" s="8">
        <f t="shared" si="1"/>
        <v>550.10251769049512</v>
      </c>
      <c r="F11" s="8">
        <f t="shared" si="1"/>
        <v>228.0111176224928</v>
      </c>
      <c r="G11" s="8">
        <f t="shared" si="1"/>
        <v>752.66671686730785</v>
      </c>
      <c r="H11" s="8">
        <f t="shared" si="1"/>
        <v>61.342285966938235</v>
      </c>
      <c r="I11" s="8">
        <f t="shared" si="1"/>
        <v>597.5996205972217</v>
      </c>
      <c r="J11" s="11">
        <f t="shared" si="1"/>
        <v>2465.9999999999936</v>
      </c>
      <c r="K11" s="10"/>
    </row>
    <row r="12" spans="1:14" x14ac:dyDescent="0.35">
      <c r="B12" s="2" t="s">
        <v>2</v>
      </c>
      <c r="C12" s="9">
        <f>C4/C11</f>
        <v>0.21653175065503999</v>
      </c>
      <c r="D12" s="9">
        <f>IFERROR(D5/D11, 0)</f>
        <v>2.9441022318312315E-2</v>
      </c>
      <c r="E12" s="9">
        <f>IFERROR(E6/E11, 0)</f>
        <v>0.23219056324168127</v>
      </c>
      <c r="F12" s="9">
        <f>IFERROR(F7/F11, 0)</f>
        <v>0.21257003743405056</v>
      </c>
      <c r="G12" s="9">
        <f>IFERROR(G8/G11, 0)</f>
        <v>0.3282377164528873</v>
      </c>
      <c r="H12" s="9">
        <f>IFERROR(H9/H11, 0)</f>
        <v>2.3754021019326048E-2</v>
      </c>
      <c r="I12" s="9">
        <f>IFERROR(I10/I11, 0)</f>
        <v>0.28614407061280855</v>
      </c>
      <c r="J12" s="10"/>
      <c r="K12" s="10"/>
    </row>
    <row r="13" spans="1:14" x14ac:dyDescent="0.35">
      <c r="B13" s="2" t="s">
        <v>1</v>
      </c>
      <c r="C13" s="7">
        <f>C11-J4</f>
        <v>11.886807680444036</v>
      </c>
      <c r="D13" s="7">
        <f>D11-J5</f>
        <v>-1.6090664249057625</v>
      </c>
      <c r="E13" s="7">
        <f>E11-J6</f>
        <v>-12.897482309502607</v>
      </c>
      <c r="F13" s="7">
        <f>F11-J7</f>
        <v>-28.988882377506968</v>
      </c>
      <c r="G13" s="7">
        <f>G11-J8</f>
        <v>40.666716867309674</v>
      </c>
      <c r="H13" s="7">
        <f>H11-J9</f>
        <v>2.3422859669384906</v>
      </c>
      <c r="I13" s="7">
        <f>I11-J10</f>
        <v>-11.400379402776935</v>
      </c>
      <c r="J13" s="10"/>
      <c r="K13" s="10"/>
    </row>
    <row r="14" spans="1:14" x14ac:dyDescent="0.35">
      <c r="B14" s="2" t="s">
        <v>3</v>
      </c>
      <c r="C14" s="9">
        <f>C13/$J11</f>
        <v>4.8202788647380649E-3</v>
      </c>
      <c r="D14" s="9">
        <f t="shared" ref="D14:I14" si="2">D13/$J11</f>
        <v>-6.525005778206677E-4</v>
      </c>
      <c r="E14" s="9">
        <f t="shared" si="2"/>
        <v>-5.2301225910391892E-3</v>
      </c>
      <c r="F14" s="9">
        <f t="shared" si="2"/>
        <v>-1.1755426754869036E-2</v>
      </c>
      <c r="G14" s="9">
        <f t="shared" si="2"/>
        <v>1.6490963855356762E-2</v>
      </c>
      <c r="H14" s="9">
        <f t="shared" si="2"/>
        <v>9.4983210338138544E-4</v>
      </c>
      <c r="I14" s="9">
        <f t="shared" si="2"/>
        <v>-4.6230248997473494E-3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41.474398305252102</v>
      </c>
      <c r="D19" s="7">
        <v>0.90508616186844204</v>
      </c>
      <c r="E19" s="7">
        <v>4.1521408641797999</v>
      </c>
      <c r="F19" s="7">
        <v>0.183735526048623</v>
      </c>
      <c r="G19" s="7">
        <v>16.008467957503498</v>
      </c>
      <c r="H19" s="7">
        <v>0.113405066606636</v>
      </c>
      <c r="I19" s="7">
        <v>5.1627661185407403</v>
      </c>
      <c r="J19" s="11">
        <f>SUM(C19:I19)</f>
        <v>67.999999999999844</v>
      </c>
      <c r="K19" s="9">
        <f>C19/J19</f>
        <v>0.60991762213606171</v>
      </c>
      <c r="M19" s="3">
        <f>AVERAGE(K19:K25)</f>
        <v>0.38094552776298712</v>
      </c>
      <c r="N19" s="2" t="s">
        <v>12</v>
      </c>
    </row>
    <row r="20" spans="1:14" x14ac:dyDescent="0.35">
      <c r="B20" s="2" t="s">
        <v>5</v>
      </c>
      <c r="C20" s="7">
        <v>1.21169273338453</v>
      </c>
      <c r="D20" s="6">
        <v>3.5682701846598701</v>
      </c>
      <c r="E20" s="7">
        <v>11.7628888630604</v>
      </c>
      <c r="F20" s="7">
        <v>1.8313947607882299</v>
      </c>
      <c r="G20" s="7">
        <v>40.800391078650399</v>
      </c>
      <c r="H20" s="7">
        <v>0.59273481748773005</v>
      </c>
      <c r="I20" s="7">
        <v>9.2326275619687497</v>
      </c>
      <c r="J20" s="11">
        <f t="shared" ref="J20:J25" si="3">SUM(C20:I20)</f>
        <v>68.999999999999915</v>
      </c>
      <c r="K20" s="9">
        <f>D20/J20</f>
        <v>5.1714060647244556E-2</v>
      </c>
      <c r="M20" s="3">
        <f>AVERAGE(C27:I27)</f>
        <v>0.36720967730379478</v>
      </c>
      <c r="N20" s="2" t="s">
        <v>14</v>
      </c>
    </row>
    <row r="21" spans="1:14" x14ac:dyDescent="0.35">
      <c r="B21" s="2" t="s">
        <v>6</v>
      </c>
      <c r="C21" s="7">
        <v>8.7764708539375693</v>
      </c>
      <c r="D21" s="7">
        <v>11.7968248452789</v>
      </c>
      <c r="E21" s="6">
        <v>55.874120752727698</v>
      </c>
      <c r="F21" s="7">
        <v>6.5344231828186699</v>
      </c>
      <c r="G21" s="7">
        <v>128.255000176626</v>
      </c>
      <c r="H21" s="7">
        <v>3.6691280684351999</v>
      </c>
      <c r="I21" s="7">
        <v>36.094032120175797</v>
      </c>
      <c r="J21" s="11">
        <f t="shared" si="3"/>
        <v>250.99999999999986</v>
      </c>
      <c r="K21" s="9">
        <f>E21/J21</f>
        <v>0.22260605877580769</v>
      </c>
      <c r="M21" s="4">
        <f>2*M19*M20/(M19+M20)</f>
        <v>0.37395150998831506</v>
      </c>
      <c r="N21" s="2" t="s">
        <v>15</v>
      </c>
    </row>
    <row r="22" spans="1:14" x14ac:dyDescent="0.35">
      <c r="B22" s="2" t="s">
        <v>7</v>
      </c>
      <c r="C22" s="7">
        <v>0.45297076287920301</v>
      </c>
      <c r="D22" s="7">
        <v>1.5156701116823801</v>
      </c>
      <c r="E22" s="7">
        <v>6.1402006260065898</v>
      </c>
      <c r="F22" s="6">
        <v>35.666895034811603</v>
      </c>
      <c r="G22" s="7">
        <v>20.208872743810499</v>
      </c>
      <c r="H22" s="7">
        <v>0.93054625572326299</v>
      </c>
      <c r="I22" s="7">
        <v>6.0848444650863502</v>
      </c>
      <c r="J22" s="11">
        <f t="shared" si="3"/>
        <v>70.999999999999886</v>
      </c>
      <c r="K22" s="9">
        <f>F22/J22</f>
        <v>0.50235063429312199</v>
      </c>
      <c r="M22" s="4">
        <f>SUM(C19,D20,E21,F22,G23,H24,I25)/J26</f>
        <v>0.54074568052892147</v>
      </c>
      <c r="N22" s="2" t="s">
        <v>13</v>
      </c>
    </row>
    <row r="23" spans="1:14" x14ac:dyDescent="0.35">
      <c r="B23" s="2" t="s">
        <v>8</v>
      </c>
      <c r="C23" s="7">
        <v>22.415024950432802</v>
      </c>
      <c r="D23" s="7">
        <v>38.495863515054197</v>
      </c>
      <c r="E23" s="7">
        <v>132.81104787630201</v>
      </c>
      <c r="F23" s="7">
        <v>20.5623163790905</v>
      </c>
      <c r="G23" s="6">
        <v>735.79750751622896</v>
      </c>
      <c r="H23" s="7">
        <v>11.950007293692201</v>
      </c>
      <c r="I23" s="7">
        <v>112.968232469198</v>
      </c>
      <c r="J23" s="11">
        <f t="shared" si="3"/>
        <v>1074.9999999999986</v>
      </c>
      <c r="K23" s="9">
        <f>G23/J23</f>
        <v>0.68446279768951623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7">
        <v>2.03960937527442</v>
      </c>
      <c r="D24" s="7">
        <v>0.89020866142908495</v>
      </c>
      <c r="E24" s="7">
        <v>4.5626021484777501</v>
      </c>
      <c r="F24" s="7">
        <v>1.3572142011196899</v>
      </c>
      <c r="G24" s="7">
        <v>14.478216115772399</v>
      </c>
      <c r="H24" s="6">
        <v>5.3332411985083299</v>
      </c>
      <c r="I24" s="7">
        <v>7.3389082994182298</v>
      </c>
      <c r="J24" s="11">
        <f t="shared" si="3"/>
        <v>35.999999999999908</v>
      </c>
      <c r="K24" s="9">
        <f>H24/J24</f>
        <v>0.14814558884745399</v>
      </c>
    </row>
    <row r="25" spans="1:14" x14ac:dyDescent="0.35">
      <c r="B25" s="2" t="s">
        <v>10</v>
      </c>
      <c r="C25" s="7">
        <v>6.0648348171548996</v>
      </c>
      <c r="D25" s="7">
        <v>8.1349545529062404</v>
      </c>
      <c r="E25" s="7">
        <v>32.948365256545102</v>
      </c>
      <c r="F25" s="7">
        <v>8.2141866854494605</v>
      </c>
      <c r="G25" s="7">
        <v>107.426243029893</v>
      </c>
      <c r="H25" s="7">
        <v>7.4054606169255601</v>
      </c>
      <c r="I25" s="6">
        <v>137.80595504112401</v>
      </c>
      <c r="J25" s="11">
        <f t="shared" si="3"/>
        <v>307.99999999999829</v>
      </c>
      <c r="K25" s="9">
        <f>I25/J25</f>
        <v>0.44742193195170382</v>
      </c>
    </row>
    <row r="26" spans="1:14" x14ac:dyDescent="0.35">
      <c r="B26" s="2" t="s">
        <v>0</v>
      </c>
      <c r="C26" s="8">
        <f>SUM(C19:C25)</f>
        <v>82.43500179831554</v>
      </c>
      <c r="D26" s="8">
        <f t="shared" ref="D26:I26" si="4">SUM(D19:D25)</f>
        <v>65.306878032879112</v>
      </c>
      <c r="E26" s="8">
        <f t="shared" si="4"/>
        <v>248.25136638729936</v>
      </c>
      <c r="F26" s="8">
        <f t="shared" si="4"/>
        <v>74.350165770126779</v>
      </c>
      <c r="G26" s="8">
        <f t="shared" si="4"/>
        <v>1062.9746986184848</v>
      </c>
      <c r="H26" s="8">
        <f t="shared" si="4"/>
        <v>29.994523317378917</v>
      </c>
      <c r="I26" s="8">
        <f t="shared" si="4"/>
        <v>314.68736607551182</v>
      </c>
      <c r="J26" s="11">
        <f>SUM(J19:J25)</f>
        <v>1877.9999999999964</v>
      </c>
      <c r="K26" s="7"/>
    </row>
    <row r="27" spans="1:14" x14ac:dyDescent="0.35">
      <c r="B27" s="2" t="s">
        <v>2</v>
      </c>
      <c r="C27" s="9">
        <f>C19/C26</f>
        <v>0.50311636320119035</v>
      </c>
      <c r="D27" s="9">
        <f>IFERROR(D20/D26, 0)</f>
        <v>5.4638505041741614E-2</v>
      </c>
      <c r="E27" s="9">
        <f>IFERROR(E21/E26, 0)</f>
        <v>0.22507074811245123</v>
      </c>
      <c r="F27" s="9">
        <f>IFERROR(F22/F26, 0)</f>
        <v>0.47971507077852726</v>
      </c>
      <c r="G27" s="9">
        <f>IFERROR(G23/G26, 0)</f>
        <v>0.69220604071999281</v>
      </c>
      <c r="H27" s="9">
        <f>IFERROR(H24/H26, 0)</f>
        <v>0.17780716639754812</v>
      </c>
      <c r="I27" s="9">
        <f>IFERROR(I25/I26, 0)</f>
        <v>0.43791384687511203</v>
      </c>
      <c r="J27" s="7"/>
      <c r="K27" s="7"/>
    </row>
    <row r="28" spans="1:14" x14ac:dyDescent="0.35">
      <c r="B28" s="2" t="s">
        <v>1</v>
      </c>
      <c r="C28" s="7">
        <f>C26-J19</f>
        <v>14.435001798315696</v>
      </c>
      <c r="D28" s="7">
        <f>D26-J20</f>
        <v>-3.6931219671208027</v>
      </c>
      <c r="E28" s="7">
        <f>E26-J21</f>
        <v>-2.7486336127005018</v>
      </c>
      <c r="F28" s="7">
        <f>F26-J22</f>
        <v>3.3501657701268925</v>
      </c>
      <c r="G28" s="7">
        <f>G26-J23</f>
        <v>-12.025301381513827</v>
      </c>
      <c r="H28" s="7">
        <f>H26-J24</f>
        <v>-6.0054766826209907</v>
      </c>
      <c r="I28" s="7">
        <f>I26-J25</f>
        <v>6.6873660755135234</v>
      </c>
      <c r="J28" s="7"/>
      <c r="K28" s="7"/>
    </row>
    <row r="29" spans="1:14" x14ac:dyDescent="0.35">
      <c r="B29" s="2" t="s">
        <v>3</v>
      </c>
      <c r="C29" s="9">
        <f>C28/$J26</f>
        <v>7.6863694346729098E-3</v>
      </c>
      <c r="D29" s="9">
        <f t="shared" ref="D29:I29" si="5">D28/$J26</f>
        <v>-1.9665186193401542E-3</v>
      </c>
      <c r="E29" s="9">
        <f t="shared" si="5"/>
        <v>-1.4635961728969686E-3</v>
      </c>
      <c r="F29" s="9">
        <f t="shared" si="5"/>
        <v>1.7839008360633116E-3</v>
      </c>
      <c r="G29" s="9">
        <f t="shared" si="5"/>
        <v>-6.4032488719456071E-3</v>
      </c>
      <c r="H29" s="9">
        <f t="shared" si="5"/>
        <v>-3.197804410341322E-3</v>
      </c>
      <c r="I29" s="9">
        <f t="shared" si="5"/>
        <v>3.5608978037878253E-3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93.131354879246302</v>
      </c>
      <c r="D34" s="7">
        <v>6.6510506285737998</v>
      </c>
      <c r="E34" s="7">
        <v>54.777011663961197</v>
      </c>
      <c r="F34" s="7">
        <v>5.4698908710432397</v>
      </c>
      <c r="G34" s="7">
        <v>79.512131796377901</v>
      </c>
      <c r="H34" s="7">
        <v>4.9328570318447902</v>
      </c>
      <c r="I34" s="7">
        <v>57.525703128952799</v>
      </c>
      <c r="J34" s="12">
        <f>SUM(C34:I34)</f>
        <v>302</v>
      </c>
      <c r="K34" s="9">
        <f>C34/J34</f>
        <v>0.30838196979882881</v>
      </c>
      <c r="M34" s="3">
        <f>AVERAGE(K34:K40)</f>
        <v>0.26191313715552783</v>
      </c>
      <c r="N34" s="2" t="s">
        <v>12</v>
      </c>
    </row>
    <row r="35" spans="2:14" x14ac:dyDescent="0.35">
      <c r="B35" s="2" t="s">
        <v>5</v>
      </c>
      <c r="C35" s="7">
        <v>7.0488887388642203</v>
      </c>
      <c r="D35" s="6">
        <v>5.8587881979173799</v>
      </c>
      <c r="E35" s="7">
        <v>28.210289106604701</v>
      </c>
      <c r="F35" s="7">
        <v>8.5361285430581599</v>
      </c>
      <c r="G35" s="7">
        <v>61.775334599553403</v>
      </c>
      <c r="H35" s="7">
        <v>2.5947115319475098</v>
      </c>
      <c r="I35" s="7">
        <v>23.975859282054401</v>
      </c>
      <c r="J35" s="12">
        <f t="shared" ref="J35:J40" si="6">SUM(C35:I35)</f>
        <v>137.99999999999977</v>
      </c>
      <c r="K35" s="9">
        <f>D35/J35</f>
        <v>4.2454986941430357E-2</v>
      </c>
      <c r="M35" s="3">
        <f>AVERAGE(C42:I42)</f>
        <v>0.26739596051920628</v>
      </c>
      <c r="N35" s="2" t="s">
        <v>14</v>
      </c>
    </row>
    <row r="36" spans="2:14" x14ac:dyDescent="0.35">
      <c r="B36" s="2" t="s">
        <v>6</v>
      </c>
      <c r="C36" s="7">
        <v>52.354857727082901</v>
      </c>
      <c r="D36" s="7">
        <v>28.2466689869206</v>
      </c>
      <c r="E36" s="6">
        <v>186.720192866937</v>
      </c>
      <c r="F36" s="7">
        <v>57.593815924399401</v>
      </c>
      <c r="G36" s="7">
        <v>308.67590777268299</v>
      </c>
      <c r="H36" s="7">
        <v>18.236870933511099</v>
      </c>
      <c r="I36" s="7">
        <v>171.171685788464</v>
      </c>
      <c r="J36" s="12">
        <f t="shared" si="6"/>
        <v>822.99999999999795</v>
      </c>
      <c r="K36" s="9">
        <f>E36/J36</f>
        <v>0.22687751259652184</v>
      </c>
      <c r="M36" s="4">
        <f>2*M34*M35/(M34+M35)</f>
        <v>0.26462615205355078</v>
      </c>
      <c r="N36" s="2" t="s">
        <v>15</v>
      </c>
    </row>
    <row r="37" spans="2:14" x14ac:dyDescent="0.35">
      <c r="B37" s="2" t="s">
        <v>7</v>
      </c>
      <c r="C37" s="7">
        <v>5.0392163822660896</v>
      </c>
      <c r="D37" s="7">
        <v>9.5204902371445197</v>
      </c>
      <c r="E37" s="7">
        <v>65.708390978152096</v>
      </c>
      <c r="F37" s="6">
        <v>92.024805344767501</v>
      </c>
      <c r="G37" s="7">
        <v>97.125363028150005</v>
      </c>
      <c r="H37" s="7">
        <v>8.0433555139402397</v>
      </c>
      <c r="I37" s="7">
        <v>61.538378515579502</v>
      </c>
      <c r="J37" s="12">
        <f t="shared" si="6"/>
        <v>338.99999999999994</v>
      </c>
      <c r="K37" s="9">
        <f>F37/J37</f>
        <v>0.27145960278692483</v>
      </c>
      <c r="M37" s="4">
        <f>SUM(C34,D35,E36,F37,G38,H39,I40)/J41</f>
        <v>0.37719845395622725</v>
      </c>
      <c r="N37" s="2" t="s">
        <v>13</v>
      </c>
    </row>
    <row r="38" spans="2:14" x14ac:dyDescent="0.35">
      <c r="B38" s="2" t="s">
        <v>8</v>
      </c>
      <c r="C38" s="7">
        <v>61.273889196278503</v>
      </c>
      <c r="D38" s="7">
        <v>60.157590708398601</v>
      </c>
      <c r="E38" s="7">
        <v>277.60570950263099</v>
      </c>
      <c r="F38" s="7">
        <v>83.061882692203994</v>
      </c>
      <c r="G38" s="6">
        <v>924.84071100608901</v>
      </c>
      <c r="H38" s="7">
        <v>29.206103194944699</v>
      </c>
      <c r="I38" s="7">
        <v>259.85411369945501</v>
      </c>
      <c r="J38" s="12">
        <f t="shared" si="6"/>
        <v>1696.0000000000009</v>
      </c>
      <c r="K38" s="9">
        <f>G38/J38</f>
        <v>0.5453070229988729</v>
      </c>
      <c r="M38" s="4">
        <v>0.37719845395622598</v>
      </c>
      <c r="N38" s="2" t="s">
        <v>16</v>
      </c>
    </row>
    <row r="39" spans="2:14" x14ac:dyDescent="0.35">
      <c r="B39" s="2" t="s">
        <v>9</v>
      </c>
      <c r="C39" s="7">
        <v>5.0146726620792101</v>
      </c>
      <c r="D39" s="7">
        <v>2.76175748082568</v>
      </c>
      <c r="E39" s="7">
        <v>19.018040848718002</v>
      </c>
      <c r="F39" s="7">
        <v>8.0748503361678505</v>
      </c>
      <c r="G39" s="7">
        <v>32.807459847831502</v>
      </c>
      <c r="H39" s="6">
        <v>9.3016054077474699</v>
      </c>
      <c r="I39" s="7">
        <v>22.021613416630199</v>
      </c>
      <c r="J39" s="12">
        <f t="shared" si="6"/>
        <v>98.999999999999915</v>
      </c>
      <c r="K39" s="9">
        <f>H39/J39</f>
        <v>9.3955610179267457E-2</v>
      </c>
    </row>
    <row r="40" spans="2:14" x14ac:dyDescent="0.35">
      <c r="B40" s="2" t="s">
        <v>10</v>
      </c>
      <c r="C40" s="7">
        <v>52.8853833936383</v>
      </c>
      <c r="D40" s="7">
        <v>24.9835307979242</v>
      </c>
      <c r="E40" s="7">
        <v>171.407532270893</v>
      </c>
      <c r="F40" s="7">
        <v>58.743589079333503</v>
      </c>
      <c r="G40" s="7">
        <v>289.04445053618201</v>
      </c>
      <c r="H40" s="7">
        <v>23.262887638882301</v>
      </c>
      <c r="I40" s="6">
        <v>326.67262628314501</v>
      </c>
      <c r="J40" s="12">
        <f t="shared" si="6"/>
        <v>946.99999999999818</v>
      </c>
      <c r="K40" s="9">
        <f>I40/J40</f>
        <v>0.34495525478684863</v>
      </c>
    </row>
    <row r="41" spans="2:14" x14ac:dyDescent="0.35">
      <c r="B41" s="2" t="s">
        <v>0</v>
      </c>
      <c r="C41" s="8">
        <f>SUM(C34:C40)</f>
        <v>276.74826297945555</v>
      </c>
      <c r="D41" s="8">
        <f t="shared" ref="D41:I41" si="7">SUM(D34:D40)</f>
        <v>138.17987703770478</v>
      </c>
      <c r="E41" s="8">
        <f t="shared" si="7"/>
        <v>803.44716723789702</v>
      </c>
      <c r="F41" s="8">
        <f t="shared" si="7"/>
        <v>313.50496279097365</v>
      </c>
      <c r="G41" s="8">
        <f t="shared" si="7"/>
        <v>1793.7813585868669</v>
      </c>
      <c r="H41" s="8">
        <f t="shared" si="7"/>
        <v>95.578391252818122</v>
      </c>
      <c r="I41" s="8">
        <f t="shared" si="7"/>
        <v>922.75998011428101</v>
      </c>
      <c r="J41" s="12">
        <f>SUM(J34:J40)</f>
        <v>4343.9999999999964</v>
      </c>
      <c r="K41" s="10"/>
    </row>
    <row r="42" spans="2:14" x14ac:dyDescent="0.35">
      <c r="B42" s="2" t="s">
        <v>2</v>
      </c>
      <c r="C42" s="9">
        <f>C34/C41</f>
        <v>0.33652010631105539</v>
      </c>
      <c r="D42" s="9">
        <f>IFERROR(D35/D41, 0)</f>
        <v>4.2399720737330712E-2</v>
      </c>
      <c r="E42" s="9">
        <f>IFERROR(E36/E41, 0)</f>
        <v>0.2323988439822951</v>
      </c>
      <c r="F42" s="9">
        <f>IFERROR(F37/F41, 0)</f>
        <v>0.29353540220071134</v>
      </c>
      <c r="G42" s="9">
        <f>IFERROR(G38/G41, 0)</f>
        <v>0.51558162681246422</v>
      </c>
      <c r="H42" s="9">
        <f>IFERROR(H39/H41, 0)</f>
        <v>9.7319125022134259E-2</v>
      </c>
      <c r="I42" s="9">
        <f>IFERROR(I40/I41, 0)</f>
        <v>0.35401689856845286</v>
      </c>
      <c r="J42" s="10"/>
      <c r="K42" s="10"/>
    </row>
    <row r="43" spans="2:14" x14ac:dyDescent="0.35">
      <c r="B43" s="2" t="s">
        <v>1</v>
      </c>
      <c r="C43" s="7">
        <f>C41-J34</f>
        <v>-25.251737020544454</v>
      </c>
      <c r="D43" s="7">
        <f>D41-J35</f>
        <v>0.17987703770501184</v>
      </c>
      <c r="E43" s="7">
        <f>E41-J36</f>
        <v>-19.552832762100934</v>
      </c>
      <c r="F43" s="7">
        <f>F41-J37</f>
        <v>-25.495037209026293</v>
      </c>
      <c r="G43" s="7">
        <f>G41-J38</f>
        <v>97.781358586865963</v>
      </c>
      <c r="H43" s="7">
        <f>H41-J39</f>
        <v>-3.4216087471817929</v>
      </c>
      <c r="I43" s="7">
        <f>I41-J40</f>
        <v>-24.240019885717174</v>
      </c>
      <c r="J43" s="10"/>
      <c r="K43" s="10"/>
    </row>
    <row r="44" spans="2:14" x14ac:dyDescent="0.35">
      <c r="B44" s="2" t="s">
        <v>3</v>
      </c>
      <c r="C44" s="9">
        <f>C43/$J41</f>
        <v>-5.8130149678969787E-3</v>
      </c>
      <c r="D44" s="9">
        <f t="shared" ref="D44:I44" si="8">D43/$J41</f>
        <v>4.140815785106169E-5</v>
      </c>
      <c r="E44" s="9">
        <f t="shared" si="8"/>
        <v>-4.5011125142957985E-3</v>
      </c>
      <c r="F44" s="9">
        <f t="shared" si="8"/>
        <v>-5.8690232985788016E-3</v>
      </c>
      <c r="G44" s="9">
        <f t="shared" si="8"/>
        <v>2.250952085333012E-2</v>
      </c>
      <c r="H44" s="9">
        <f t="shared" si="8"/>
        <v>-7.8766315542859022E-4</v>
      </c>
      <c r="I44" s="9">
        <f t="shared" si="8"/>
        <v>-5.5801150749809382E-3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5F0-C431-49C1-9D0D-E51D93C08D4A}">
  <dimension ref="A2:N44"/>
  <sheetViews>
    <sheetView workbookViewId="0">
      <selection activeCell="B4" sqref="B4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842.35523397943405</v>
      </c>
      <c r="D4" s="7">
        <v>182.60294385107301</v>
      </c>
      <c r="E4" s="7">
        <v>208.930248518973</v>
      </c>
      <c r="F4" s="7">
        <v>658.82901696225201</v>
      </c>
      <c r="G4" s="7">
        <v>49.278555782415303</v>
      </c>
      <c r="H4" s="7">
        <v>447.89909478112202</v>
      </c>
      <c r="I4" s="7">
        <v>62.104906124726803</v>
      </c>
      <c r="J4" s="11">
        <f t="shared" ref="J4:J10" si="0">SUM(C4:I4)</f>
        <v>2451.9999999999959</v>
      </c>
      <c r="K4" s="9">
        <f>C4/J4</f>
        <v>0.34353802364577302</v>
      </c>
      <c r="M4" s="3">
        <f>AVERAGE(K4:K10)</f>
        <v>0.18209084661247762</v>
      </c>
      <c r="N4" s="2" t="s">
        <v>12</v>
      </c>
    </row>
    <row r="5" spans="1:14" x14ac:dyDescent="0.35">
      <c r="B5" s="2" t="s">
        <v>4</v>
      </c>
      <c r="C5" s="7">
        <v>252.96606270612301</v>
      </c>
      <c r="D5" s="6">
        <v>129.56238609449699</v>
      </c>
      <c r="E5" s="7">
        <v>28.3152915785912</v>
      </c>
      <c r="F5" s="7">
        <v>199.742210294514</v>
      </c>
      <c r="G5" s="7">
        <v>20.753777492970901</v>
      </c>
      <c r="H5" s="7">
        <v>141.30332815948501</v>
      </c>
      <c r="I5" s="7">
        <v>18.356943673815699</v>
      </c>
      <c r="J5" s="11">
        <f t="shared" si="0"/>
        <v>790.99999999999682</v>
      </c>
      <c r="K5" s="9">
        <f>D5/J5</f>
        <v>0.1637956840638401</v>
      </c>
      <c r="M5" s="3">
        <f>AVERAGE(C12:I12)</f>
        <v>0.18032409336838318</v>
      </c>
      <c r="N5" s="2" t="s">
        <v>14</v>
      </c>
    </row>
    <row r="6" spans="1:14" x14ac:dyDescent="0.35">
      <c r="B6" s="2" t="s">
        <v>5</v>
      </c>
      <c r="C6" s="7">
        <v>208.438689059052</v>
      </c>
      <c r="D6" s="7">
        <v>17.563208252687801</v>
      </c>
      <c r="E6" s="6">
        <v>148.63349730169099</v>
      </c>
      <c r="F6" s="7">
        <v>162.86029568505501</v>
      </c>
      <c r="G6" s="7">
        <v>8.0076000652853594</v>
      </c>
      <c r="H6" s="7">
        <v>104.554887853168</v>
      </c>
      <c r="I6" s="7">
        <v>15.9418217830583</v>
      </c>
      <c r="J6" s="11">
        <f t="shared" si="0"/>
        <v>665.9999999999975</v>
      </c>
      <c r="K6" s="9">
        <f>E6/J6</f>
        <v>0.22317341937190924</v>
      </c>
      <c r="M6" s="4">
        <f>2*M4*M5/(M4+M5)</f>
        <v>0.18120316357714392</v>
      </c>
      <c r="N6" s="2" t="s">
        <v>15</v>
      </c>
    </row>
    <row r="7" spans="1:14" x14ac:dyDescent="0.35">
      <c r="B7" s="2" t="s">
        <v>6</v>
      </c>
      <c r="C7" s="7">
        <v>614.20148545916697</v>
      </c>
      <c r="D7" s="7">
        <v>143.21480710279599</v>
      </c>
      <c r="E7" s="7">
        <v>192.98624436902</v>
      </c>
      <c r="F7" s="6">
        <v>658.75668800934295</v>
      </c>
      <c r="G7" s="7">
        <v>38.920805085631201</v>
      </c>
      <c r="H7" s="7">
        <v>321.03515892284901</v>
      </c>
      <c r="I7" s="7">
        <v>44.884811051192401</v>
      </c>
      <c r="J7" s="11">
        <f t="shared" si="0"/>
        <v>2013.9999999999986</v>
      </c>
      <c r="K7" s="9">
        <f>F7/J7</f>
        <v>0.32708872294406327</v>
      </c>
      <c r="M7" s="4">
        <f>SUM(C4,D5,E6,F7,G8,H9,I10)/J11</f>
        <v>0.2565498279948018</v>
      </c>
      <c r="N7" s="2" t="s">
        <v>13</v>
      </c>
    </row>
    <row r="8" spans="1:14" x14ac:dyDescent="0.35">
      <c r="B8" s="2" t="s">
        <v>7</v>
      </c>
      <c r="C8" s="7">
        <v>66.780169886872002</v>
      </c>
      <c r="D8" s="7">
        <v>18.473531259468501</v>
      </c>
      <c r="E8" s="7">
        <v>17.476311481641002</v>
      </c>
      <c r="F8" s="7">
        <v>57.199156993028801</v>
      </c>
      <c r="G8" s="6">
        <v>4.3551087432068201</v>
      </c>
      <c r="H8" s="7">
        <v>35.839916148349197</v>
      </c>
      <c r="I8" s="7">
        <v>4.8758054874335004</v>
      </c>
      <c r="J8" s="11">
        <f t="shared" si="0"/>
        <v>204.99999999999983</v>
      </c>
      <c r="K8" s="9">
        <f>G8/J8</f>
        <v>2.1244432893691823E-2</v>
      </c>
      <c r="M8" s="4">
        <f>M7</f>
        <v>0.2565498279948018</v>
      </c>
      <c r="N8" s="2" t="s">
        <v>16</v>
      </c>
    </row>
    <row r="9" spans="1:14" x14ac:dyDescent="0.35">
      <c r="B9" s="2" t="s">
        <v>9</v>
      </c>
      <c r="C9" s="7">
        <v>601.93185533879205</v>
      </c>
      <c r="D9" s="7">
        <v>153.89639405250301</v>
      </c>
      <c r="E9" s="7">
        <v>182.71298499479201</v>
      </c>
      <c r="F9" s="7">
        <v>521.93719837309902</v>
      </c>
      <c r="G9" s="7">
        <v>36.740723943333997</v>
      </c>
      <c r="H9" s="6">
        <v>319.35618523051897</v>
      </c>
      <c r="I9" s="7">
        <v>44.424658066959097</v>
      </c>
      <c r="J9" s="11">
        <f t="shared" si="0"/>
        <v>1860.9999999999982</v>
      </c>
      <c r="K9" s="9">
        <f>H9/J9</f>
        <v>0.17160461323509901</v>
      </c>
    </row>
    <row r="10" spans="1:14" x14ac:dyDescent="0.35">
      <c r="B10" s="2" t="s">
        <v>10</v>
      </c>
      <c r="C10" s="7">
        <v>75.518939991161702</v>
      </c>
      <c r="D10" s="7">
        <v>19.6690306146916</v>
      </c>
      <c r="E10" s="7">
        <v>20.548032738646601</v>
      </c>
      <c r="F10" s="7">
        <v>63.352083921936597</v>
      </c>
      <c r="G10" s="7">
        <v>4.8048723236681701</v>
      </c>
      <c r="H10" s="7">
        <v>40.543103479312798</v>
      </c>
      <c r="I10" s="6">
        <v>5.5639369305823596</v>
      </c>
      <c r="J10" s="11">
        <f t="shared" si="0"/>
        <v>229.99999999999986</v>
      </c>
      <c r="K10" s="9">
        <f>I10/J10</f>
        <v>2.4191030132966796E-2</v>
      </c>
    </row>
    <row r="11" spans="1:14" x14ac:dyDescent="0.35">
      <c r="B11" s="2" t="s">
        <v>0</v>
      </c>
      <c r="C11" s="8">
        <f t="shared" ref="C11:J11" si="1">SUM(C4:C10)</f>
        <v>2662.192436420602</v>
      </c>
      <c r="D11" s="8">
        <f t="shared" si="1"/>
        <v>664.98230122771679</v>
      </c>
      <c r="E11" s="8">
        <f t="shared" si="1"/>
        <v>799.60261098335479</v>
      </c>
      <c r="F11" s="8">
        <f t="shared" si="1"/>
        <v>2322.6766502392284</v>
      </c>
      <c r="G11" s="8">
        <f t="shared" si="1"/>
        <v>162.86144343651176</v>
      </c>
      <c r="H11" s="8">
        <f t="shared" si="1"/>
        <v>1410.531674574805</v>
      </c>
      <c r="I11" s="8">
        <f t="shared" si="1"/>
        <v>196.15288311776817</v>
      </c>
      <c r="J11" s="11">
        <f t="shared" si="1"/>
        <v>8218.9999999999873</v>
      </c>
      <c r="K11" s="10"/>
    </row>
    <row r="12" spans="1:14" x14ac:dyDescent="0.35">
      <c r="B12" s="2" t="s">
        <v>2</v>
      </c>
      <c r="C12" s="9">
        <f>C4/C11</f>
        <v>0.31641410382489332</v>
      </c>
      <c r="D12" s="9">
        <f>IFERROR(D5/D11, 0)</f>
        <v>0.19483584127772086</v>
      </c>
      <c r="E12" s="9">
        <f>IFERROR(E6/E11, 0)</f>
        <v>0.18588420705492803</v>
      </c>
      <c r="F12" s="9">
        <f>IFERROR(F7/F11, 0)</f>
        <v>0.28361962821708009</v>
      </c>
      <c r="G12" s="9">
        <f>IFERROR(G8/G11, 0)</f>
        <v>2.6741189635253178E-2</v>
      </c>
      <c r="H12" s="9">
        <f>IFERROR(H9/H11, 0)</f>
        <v>0.22640837564089916</v>
      </c>
      <c r="I12" s="9">
        <f>IFERROR(I10/I11, 0)</f>
        <v>2.8365307927907587E-2</v>
      </c>
      <c r="J12" s="10"/>
      <c r="K12" s="10"/>
    </row>
    <row r="13" spans="1:14" x14ac:dyDescent="0.35">
      <c r="B13" s="2" t="s">
        <v>1</v>
      </c>
      <c r="C13" s="7">
        <f>C11-J4</f>
        <v>210.1924364206061</v>
      </c>
      <c r="D13" s="7">
        <f>D11-J5</f>
        <v>-126.01769877228003</v>
      </c>
      <c r="E13" s="7">
        <f>E11-J6</f>
        <v>133.60261098335729</v>
      </c>
      <c r="F13" s="7">
        <f>F11-J7</f>
        <v>308.67665023922973</v>
      </c>
      <c r="G13" s="7">
        <f>G11-J8</f>
        <v>-42.138556563488066</v>
      </c>
      <c r="H13" s="7">
        <f>H11-J9</f>
        <v>-450.46832542519314</v>
      </c>
      <c r="I13" s="7">
        <f>I11-J10</f>
        <v>-33.847116882231688</v>
      </c>
      <c r="J13" s="10"/>
      <c r="K13" s="10"/>
    </row>
    <row r="14" spans="1:14" x14ac:dyDescent="0.35">
      <c r="B14" s="2" t="s">
        <v>3</v>
      </c>
      <c r="C14" s="9">
        <f>C13/$J11</f>
        <v>2.5573967200463125E-2</v>
      </c>
      <c r="D14" s="9">
        <f t="shared" ref="D14:I14" si="2">D13/$J11</f>
        <v>-1.5332485554481107E-2</v>
      </c>
      <c r="E14" s="9">
        <f t="shared" si="2"/>
        <v>1.625533653526676E-2</v>
      </c>
      <c r="F14" s="9">
        <f t="shared" si="2"/>
        <v>3.755647283601779E-2</v>
      </c>
      <c r="G14" s="9">
        <f t="shared" si="2"/>
        <v>-5.1269687995483797E-3</v>
      </c>
      <c r="H14" s="9">
        <f t="shared" si="2"/>
        <v>-5.4808167103685829E-2</v>
      </c>
      <c r="I14" s="9">
        <f t="shared" si="2"/>
        <v>-4.1181551140323323E-3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1817.5613608205599</v>
      </c>
      <c r="D19" s="7">
        <v>75.016980687016002</v>
      </c>
      <c r="E19" s="7">
        <v>105.465290965821</v>
      </c>
      <c r="F19" s="7">
        <v>323.31279710526798</v>
      </c>
      <c r="G19" s="7">
        <v>43.364423271008</v>
      </c>
      <c r="H19" s="7">
        <v>949.02276714195398</v>
      </c>
      <c r="I19" s="7">
        <v>146.25638000833999</v>
      </c>
      <c r="J19" s="11">
        <f>SUM(C19:I19)</f>
        <v>3459.9999999999668</v>
      </c>
      <c r="K19" s="9">
        <f>C19/J19</f>
        <v>0.52530675168224783</v>
      </c>
      <c r="M19" s="3">
        <f>AVERAGE(K19:K25)</f>
        <v>0.31287054872669645</v>
      </c>
      <c r="N19" s="2" t="s">
        <v>12</v>
      </c>
    </row>
    <row r="20" spans="1:14" x14ac:dyDescent="0.35">
      <c r="B20" s="2" t="s">
        <v>4</v>
      </c>
      <c r="C20" s="7">
        <v>73.072741196072897</v>
      </c>
      <c r="D20" s="6">
        <v>124.244063983494</v>
      </c>
      <c r="E20" s="7">
        <v>2.55989115530648</v>
      </c>
      <c r="F20" s="7">
        <v>27.495576124231199</v>
      </c>
      <c r="G20" s="7">
        <v>7.47209938797267</v>
      </c>
      <c r="H20" s="7">
        <v>42.353378179058403</v>
      </c>
      <c r="I20" s="7">
        <v>5.8022499738640398</v>
      </c>
      <c r="J20" s="11">
        <f t="shared" ref="J20:J25" si="3">SUM(C20:I20)</f>
        <v>282.99999999999966</v>
      </c>
      <c r="K20" s="9">
        <f>D20/J20</f>
        <v>0.43902496107241751</v>
      </c>
      <c r="M20" s="3">
        <f>AVERAGE(C27:I27)</f>
        <v>0.30895364523579127</v>
      </c>
      <c r="N20" s="2" t="s">
        <v>14</v>
      </c>
    </row>
    <row r="21" spans="1:14" x14ac:dyDescent="0.35">
      <c r="B21" s="2" t="s">
        <v>5</v>
      </c>
      <c r="C21" s="7">
        <v>69.399949217395005</v>
      </c>
      <c r="D21" s="7">
        <v>2.0338189677584899</v>
      </c>
      <c r="E21" s="6">
        <v>121.07889253433</v>
      </c>
      <c r="F21" s="7">
        <v>29.612802306320901</v>
      </c>
      <c r="G21" s="7">
        <v>1.67333771002242</v>
      </c>
      <c r="H21" s="7">
        <v>34.317879368180897</v>
      </c>
      <c r="I21" s="7">
        <v>5.8833198959917103</v>
      </c>
      <c r="J21" s="11">
        <f t="shared" si="3"/>
        <v>263.99999999999943</v>
      </c>
      <c r="K21" s="9">
        <f>E21/J21</f>
        <v>0.45863216869064488</v>
      </c>
      <c r="M21" s="4">
        <f>2*M19*M20/(M19+M20)</f>
        <v>0.31089976059010144</v>
      </c>
      <c r="N21" s="2" t="s">
        <v>15</v>
      </c>
    </row>
    <row r="22" spans="1:14" x14ac:dyDescent="0.35">
      <c r="B22" s="2" t="s">
        <v>6</v>
      </c>
      <c r="C22" s="7">
        <v>336.22370980732097</v>
      </c>
      <c r="D22" s="7">
        <v>31.608164357038898</v>
      </c>
      <c r="E22" s="7">
        <v>51.979357802901802</v>
      </c>
      <c r="F22" s="6">
        <v>435.02198539216698</v>
      </c>
      <c r="G22" s="7">
        <v>17.4525973553196</v>
      </c>
      <c r="H22" s="7">
        <v>171.15130306396699</v>
      </c>
      <c r="I22" s="7">
        <v>26.562882221280301</v>
      </c>
      <c r="J22" s="11">
        <f t="shared" si="3"/>
        <v>1069.9999999999955</v>
      </c>
      <c r="K22" s="9">
        <f>F22/J22</f>
        <v>0.40656260317025122</v>
      </c>
      <c r="M22" s="4">
        <f>SUM(C19,D20,E21,F22,G23,H24,I25)/J26</f>
        <v>0.43909891255417105</v>
      </c>
      <c r="N22" s="2" t="s">
        <v>13</v>
      </c>
    </row>
    <row r="23" spans="1:14" x14ac:dyDescent="0.35">
      <c r="B23" s="2" t="s">
        <v>7</v>
      </c>
      <c r="C23" s="7">
        <v>44.327019925828999</v>
      </c>
      <c r="D23" s="7">
        <v>4.3589356965445596</v>
      </c>
      <c r="E23" s="7">
        <v>4.1107202255429103</v>
      </c>
      <c r="F23" s="7">
        <v>24.546296970705601</v>
      </c>
      <c r="G23" s="6">
        <v>4.0938600366349203</v>
      </c>
      <c r="H23" s="7">
        <v>25.1390329619326</v>
      </c>
      <c r="I23" s="7">
        <v>3.42413418281031</v>
      </c>
      <c r="J23" s="11">
        <f t="shared" si="3"/>
        <v>109.9999999999999</v>
      </c>
      <c r="K23" s="9">
        <f>G23/J23</f>
        <v>3.7216909423953858E-2</v>
      </c>
      <c r="M23" s="4">
        <f>M22</f>
        <v>0.43909891255417105</v>
      </c>
      <c r="N23" s="2" t="s">
        <v>16</v>
      </c>
    </row>
    <row r="24" spans="1:14" x14ac:dyDescent="0.35">
      <c r="B24" s="2" t="s">
        <v>9</v>
      </c>
      <c r="C24" s="7">
        <v>404.314865022476</v>
      </c>
      <c r="D24" s="7">
        <v>27.100665955219799</v>
      </c>
      <c r="E24" s="7">
        <v>34.915549006473903</v>
      </c>
      <c r="F24" s="7">
        <v>97.748201619089599</v>
      </c>
      <c r="G24" s="7">
        <v>12.30996247074</v>
      </c>
      <c r="H24" s="6">
        <v>236.35123799706</v>
      </c>
      <c r="I24" s="7">
        <v>34.259517928937598</v>
      </c>
      <c r="J24" s="11">
        <f t="shared" si="3"/>
        <v>846.99999999999693</v>
      </c>
      <c r="K24" s="9">
        <f>H24/J24</f>
        <v>0.27904514521494789</v>
      </c>
    </row>
    <row r="25" spans="1:14" x14ac:dyDescent="0.35">
      <c r="B25" s="2" t="s">
        <v>10</v>
      </c>
      <c r="C25" s="7">
        <v>113.90956473011001</v>
      </c>
      <c r="D25" s="7">
        <v>5.44124429586775</v>
      </c>
      <c r="E25" s="7">
        <v>8.36658010646366</v>
      </c>
      <c r="F25" s="7">
        <v>21.4207753590069</v>
      </c>
      <c r="G25" s="7">
        <v>2.68233953917004</v>
      </c>
      <c r="H25" s="7">
        <v>63.210803057088299</v>
      </c>
      <c r="I25" s="6">
        <v>9.9686929122926706</v>
      </c>
      <c r="J25" s="11">
        <f t="shared" si="3"/>
        <v>224.99999999999935</v>
      </c>
      <c r="K25" s="9">
        <f>I25/J25</f>
        <v>4.4305301832411999E-2</v>
      </c>
    </row>
    <row r="26" spans="1:14" x14ac:dyDescent="0.35">
      <c r="B26" s="2" t="s">
        <v>0</v>
      </c>
      <c r="C26" s="8">
        <f>SUM(C19:C25)</f>
        <v>2858.809210719764</v>
      </c>
      <c r="D26" s="8">
        <f t="shared" ref="D26:I26" si="4">SUM(D19:D25)</f>
        <v>269.8038739429395</v>
      </c>
      <c r="E26" s="8">
        <f t="shared" si="4"/>
        <v>328.47628179683977</v>
      </c>
      <c r="F26" s="8">
        <f t="shared" si="4"/>
        <v>959.15843487678922</v>
      </c>
      <c r="G26" s="8">
        <f t="shared" si="4"/>
        <v>89.04861977086766</v>
      </c>
      <c r="H26" s="8">
        <f t="shared" si="4"/>
        <v>1521.5464017692409</v>
      </c>
      <c r="I26" s="8">
        <f t="shared" si="4"/>
        <v>232.15717712351665</v>
      </c>
      <c r="J26" s="11">
        <f>SUM(J19:J25)</f>
        <v>6258.9999999999582</v>
      </c>
      <c r="K26" s="7"/>
    </row>
    <row r="27" spans="1:14" x14ac:dyDescent="0.35">
      <c r="B27" s="2" t="s">
        <v>2</v>
      </c>
      <c r="C27" s="9">
        <f>C19/C26</f>
        <v>0.63577567681158809</v>
      </c>
      <c r="D27" s="9">
        <f>IFERROR(D20/D26, 0)</f>
        <v>0.46049770215593799</v>
      </c>
      <c r="E27" s="9">
        <f>IFERROR(E21/E26, 0)</f>
        <v>0.36860771764707329</v>
      </c>
      <c r="F27" s="9">
        <f>IFERROR(F22/F26, 0)</f>
        <v>0.45354549318856657</v>
      </c>
      <c r="G27" s="9">
        <f>IFERROR(G23/G26, 0)</f>
        <v>4.5973312637173858E-2</v>
      </c>
      <c r="H27" s="9">
        <f>IFERROR(H24/H26, 0)</f>
        <v>0.15533620119782929</v>
      </c>
      <c r="I27" s="9">
        <f>IFERROR(I25/I26, 0)</f>
        <v>4.2939413012370226E-2</v>
      </c>
      <c r="J27" s="7"/>
      <c r="K27" s="7"/>
    </row>
    <row r="28" spans="1:14" x14ac:dyDescent="0.35">
      <c r="B28" s="2" t="s">
        <v>1</v>
      </c>
      <c r="C28" s="7">
        <f>C26-J19</f>
        <v>-601.19078928020281</v>
      </c>
      <c r="D28" s="7">
        <f>D26-J20</f>
        <v>-13.196126057060155</v>
      </c>
      <c r="E28" s="7">
        <f>E26-J21</f>
        <v>64.47628179684034</v>
      </c>
      <c r="F28" s="7">
        <f>F26-J22</f>
        <v>-110.84156512320624</v>
      </c>
      <c r="G28" s="7">
        <f>G26-J23</f>
        <v>-20.951380229132241</v>
      </c>
      <c r="H28" s="7">
        <f>H26-J24</f>
        <v>674.54640176924397</v>
      </c>
      <c r="I28" s="7">
        <f>I26-J25</f>
        <v>7.1571771235173003</v>
      </c>
      <c r="J28" s="7"/>
      <c r="K28" s="7"/>
    </row>
    <row r="29" spans="1:14" x14ac:dyDescent="0.35">
      <c r="B29" s="2" t="s">
        <v>3</v>
      </c>
      <c r="C29" s="9">
        <f>C28/$J26</f>
        <v>-9.605221110084787E-2</v>
      </c>
      <c r="D29" s="9">
        <f t="shared" ref="D29:I29" si="5">D28/$J26</f>
        <v>-2.1083441535485292E-3</v>
      </c>
      <c r="E29" s="9">
        <f t="shared" si="5"/>
        <v>1.0301371113091672E-2</v>
      </c>
      <c r="F29" s="9">
        <f t="shared" si="5"/>
        <v>-1.7709149244800604E-2</v>
      </c>
      <c r="G29" s="9">
        <f t="shared" si="5"/>
        <v>-3.3474005798262312E-3</v>
      </c>
      <c r="H29" s="9">
        <f t="shared" si="5"/>
        <v>0.10777223226861296</v>
      </c>
      <c r="I29" s="9">
        <f t="shared" si="5"/>
        <v>1.143501697318637E-3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2668.1123377384001</v>
      </c>
      <c r="D34" s="7">
        <v>259.29717176646898</v>
      </c>
      <c r="E34" s="7">
        <v>315.61953916675401</v>
      </c>
      <c r="F34" s="7">
        <v>979.56271776829601</v>
      </c>
      <c r="G34" s="7">
        <v>92.651258596355802</v>
      </c>
      <c r="H34" s="7">
        <v>1393.0404568372301</v>
      </c>
      <c r="I34" s="7">
        <v>203.716518126506</v>
      </c>
      <c r="J34" s="12">
        <f>SUM(C34:I34)</f>
        <v>5912.0000000000109</v>
      </c>
      <c r="K34" s="9">
        <f>C34/J34</f>
        <v>0.45130452262151477</v>
      </c>
      <c r="M34" s="3">
        <f>AVERAGE(K34:K40)</f>
        <v>0.22832332847092784</v>
      </c>
      <c r="N34" s="2" t="s">
        <v>12</v>
      </c>
    </row>
    <row r="35" spans="2:14" x14ac:dyDescent="0.35">
      <c r="B35" s="2" t="s">
        <v>4</v>
      </c>
      <c r="C35" s="7">
        <v>324.29737994479098</v>
      </c>
      <c r="D35" s="6">
        <v>254.557647963059</v>
      </c>
      <c r="E35" s="7">
        <v>31.3777543923267</v>
      </c>
      <c r="F35" s="7">
        <v>226.30227553523699</v>
      </c>
      <c r="G35" s="7">
        <v>28.876514545066701</v>
      </c>
      <c r="H35" s="7">
        <v>183.88544387422499</v>
      </c>
      <c r="I35" s="7">
        <v>24.702983745292102</v>
      </c>
      <c r="J35" s="12">
        <f t="shared" ref="J35:J40" si="6">SUM(C35:I35)</f>
        <v>1073.9999999999975</v>
      </c>
      <c r="K35" s="9">
        <f>D35/J35</f>
        <v>0.23701829419279291</v>
      </c>
      <c r="M35" s="3">
        <f>AVERAGE(C42:I42)</f>
        <v>0.22627934041692926</v>
      </c>
      <c r="N35" s="2" t="s">
        <v>14</v>
      </c>
    </row>
    <row r="36" spans="2:14" x14ac:dyDescent="0.35">
      <c r="B36" s="2" t="s">
        <v>5</v>
      </c>
      <c r="C36" s="7">
        <v>276.544194329356</v>
      </c>
      <c r="D36" s="7">
        <v>19.9460559411039</v>
      </c>
      <c r="E36" s="6">
        <v>270.33703357745799</v>
      </c>
      <c r="F36" s="7">
        <v>191.82936591325301</v>
      </c>
      <c r="G36" s="7">
        <v>10.0142333022018</v>
      </c>
      <c r="H36" s="7">
        <v>139.072770814808</v>
      </c>
      <c r="I36" s="7">
        <v>22.2563461218176</v>
      </c>
      <c r="J36" s="12">
        <f t="shared" si="6"/>
        <v>929.99999999999829</v>
      </c>
      <c r="K36" s="9">
        <f>E36/J36</f>
        <v>0.2906849823413532</v>
      </c>
      <c r="M36" s="4">
        <f>2*M34*M35/(M34+M35)</f>
        <v>0.22729673934643924</v>
      </c>
      <c r="N36" s="2" t="s">
        <v>15</v>
      </c>
    </row>
    <row r="37" spans="2:14" x14ac:dyDescent="0.35">
      <c r="B37" s="2" t="s">
        <v>6</v>
      </c>
      <c r="C37" s="7">
        <v>947.520709445276</v>
      </c>
      <c r="D37" s="7">
        <v>176.67140479240899</v>
      </c>
      <c r="E37" s="7">
        <v>246.91751927396601</v>
      </c>
      <c r="F37" s="6">
        <v>1091.0970126848599</v>
      </c>
      <c r="G37" s="7">
        <v>57.371603587481403</v>
      </c>
      <c r="H37" s="7">
        <v>492.283210495091</v>
      </c>
      <c r="I37" s="7">
        <v>72.138539720910998</v>
      </c>
      <c r="J37" s="12">
        <f t="shared" si="6"/>
        <v>3083.9999999999941</v>
      </c>
      <c r="K37" s="9">
        <f>F37/J37</f>
        <v>0.35379280566954019</v>
      </c>
      <c r="M37" s="4">
        <f>SUM(C34,D35,E36,F37,G38,H39,I40)/J41</f>
        <v>0.33590064698413491</v>
      </c>
      <c r="N37" s="2" t="s">
        <v>13</v>
      </c>
    </row>
    <row r="38" spans="2:14" x14ac:dyDescent="0.35">
      <c r="B38" s="2" t="s">
        <v>7</v>
      </c>
      <c r="C38" s="7">
        <v>110.89809266131201</v>
      </c>
      <c r="D38" s="7">
        <v>23.0353012048949</v>
      </c>
      <c r="E38" s="7">
        <v>21.772581962172701</v>
      </c>
      <c r="F38" s="7">
        <v>81.523425414658902</v>
      </c>
      <c r="G38" s="6">
        <v>8.4446313504063397</v>
      </c>
      <c r="H38" s="7">
        <v>60.976354847607901</v>
      </c>
      <c r="I38" s="7">
        <v>8.3496125589467205</v>
      </c>
      <c r="J38" s="12">
        <f t="shared" si="6"/>
        <v>314.99999999999949</v>
      </c>
      <c r="K38" s="9">
        <f>G38/J38</f>
        <v>2.6808353493353504E-2</v>
      </c>
      <c r="M38" s="4">
        <f>M37</f>
        <v>0.33590064698413491</v>
      </c>
      <c r="N38" s="2" t="s">
        <v>16</v>
      </c>
    </row>
    <row r="39" spans="2:14" x14ac:dyDescent="0.35">
      <c r="B39" s="2" t="s">
        <v>9</v>
      </c>
      <c r="C39" s="7">
        <v>1003.88082368381</v>
      </c>
      <c r="D39" s="7">
        <v>182.94804118579</v>
      </c>
      <c r="E39" s="7">
        <v>219.614969464095</v>
      </c>
      <c r="F39" s="7">
        <v>617.05643708906405</v>
      </c>
      <c r="G39" s="7">
        <v>50.212570331622501</v>
      </c>
      <c r="H39" s="6">
        <v>555.34214273721602</v>
      </c>
      <c r="I39" s="7">
        <v>78.945015508404097</v>
      </c>
      <c r="J39" s="12">
        <f t="shared" si="6"/>
        <v>2708.0000000000018</v>
      </c>
      <c r="K39" s="9">
        <f>H39/J39</f>
        <v>0.20507464650561877</v>
      </c>
    </row>
    <row r="40" spans="2:14" x14ac:dyDescent="0.35">
      <c r="B40" s="2" t="s">
        <v>10</v>
      </c>
      <c r="C40" s="7">
        <v>189.73617198189299</v>
      </c>
      <c r="D40" s="7">
        <v>25.3339495474718</v>
      </c>
      <c r="E40" s="7">
        <v>29.064003392712198</v>
      </c>
      <c r="F40" s="7">
        <v>84.4729363702738</v>
      </c>
      <c r="G40" s="7">
        <v>7.5751614010360697</v>
      </c>
      <c r="H40" s="7">
        <v>103.539016321706</v>
      </c>
      <c r="I40" s="6">
        <v>15.278760984906301</v>
      </c>
      <c r="J40" s="12">
        <f t="shared" si="6"/>
        <v>454.99999999999915</v>
      </c>
      <c r="K40" s="9">
        <f>I40/J40</f>
        <v>3.3579694472321606E-2</v>
      </c>
    </row>
    <row r="41" spans="2:14" x14ac:dyDescent="0.35">
      <c r="B41" s="2" t="s">
        <v>0</v>
      </c>
      <c r="C41" s="8">
        <f>SUM(C34:C40)</f>
        <v>5520.9897097848379</v>
      </c>
      <c r="D41" s="8">
        <f t="shared" ref="D41:I41" si="7">SUM(D34:D40)</f>
        <v>941.78957240119757</v>
      </c>
      <c r="E41" s="8">
        <f t="shared" si="7"/>
        <v>1134.7034012294846</v>
      </c>
      <c r="F41" s="8">
        <f t="shared" si="7"/>
        <v>3271.8441707756429</v>
      </c>
      <c r="G41" s="8">
        <f t="shared" si="7"/>
        <v>255.14597311417057</v>
      </c>
      <c r="H41" s="8">
        <f t="shared" si="7"/>
        <v>2928.1393959278844</v>
      </c>
      <c r="I41" s="8">
        <f t="shared" si="7"/>
        <v>425.38777676678382</v>
      </c>
      <c r="J41" s="12">
        <f>SUM(J34:J40)</f>
        <v>14478.000000000002</v>
      </c>
      <c r="K41" s="10"/>
    </row>
    <row r="42" spans="2:14" x14ac:dyDescent="0.35">
      <c r="B42" s="2" t="s">
        <v>2</v>
      </c>
      <c r="C42" s="9">
        <f>C34/C41</f>
        <v>0.48326703688827938</v>
      </c>
      <c r="D42" s="9">
        <f>IFERROR(D35/D41, 0)</f>
        <v>0.27029142753623392</v>
      </c>
      <c r="E42" s="9">
        <f>IFERROR(E36/E41, 0)</f>
        <v>0.23824466665433439</v>
      </c>
      <c r="F42" s="9">
        <f>IFERROR(F37/F41, 0)</f>
        <v>0.33348073922059618</v>
      </c>
      <c r="G42" s="9">
        <f>IFERROR(G38/G41, 0)</f>
        <v>3.3097255062801277E-2</v>
      </c>
      <c r="H42" s="9">
        <f>IFERROR(H39/H41, 0)</f>
        <v>0.18965700318417944</v>
      </c>
      <c r="I42" s="9">
        <f>IFERROR(I40/I41, 0)</f>
        <v>3.5917254372080334E-2</v>
      </c>
      <c r="J42" s="10"/>
      <c r="K42" s="10"/>
    </row>
    <row r="43" spans="2:14" x14ac:dyDescent="0.35">
      <c r="B43" s="2" t="s">
        <v>1</v>
      </c>
      <c r="C43" s="7">
        <f>C41-J34</f>
        <v>-391.01029021517297</v>
      </c>
      <c r="D43" s="7">
        <f>D41-J35</f>
        <v>-132.21042759879992</v>
      </c>
      <c r="E43" s="7">
        <f>E41-J36</f>
        <v>204.7034012294863</v>
      </c>
      <c r="F43" s="7">
        <f>F41-J37</f>
        <v>187.84417077564876</v>
      </c>
      <c r="G43" s="7">
        <f>G41-J38</f>
        <v>-59.854026885828915</v>
      </c>
      <c r="H43" s="7">
        <f>H41-J39</f>
        <v>220.13939592788256</v>
      </c>
      <c r="I43" s="7">
        <f>I41-J40</f>
        <v>-29.612223233215332</v>
      </c>
      <c r="J43" s="10"/>
      <c r="K43" s="10"/>
    </row>
    <row r="44" spans="2:14" x14ac:dyDescent="0.35">
      <c r="B44" s="2" t="s">
        <v>3</v>
      </c>
      <c r="C44" s="9">
        <f>C43/$J41</f>
        <v>-2.7007203357865238E-2</v>
      </c>
      <c r="D44" s="9">
        <f t="shared" ref="D44:I44" si="8">D43/$J41</f>
        <v>-9.1318156926923546E-3</v>
      </c>
      <c r="E44" s="9">
        <f t="shared" si="8"/>
        <v>1.4138928113654253E-2</v>
      </c>
      <c r="F44" s="9">
        <f t="shared" si="8"/>
        <v>1.2974455779503298E-2</v>
      </c>
      <c r="G44" s="9">
        <f t="shared" si="8"/>
        <v>-4.1341364059834856E-3</v>
      </c>
      <c r="H44" s="9">
        <f t="shared" si="8"/>
        <v>1.5205097107879716E-2</v>
      </c>
      <c r="I44" s="9">
        <f t="shared" si="8"/>
        <v>-2.0453255444961545E-3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996C-34F4-458B-9863-00352A332035}">
  <dimension ref="A2:N44"/>
  <sheetViews>
    <sheetView tabSelected="1" topLeftCell="A12" workbookViewId="0">
      <selection activeCell="C31" sqref="C31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7</v>
      </c>
      <c r="E3" s="2" t="s">
        <v>4</v>
      </c>
      <c r="F3" s="2" t="s">
        <v>10</v>
      </c>
      <c r="G3" s="2" t="s">
        <v>9</v>
      </c>
      <c r="H3" s="2" t="s">
        <v>6</v>
      </c>
      <c r="I3" s="2" t="s">
        <v>5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13">
        <v>1125</v>
      </c>
      <c r="D4" s="10">
        <v>181</v>
      </c>
      <c r="E4" s="10">
        <v>154</v>
      </c>
      <c r="F4" s="10">
        <v>992</v>
      </c>
      <c r="G4" s="10">
        <v>0</v>
      </c>
      <c r="H4" s="10">
        <v>0</v>
      </c>
      <c r="I4" s="10">
        <v>0</v>
      </c>
      <c r="J4" s="12">
        <f>SUM(C4:I4)</f>
        <v>2452</v>
      </c>
      <c r="K4" s="9">
        <f>C4/J4</f>
        <v>0.45880913539967372</v>
      </c>
      <c r="M4" s="3">
        <f>AVERAGE(K4:K10)</f>
        <v>0.23313503006023747</v>
      </c>
      <c r="N4" s="2" t="s">
        <v>12</v>
      </c>
    </row>
    <row r="5" spans="1:14" x14ac:dyDescent="0.35">
      <c r="B5" s="2" t="s">
        <v>7</v>
      </c>
      <c r="C5" s="10">
        <v>270</v>
      </c>
      <c r="D5" s="13">
        <v>218</v>
      </c>
      <c r="E5" s="10">
        <v>6</v>
      </c>
      <c r="F5" s="10">
        <v>297</v>
      </c>
      <c r="G5" s="10">
        <v>0</v>
      </c>
      <c r="H5" s="10">
        <v>0</v>
      </c>
      <c r="I5" s="10">
        <v>0</v>
      </c>
      <c r="J5" s="12">
        <f t="shared" ref="J5:J10" si="0">SUM(C5:I5)</f>
        <v>791</v>
      </c>
      <c r="K5" s="9">
        <f>D5/J5</f>
        <v>0.27560050568900124</v>
      </c>
      <c r="M5" s="3">
        <f>AVERAGE(C12:I12)</f>
        <v>0.18074145643399878</v>
      </c>
      <c r="N5" s="2" t="s">
        <v>14</v>
      </c>
    </row>
    <row r="6" spans="1:14" x14ac:dyDescent="0.35">
      <c r="B6" s="2" t="s">
        <v>4</v>
      </c>
      <c r="C6" s="10">
        <v>263</v>
      </c>
      <c r="D6" s="10">
        <v>7</v>
      </c>
      <c r="E6" s="13">
        <v>193</v>
      </c>
      <c r="F6" s="10">
        <v>203</v>
      </c>
      <c r="G6" s="10">
        <v>0</v>
      </c>
      <c r="H6" s="10">
        <v>0</v>
      </c>
      <c r="I6" s="10">
        <v>0</v>
      </c>
      <c r="J6" s="12">
        <f t="shared" si="0"/>
        <v>666</v>
      </c>
      <c r="K6" s="9">
        <f>E6/J6</f>
        <v>0.28978978978978981</v>
      </c>
      <c r="M6" s="4">
        <f>2*M4*M5/(M4+M5)</f>
        <v>0.2036219319236838</v>
      </c>
      <c r="N6" s="2" t="s">
        <v>15</v>
      </c>
    </row>
    <row r="7" spans="1:14" x14ac:dyDescent="0.35">
      <c r="B7" s="2" t="s">
        <v>10</v>
      </c>
      <c r="C7" s="10">
        <v>513</v>
      </c>
      <c r="D7" s="10">
        <v>135</v>
      </c>
      <c r="E7" s="10">
        <v>142</v>
      </c>
      <c r="F7" s="13">
        <v>1224</v>
      </c>
      <c r="G7" s="10">
        <v>0</v>
      </c>
      <c r="H7" s="10">
        <v>0</v>
      </c>
      <c r="I7" s="10">
        <v>0</v>
      </c>
      <c r="J7" s="12">
        <f t="shared" si="0"/>
        <v>2014</v>
      </c>
      <c r="K7" s="9">
        <f>F7/J7</f>
        <v>0.60774577954319764</v>
      </c>
      <c r="M7" s="4">
        <f>SUM(C4,D5,E6,F7,G8,H9,I10)/J11</f>
        <v>0.33580727582430953</v>
      </c>
      <c r="N7" s="2" t="s">
        <v>13</v>
      </c>
    </row>
    <row r="8" spans="1:14" x14ac:dyDescent="0.35">
      <c r="B8" s="2" t="s">
        <v>9</v>
      </c>
      <c r="C8" s="10">
        <v>76</v>
      </c>
      <c r="D8" s="10">
        <v>26</v>
      </c>
      <c r="E8" s="10">
        <v>13</v>
      </c>
      <c r="F8" s="10">
        <v>90</v>
      </c>
      <c r="G8" s="13">
        <v>0</v>
      </c>
      <c r="H8" s="10">
        <v>0</v>
      </c>
      <c r="I8" s="10">
        <v>0</v>
      </c>
      <c r="J8" s="12">
        <f t="shared" si="0"/>
        <v>205</v>
      </c>
      <c r="K8" s="9">
        <f>G8/J8</f>
        <v>0</v>
      </c>
      <c r="M8" s="4">
        <f>M7</f>
        <v>0.33580727582430953</v>
      </c>
      <c r="N8" s="2" t="s">
        <v>16</v>
      </c>
    </row>
    <row r="9" spans="1:14" x14ac:dyDescent="0.35">
      <c r="B9" s="2" t="s">
        <v>6</v>
      </c>
      <c r="C9" s="10">
        <v>690</v>
      </c>
      <c r="D9" s="10">
        <v>182</v>
      </c>
      <c r="E9" s="10">
        <v>153</v>
      </c>
      <c r="F9" s="10">
        <v>836</v>
      </c>
      <c r="G9" s="10">
        <v>0</v>
      </c>
      <c r="H9" s="13">
        <v>0</v>
      </c>
      <c r="I9" s="10">
        <v>0</v>
      </c>
      <c r="J9" s="12">
        <f t="shared" si="0"/>
        <v>1861</v>
      </c>
      <c r="K9" s="9">
        <f>H9/J9</f>
        <v>0</v>
      </c>
    </row>
    <row r="10" spans="1:14" x14ac:dyDescent="0.35">
      <c r="B10" s="2" t="s">
        <v>5</v>
      </c>
      <c r="C10" s="10">
        <v>82</v>
      </c>
      <c r="D10" s="10">
        <v>18</v>
      </c>
      <c r="E10" s="10">
        <v>24</v>
      </c>
      <c r="F10" s="10">
        <v>106</v>
      </c>
      <c r="G10" s="10">
        <v>0</v>
      </c>
      <c r="H10" s="10">
        <v>0</v>
      </c>
      <c r="I10" s="13">
        <v>0</v>
      </c>
      <c r="J10" s="12">
        <f t="shared" si="0"/>
        <v>230</v>
      </c>
      <c r="K10" s="9">
        <f>I10/J10</f>
        <v>0</v>
      </c>
    </row>
    <row r="11" spans="1:14" x14ac:dyDescent="0.35">
      <c r="B11" s="2" t="s">
        <v>0</v>
      </c>
      <c r="C11" s="12">
        <f>SUM(C4:C10)</f>
        <v>3019</v>
      </c>
      <c r="D11" s="12">
        <f t="shared" ref="D11:I11" si="1">SUM(D4:D10)</f>
        <v>767</v>
      </c>
      <c r="E11" s="12">
        <f t="shared" si="1"/>
        <v>685</v>
      </c>
      <c r="F11" s="12">
        <f t="shared" si="1"/>
        <v>3748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>SUM(J4:J10)</f>
        <v>8219</v>
      </c>
      <c r="K11" s="10"/>
    </row>
    <row r="12" spans="1:14" x14ac:dyDescent="0.35">
      <c r="B12" s="2" t="s">
        <v>2</v>
      </c>
      <c r="C12" s="9">
        <f>C4/C11</f>
        <v>0.37263994700231867</v>
      </c>
      <c r="D12" s="9">
        <f>IFERROR(D5/D11, 0)</f>
        <v>0.28422425032594523</v>
      </c>
      <c r="E12" s="9">
        <f>IFERROR(E6/E11, 0)</f>
        <v>0.28175182481751826</v>
      </c>
      <c r="F12" s="9">
        <f>IFERROR(F7/F11, 0)</f>
        <v>0.32657417289220919</v>
      </c>
      <c r="G12" s="9">
        <f>IFERROR(G8/G11, 0)</f>
        <v>0</v>
      </c>
      <c r="H12" s="9">
        <f>IFERROR(H9/H11, 0)</f>
        <v>0</v>
      </c>
      <c r="I12" s="9">
        <f>IFERROR(I10/I11, 0)</f>
        <v>0</v>
      </c>
      <c r="J12" s="10"/>
      <c r="K12" s="10"/>
    </row>
    <row r="13" spans="1:14" x14ac:dyDescent="0.35">
      <c r="B13" s="2" t="s">
        <v>1</v>
      </c>
      <c r="C13" s="10">
        <f>C11-J4</f>
        <v>567</v>
      </c>
      <c r="D13" s="10">
        <f>D11-J5</f>
        <v>-24</v>
      </c>
      <c r="E13" s="10">
        <f>E11-J6</f>
        <v>19</v>
      </c>
      <c r="F13" s="10">
        <f>F11-J7</f>
        <v>1734</v>
      </c>
      <c r="G13" s="10">
        <f>G11-J8</f>
        <v>-205</v>
      </c>
      <c r="H13" s="10">
        <f>H11-J9</f>
        <v>-1861</v>
      </c>
      <c r="I13" s="10">
        <f>I11-J10</f>
        <v>-230</v>
      </c>
      <c r="J13" s="10"/>
      <c r="K13" s="10"/>
    </row>
    <row r="14" spans="1:14" x14ac:dyDescent="0.35">
      <c r="B14" s="2" t="s">
        <v>3</v>
      </c>
      <c r="C14" s="9">
        <f>C13/$J11</f>
        <v>6.8986494707385326E-2</v>
      </c>
      <c r="D14" s="9">
        <f t="shared" ref="D14:I14" si="2">D13/$J11</f>
        <v>-2.9200632680374742E-3</v>
      </c>
      <c r="E14" s="9">
        <f t="shared" si="2"/>
        <v>2.3117167538630004E-3</v>
      </c>
      <c r="F14" s="9">
        <f t="shared" si="2"/>
        <v>0.2109745711157075</v>
      </c>
      <c r="G14" s="9">
        <f t="shared" si="2"/>
        <v>-2.4942207081153425E-2</v>
      </c>
      <c r="H14" s="9">
        <f t="shared" si="2"/>
        <v>-0.22642657257573914</v>
      </c>
      <c r="I14" s="9">
        <f t="shared" si="2"/>
        <v>-2.7983939652025794E-2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7</v>
      </c>
      <c r="E18" s="2" t="s">
        <v>4</v>
      </c>
      <c r="F18" s="2" t="s">
        <v>10</v>
      </c>
      <c r="G18" s="2" t="s">
        <v>9</v>
      </c>
      <c r="H18" s="2" t="s">
        <v>6</v>
      </c>
      <c r="I18" s="2" t="s">
        <v>5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13">
        <v>3128</v>
      </c>
      <c r="D19" s="10">
        <v>60</v>
      </c>
      <c r="E19" s="10">
        <v>78</v>
      </c>
      <c r="F19" s="10">
        <v>194</v>
      </c>
      <c r="G19" s="10">
        <v>0</v>
      </c>
      <c r="H19" s="10">
        <v>0</v>
      </c>
      <c r="I19" s="10">
        <v>0</v>
      </c>
      <c r="J19" s="12">
        <f>SUM(C19:I19)</f>
        <v>3460</v>
      </c>
      <c r="K19" s="9">
        <f>C19/J19</f>
        <v>0.90404624277456647</v>
      </c>
      <c r="M19" s="3">
        <f>AVERAGE(K19:K25)</f>
        <v>0.40557099670833113</v>
      </c>
      <c r="N19" s="2" t="s">
        <v>12</v>
      </c>
    </row>
    <row r="20" spans="1:14" x14ac:dyDescent="0.35">
      <c r="B20" s="2" t="s">
        <v>7</v>
      </c>
      <c r="C20" s="10">
        <v>72</v>
      </c>
      <c r="D20" s="13">
        <v>190</v>
      </c>
      <c r="E20" s="10">
        <v>0</v>
      </c>
      <c r="F20" s="10">
        <v>21</v>
      </c>
      <c r="G20" s="10">
        <v>0</v>
      </c>
      <c r="H20" s="10">
        <v>0</v>
      </c>
      <c r="I20" s="10">
        <v>0</v>
      </c>
      <c r="J20" s="12">
        <f t="shared" ref="J20:J25" si="3">SUM(C20:I20)</f>
        <v>283</v>
      </c>
      <c r="K20" s="9">
        <f>D20/J20</f>
        <v>0.67137809187279152</v>
      </c>
      <c r="M20" s="3">
        <f>AVERAGE(C27:I27)</f>
        <v>0.34830243772332381</v>
      </c>
      <c r="N20" s="2" t="s">
        <v>14</v>
      </c>
    </row>
    <row r="21" spans="1:14" x14ac:dyDescent="0.35">
      <c r="B21" s="2" t="s">
        <v>4</v>
      </c>
      <c r="C21" s="10">
        <v>59</v>
      </c>
      <c r="D21" s="10">
        <v>1</v>
      </c>
      <c r="E21" s="13">
        <v>189</v>
      </c>
      <c r="F21" s="10">
        <v>15</v>
      </c>
      <c r="G21" s="10">
        <v>0</v>
      </c>
      <c r="H21" s="10">
        <v>0</v>
      </c>
      <c r="I21" s="10">
        <v>0</v>
      </c>
      <c r="J21" s="12">
        <f t="shared" si="3"/>
        <v>264</v>
      </c>
      <c r="K21" s="9">
        <f>E21/J21</f>
        <v>0.71590909090909094</v>
      </c>
      <c r="M21" s="4">
        <f>2*M19*M20/(M19+M20)</f>
        <v>0.37476149276937132</v>
      </c>
      <c r="N21" s="2" t="s">
        <v>15</v>
      </c>
    </row>
    <row r="22" spans="1:14" x14ac:dyDescent="0.35">
      <c r="B22" s="2" t="s">
        <v>10</v>
      </c>
      <c r="C22" s="10">
        <v>412</v>
      </c>
      <c r="D22" s="10">
        <v>26</v>
      </c>
      <c r="E22" s="10">
        <v>46</v>
      </c>
      <c r="F22" s="13">
        <v>586</v>
      </c>
      <c r="G22" s="10">
        <v>0</v>
      </c>
      <c r="H22" s="10">
        <v>0</v>
      </c>
      <c r="I22" s="10">
        <v>0</v>
      </c>
      <c r="J22" s="12">
        <f t="shared" si="3"/>
        <v>1070</v>
      </c>
      <c r="K22" s="9">
        <f>F22/J22</f>
        <v>0.54766355140186918</v>
      </c>
      <c r="M22" s="4">
        <f>SUM(C19,D20,E21,F22,G23,H24,I25)/J26</f>
        <v>0.65393832880651859</v>
      </c>
      <c r="N22" s="2" t="s">
        <v>13</v>
      </c>
    </row>
    <row r="23" spans="1:14" x14ac:dyDescent="0.35">
      <c r="B23" s="2" t="s">
        <v>9</v>
      </c>
      <c r="C23" s="10">
        <v>78</v>
      </c>
      <c r="D23" s="10">
        <v>3</v>
      </c>
      <c r="E23" s="10">
        <v>4</v>
      </c>
      <c r="F23" s="10">
        <v>25</v>
      </c>
      <c r="G23" s="13">
        <v>0</v>
      </c>
      <c r="H23" s="10">
        <v>0</v>
      </c>
      <c r="I23" s="10">
        <v>0</v>
      </c>
      <c r="J23" s="12">
        <f t="shared" si="3"/>
        <v>110</v>
      </c>
      <c r="K23" s="9">
        <f>G23/J23</f>
        <v>0</v>
      </c>
      <c r="M23" s="4">
        <f>M22</f>
        <v>0.65393832880651859</v>
      </c>
      <c r="N23" s="2" t="s">
        <v>16</v>
      </c>
    </row>
    <row r="24" spans="1:14" x14ac:dyDescent="0.35">
      <c r="B24" s="2" t="s">
        <v>6</v>
      </c>
      <c r="C24" s="10">
        <v>700</v>
      </c>
      <c r="D24" s="10">
        <v>26</v>
      </c>
      <c r="E24" s="10">
        <v>29</v>
      </c>
      <c r="F24" s="10">
        <v>92</v>
      </c>
      <c r="G24" s="10">
        <v>0</v>
      </c>
      <c r="H24" s="13">
        <v>0</v>
      </c>
      <c r="I24" s="10">
        <v>0</v>
      </c>
      <c r="J24" s="12">
        <f t="shared" si="3"/>
        <v>847</v>
      </c>
      <c r="K24" s="9">
        <f>H24/J24</f>
        <v>0</v>
      </c>
    </row>
    <row r="25" spans="1:14" x14ac:dyDescent="0.35">
      <c r="B25" s="2" t="s">
        <v>5</v>
      </c>
      <c r="C25" s="10">
        <v>199</v>
      </c>
      <c r="D25" s="10">
        <v>5</v>
      </c>
      <c r="E25" s="10">
        <v>7</v>
      </c>
      <c r="F25" s="10">
        <v>14</v>
      </c>
      <c r="G25" s="10">
        <v>0</v>
      </c>
      <c r="H25" s="10">
        <v>0</v>
      </c>
      <c r="I25" s="13">
        <v>0</v>
      </c>
      <c r="J25" s="12">
        <f t="shared" si="3"/>
        <v>225</v>
      </c>
      <c r="K25" s="9">
        <f>I25/J25</f>
        <v>0</v>
      </c>
    </row>
    <row r="26" spans="1:14" x14ac:dyDescent="0.35">
      <c r="B26" s="2" t="s">
        <v>0</v>
      </c>
      <c r="C26" s="12">
        <f>SUM(C19:C25)</f>
        <v>4648</v>
      </c>
      <c r="D26" s="12">
        <f t="shared" ref="D26:I26" si="4">SUM(D19:D25)</f>
        <v>311</v>
      </c>
      <c r="E26" s="12">
        <f t="shared" si="4"/>
        <v>353</v>
      </c>
      <c r="F26" s="12">
        <f t="shared" si="4"/>
        <v>947</v>
      </c>
      <c r="G26" s="12">
        <f t="shared" si="4"/>
        <v>0</v>
      </c>
      <c r="H26" s="12">
        <f t="shared" si="4"/>
        <v>0</v>
      </c>
      <c r="I26" s="12">
        <f t="shared" si="4"/>
        <v>0</v>
      </c>
      <c r="J26" s="12">
        <f>SUM(J19:J25)</f>
        <v>6259</v>
      </c>
      <c r="K26" s="10"/>
    </row>
    <row r="27" spans="1:14" x14ac:dyDescent="0.35">
      <c r="B27" s="2" t="s">
        <v>2</v>
      </c>
      <c r="C27" s="9">
        <f>C19/C26</f>
        <v>0.67297762478485368</v>
      </c>
      <c r="D27" s="9">
        <f>IFERROR(D20/D26, 0)</f>
        <v>0.61093247588424437</v>
      </c>
      <c r="E27" s="9">
        <f>IFERROR(E21/E26, 0)</f>
        <v>0.53541076487252126</v>
      </c>
      <c r="F27" s="9">
        <f>IFERROR(F22/F26, 0)</f>
        <v>0.61879619852164736</v>
      </c>
      <c r="G27" s="9">
        <f>IFERROR(G23/G26, 0)</f>
        <v>0</v>
      </c>
      <c r="H27" s="9">
        <f>IFERROR(H24/H26, 0)</f>
        <v>0</v>
      </c>
      <c r="I27" s="9">
        <f>IFERROR(I25/I26, 0)</f>
        <v>0</v>
      </c>
      <c r="J27" s="10"/>
      <c r="K27" s="10"/>
    </row>
    <row r="28" spans="1:14" x14ac:dyDescent="0.35">
      <c r="B28" s="2" t="s">
        <v>1</v>
      </c>
      <c r="C28" s="10">
        <f>C26-J19</f>
        <v>1188</v>
      </c>
      <c r="D28" s="10">
        <f>D26-J20</f>
        <v>28</v>
      </c>
      <c r="E28" s="10">
        <f>E26-J21</f>
        <v>89</v>
      </c>
      <c r="F28" s="10">
        <f>F26-J22</f>
        <v>-123</v>
      </c>
      <c r="G28" s="10">
        <f>G26-J23</f>
        <v>-110</v>
      </c>
      <c r="H28" s="10">
        <f>H26-J24</f>
        <v>-847</v>
      </c>
      <c r="I28" s="10">
        <f>I26-J25</f>
        <v>-225</v>
      </c>
      <c r="J28" s="10"/>
      <c r="K28" s="10"/>
    </row>
    <row r="29" spans="1:14" x14ac:dyDescent="0.35">
      <c r="B29" s="2" t="s">
        <v>3</v>
      </c>
      <c r="C29" s="9">
        <f>C28/$J26</f>
        <v>0.18980667838312829</v>
      </c>
      <c r="D29" s="9">
        <f t="shared" ref="D29:I29" si="5">D28/$J26</f>
        <v>4.4735580763700274E-3</v>
      </c>
      <c r="E29" s="9">
        <f t="shared" si="5"/>
        <v>1.421952388560473E-2</v>
      </c>
      <c r="F29" s="9">
        <f t="shared" si="5"/>
        <v>-1.9651701549768332E-2</v>
      </c>
      <c r="G29" s="9">
        <f t="shared" si="5"/>
        <v>-1.7574692442882251E-2</v>
      </c>
      <c r="H29" s="9">
        <f t="shared" si="5"/>
        <v>-0.13532513181019332</v>
      </c>
      <c r="I29" s="9">
        <f t="shared" si="5"/>
        <v>-3.594823454225915E-2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7</v>
      </c>
      <c r="E33" s="2" t="s">
        <v>4</v>
      </c>
      <c r="F33" s="2" t="s">
        <v>10</v>
      </c>
      <c r="G33" s="2" t="s">
        <v>9</v>
      </c>
      <c r="H33" s="2" t="s">
        <v>6</v>
      </c>
      <c r="I33" s="2" t="s">
        <v>5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13">
        <v>4262</v>
      </c>
      <c r="D34" s="10">
        <v>224</v>
      </c>
      <c r="E34" s="10">
        <v>180</v>
      </c>
      <c r="F34" s="10">
        <v>1246</v>
      </c>
      <c r="G34" s="10">
        <v>0</v>
      </c>
      <c r="H34" s="10">
        <v>0</v>
      </c>
      <c r="I34" s="10">
        <v>0</v>
      </c>
      <c r="J34" s="12">
        <f>SUM(C34:I34)</f>
        <v>5912</v>
      </c>
      <c r="K34" s="9">
        <f>C34/J34</f>
        <v>0.72090663058186744</v>
      </c>
      <c r="M34" s="3">
        <f>AVERAGE(K34:K40)</f>
        <v>0.28857882034806054</v>
      </c>
      <c r="N34" s="2" t="s">
        <v>12</v>
      </c>
    </row>
    <row r="35" spans="2:14" x14ac:dyDescent="0.35">
      <c r="B35" s="2" t="s">
        <v>7</v>
      </c>
      <c r="C35" s="10">
        <v>345</v>
      </c>
      <c r="D35" s="13">
        <v>386</v>
      </c>
      <c r="E35" s="10">
        <v>4</v>
      </c>
      <c r="F35" s="10">
        <v>339</v>
      </c>
      <c r="G35" s="10">
        <v>0</v>
      </c>
      <c r="H35" s="10">
        <v>0</v>
      </c>
      <c r="I35" s="10">
        <v>0</v>
      </c>
      <c r="J35" s="12">
        <f t="shared" ref="J35:J40" si="6">SUM(C35:I35)</f>
        <v>1074</v>
      </c>
      <c r="K35" s="9">
        <f>D35/J35</f>
        <v>0.35940409683426444</v>
      </c>
      <c r="M35" s="3">
        <f>AVERAGE(C42:I42)</f>
        <v>0.24149216858794467</v>
      </c>
      <c r="N35" s="2" t="s">
        <v>14</v>
      </c>
    </row>
    <row r="36" spans="2:14" x14ac:dyDescent="0.35">
      <c r="B36" s="2" t="s">
        <v>4</v>
      </c>
      <c r="C36" s="10">
        <v>334</v>
      </c>
      <c r="D36" s="10">
        <v>8</v>
      </c>
      <c r="E36" s="13">
        <v>320</v>
      </c>
      <c r="F36" s="10">
        <v>268</v>
      </c>
      <c r="G36" s="10">
        <v>0</v>
      </c>
      <c r="H36" s="10">
        <v>0</v>
      </c>
      <c r="I36" s="10">
        <v>0</v>
      </c>
      <c r="J36" s="12">
        <f t="shared" si="6"/>
        <v>930</v>
      </c>
      <c r="K36" s="9">
        <f>E36/J36</f>
        <v>0.34408602150537637</v>
      </c>
      <c r="M36" s="4">
        <f>2*M34*M35/(M34+M35)</f>
        <v>0.26294412102910825</v>
      </c>
      <c r="N36" s="2" t="s">
        <v>15</v>
      </c>
    </row>
    <row r="37" spans="2:14" x14ac:dyDescent="0.35">
      <c r="B37" s="2" t="s">
        <v>10</v>
      </c>
      <c r="C37" s="10">
        <v>940</v>
      </c>
      <c r="D37" s="10">
        <v>144</v>
      </c>
      <c r="E37" s="10">
        <v>163</v>
      </c>
      <c r="F37" s="13">
        <v>1837</v>
      </c>
      <c r="G37" s="10">
        <v>0</v>
      </c>
      <c r="H37" s="10">
        <v>0</v>
      </c>
      <c r="I37" s="10">
        <v>0</v>
      </c>
      <c r="J37" s="12">
        <f t="shared" si="6"/>
        <v>3084</v>
      </c>
      <c r="K37" s="9">
        <f>F37/J37</f>
        <v>0.59565499351491569</v>
      </c>
      <c r="M37" s="4">
        <f>SUM(C34,D35,E36,F37,G38,H39,I40)/J41</f>
        <v>0.47002348390661691</v>
      </c>
      <c r="N37" s="2" t="s">
        <v>13</v>
      </c>
    </row>
    <row r="38" spans="2:14" x14ac:dyDescent="0.35">
      <c r="B38" s="2" t="s">
        <v>9</v>
      </c>
      <c r="C38" s="10">
        <v>161</v>
      </c>
      <c r="D38" s="10">
        <v>27</v>
      </c>
      <c r="E38" s="10">
        <v>13</v>
      </c>
      <c r="F38" s="10">
        <v>114</v>
      </c>
      <c r="G38" s="13">
        <v>0</v>
      </c>
      <c r="H38" s="10">
        <v>0</v>
      </c>
      <c r="I38" s="10">
        <v>0</v>
      </c>
      <c r="J38" s="12">
        <f t="shared" si="6"/>
        <v>315</v>
      </c>
      <c r="K38" s="9">
        <f>G38/J38</f>
        <v>0</v>
      </c>
      <c r="M38" s="4">
        <f>M37</f>
        <v>0.47002348390661691</v>
      </c>
      <c r="N38" s="2" t="s">
        <v>16</v>
      </c>
    </row>
    <row r="39" spans="2:14" x14ac:dyDescent="0.35">
      <c r="B39" s="2" t="s">
        <v>6</v>
      </c>
      <c r="C39" s="10">
        <v>1397</v>
      </c>
      <c r="D39" s="10">
        <v>192</v>
      </c>
      <c r="E39" s="10">
        <v>142</v>
      </c>
      <c r="F39" s="10">
        <v>977</v>
      </c>
      <c r="G39" s="10">
        <v>0</v>
      </c>
      <c r="H39" s="13">
        <v>0</v>
      </c>
      <c r="I39" s="10">
        <v>0</v>
      </c>
      <c r="J39" s="12">
        <f t="shared" si="6"/>
        <v>2708</v>
      </c>
      <c r="K39" s="9">
        <f>H39/J39</f>
        <v>0</v>
      </c>
    </row>
    <row r="40" spans="2:14" x14ac:dyDescent="0.35">
      <c r="B40" s="2" t="s">
        <v>5</v>
      </c>
      <c r="C40" s="10">
        <v>284</v>
      </c>
      <c r="D40" s="10">
        <v>21</v>
      </c>
      <c r="E40" s="10">
        <v>22</v>
      </c>
      <c r="F40" s="10">
        <v>128</v>
      </c>
      <c r="G40" s="10">
        <v>0</v>
      </c>
      <c r="H40" s="10">
        <v>0</v>
      </c>
      <c r="I40" s="13">
        <v>0</v>
      </c>
      <c r="J40" s="12">
        <f t="shared" si="6"/>
        <v>455</v>
      </c>
      <c r="K40" s="9">
        <f>I40/J40</f>
        <v>0</v>
      </c>
    </row>
    <row r="41" spans="2:14" x14ac:dyDescent="0.35">
      <c r="B41" s="2" t="s">
        <v>0</v>
      </c>
      <c r="C41" s="12">
        <f>SUM(C34:C40)</f>
        <v>7723</v>
      </c>
      <c r="D41" s="12">
        <f t="shared" ref="D41:I41" si="7">SUM(D34:D40)</f>
        <v>1002</v>
      </c>
      <c r="E41" s="12">
        <f t="shared" si="7"/>
        <v>844</v>
      </c>
      <c r="F41" s="12">
        <f t="shared" si="7"/>
        <v>4909</v>
      </c>
      <c r="G41" s="12">
        <f t="shared" si="7"/>
        <v>0</v>
      </c>
      <c r="H41" s="12">
        <f t="shared" si="7"/>
        <v>0</v>
      </c>
      <c r="I41" s="12">
        <f t="shared" si="7"/>
        <v>0</v>
      </c>
      <c r="J41" s="12">
        <f>SUM(J34:J40)</f>
        <v>14478</v>
      </c>
      <c r="K41" s="10"/>
    </row>
    <row r="42" spans="2:14" x14ac:dyDescent="0.35">
      <c r="B42" s="2" t="s">
        <v>2</v>
      </c>
      <c r="C42" s="9">
        <f>C34/C41</f>
        <v>0.5518580862359187</v>
      </c>
      <c r="D42" s="9">
        <f>IFERROR(D35/D41, 0)</f>
        <v>0.38522954091816369</v>
      </c>
      <c r="E42" s="9">
        <f>IFERROR(E36/E41, 0)</f>
        <v>0.37914691943127959</v>
      </c>
      <c r="F42" s="9">
        <f>IFERROR(F37/F41, 0)</f>
        <v>0.37421063353025058</v>
      </c>
      <c r="G42" s="9">
        <f>IFERROR(G38/G41, 0)</f>
        <v>0</v>
      </c>
      <c r="H42" s="9">
        <f>IFERROR(H39/H41, 0)</f>
        <v>0</v>
      </c>
      <c r="I42" s="9">
        <f>IFERROR(I40/I41, 0)</f>
        <v>0</v>
      </c>
      <c r="J42" s="10"/>
      <c r="K42" s="10"/>
    </row>
    <row r="43" spans="2:14" x14ac:dyDescent="0.35">
      <c r="B43" s="2" t="s">
        <v>1</v>
      </c>
      <c r="C43" s="10">
        <f>C41-J34</f>
        <v>1811</v>
      </c>
      <c r="D43" s="10">
        <f>D41-J35</f>
        <v>-72</v>
      </c>
      <c r="E43" s="10">
        <f>E41-J36</f>
        <v>-86</v>
      </c>
      <c r="F43" s="10">
        <f>F41-J37</f>
        <v>1825</v>
      </c>
      <c r="G43" s="10">
        <f>G41-J38</f>
        <v>-315</v>
      </c>
      <c r="H43" s="10">
        <f>H41-J39</f>
        <v>-2708</v>
      </c>
      <c r="I43" s="10">
        <f>I41-J40</f>
        <v>-455</v>
      </c>
      <c r="J43" s="10"/>
      <c r="K43" s="10"/>
    </row>
    <row r="44" spans="2:14" x14ac:dyDescent="0.35">
      <c r="B44" s="2" t="s">
        <v>3</v>
      </c>
      <c r="C44" s="9">
        <f>C43/$J41</f>
        <v>0.12508633789197404</v>
      </c>
      <c r="D44" s="9">
        <f t="shared" ref="D44:I44" si="8">D43/$J41</f>
        <v>-4.9730625777041028E-3</v>
      </c>
      <c r="E44" s="9">
        <f t="shared" si="8"/>
        <v>-5.9400469678132341E-3</v>
      </c>
      <c r="F44" s="9">
        <f t="shared" si="8"/>
        <v>0.12605332228208316</v>
      </c>
      <c r="G44" s="9">
        <f t="shared" si="8"/>
        <v>-2.1757148777455451E-2</v>
      </c>
      <c r="H44" s="9">
        <f t="shared" si="8"/>
        <v>-0.18704240917253764</v>
      </c>
      <c r="I44" s="9">
        <f t="shared" si="8"/>
        <v>-3.1426992678546761E-2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9B50-0C38-4376-B419-3F25B6BF644B}">
  <dimension ref="A2:N44"/>
  <sheetViews>
    <sheetView workbookViewId="0">
      <selection activeCell="C19" sqref="C19:C25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8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8</v>
      </c>
      <c r="C4" s="6">
        <v>731.44528965475899</v>
      </c>
      <c r="D4" s="7">
        <v>207.13669332687201</v>
      </c>
      <c r="E4" s="7">
        <v>204.11198650330499</v>
      </c>
      <c r="F4" s="7">
        <v>682.57144621527698</v>
      </c>
      <c r="G4" s="7">
        <v>40.2012125335824</v>
      </c>
      <c r="H4" s="7">
        <v>538.01417393144095</v>
      </c>
      <c r="I4" s="7">
        <v>48.519197834760497</v>
      </c>
      <c r="J4" s="11">
        <f t="shared" ref="J4:J10" si="0">SUM(C4:I4)</f>
        <v>2451.9999999999968</v>
      </c>
      <c r="K4" s="9">
        <f>C4/J4</f>
        <v>0.2983055830565905</v>
      </c>
      <c r="M4" s="3">
        <f>AVERAGE(K4:K10)</f>
        <v>0.18245917016657193</v>
      </c>
      <c r="N4" s="2" t="s">
        <v>12</v>
      </c>
    </row>
    <row r="5" spans="1:14" x14ac:dyDescent="0.35">
      <c r="B5" s="2" t="s">
        <v>4</v>
      </c>
      <c r="C5" s="7">
        <v>216.491610199858</v>
      </c>
      <c r="D5" s="6">
        <v>144.36722666289299</v>
      </c>
      <c r="E5" s="7">
        <v>27.620839920651601</v>
      </c>
      <c r="F5" s="7">
        <v>204.511768562123</v>
      </c>
      <c r="G5" s="7">
        <v>16.6689887716554</v>
      </c>
      <c r="H5" s="7">
        <v>167.20441530690101</v>
      </c>
      <c r="I5" s="7">
        <v>14.135150575915</v>
      </c>
      <c r="J5" s="11">
        <f t="shared" si="0"/>
        <v>790.99999999999693</v>
      </c>
      <c r="K5" s="9">
        <f>D5/J5</f>
        <v>0.18251229666611068</v>
      </c>
      <c r="M5" s="3">
        <f>AVERAGE(C12:I12)</f>
        <v>0.17982708230971148</v>
      </c>
      <c r="N5" s="2" t="s">
        <v>14</v>
      </c>
    </row>
    <row r="6" spans="1:14" x14ac:dyDescent="0.35">
      <c r="B6" s="2" t="s">
        <v>5</v>
      </c>
      <c r="C6" s="7">
        <v>183.189816845498</v>
      </c>
      <c r="D6" s="7">
        <v>20.633727240261798</v>
      </c>
      <c r="E6" s="6">
        <v>144.57384126467599</v>
      </c>
      <c r="F6" s="7">
        <v>171.04887114804001</v>
      </c>
      <c r="G6" s="7">
        <v>6.6779672852309497</v>
      </c>
      <c r="H6" s="7">
        <v>127.27893144893299</v>
      </c>
      <c r="I6" s="7">
        <v>12.5968447673587</v>
      </c>
      <c r="J6" s="11">
        <f t="shared" si="0"/>
        <v>665.99999999999841</v>
      </c>
      <c r="K6" s="9">
        <f>E6/J6</f>
        <v>0.21707783973675127</v>
      </c>
      <c r="M6" s="4">
        <f>2*M4*M5/(M4+M5)</f>
        <v>0.18113356489481319</v>
      </c>
      <c r="N6" s="2" t="s">
        <v>15</v>
      </c>
    </row>
    <row r="7" spans="1:14" x14ac:dyDescent="0.35">
      <c r="B7" s="2" t="s">
        <v>6</v>
      </c>
      <c r="C7" s="7">
        <v>532.52692324626605</v>
      </c>
      <c r="D7" s="7">
        <v>162.28161265515001</v>
      </c>
      <c r="E7" s="7">
        <v>187.90466622434801</v>
      </c>
      <c r="F7" s="6">
        <v>679.45571871410095</v>
      </c>
      <c r="G7" s="7">
        <v>31.699977667458199</v>
      </c>
      <c r="H7" s="7">
        <v>385.11377951386203</v>
      </c>
      <c r="I7" s="7">
        <v>35.017321978815197</v>
      </c>
      <c r="J7" s="11">
        <f t="shared" si="0"/>
        <v>2014.0000000000005</v>
      </c>
      <c r="K7" s="9">
        <f>F7/J7</f>
        <v>0.33736629529002027</v>
      </c>
      <c r="M7" s="4">
        <f>SUM(C4,D5,E6,F7,G8,H9,I10)/J11</f>
        <v>0.25437955408347124</v>
      </c>
      <c r="N7" s="2" t="s">
        <v>13</v>
      </c>
    </row>
    <row r="8" spans="1:14" x14ac:dyDescent="0.35">
      <c r="B8" s="2" t="s">
        <v>7</v>
      </c>
      <c r="C8" s="7">
        <v>57.787765606893203</v>
      </c>
      <c r="D8" s="7">
        <v>20.8394680474971</v>
      </c>
      <c r="E8" s="7">
        <v>17.035118914881799</v>
      </c>
      <c r="F8" s="7">
        <v>59.107114664647497</v>
      </c>
      <c r="G8" s="6">
        <v>3.5408221964244002</v>
      </c>
      <c r="H8" s="7">
        <v>42.893332295324797</v>
      </c>
      <c r="I8" s="7">
        <v>3.7963782743310599</v>
      </c>
      <c r="J8" s="11">
        <f t="shared" si="0"/>
        <v>204.99999999999983</v>
      </c>
      <c r="K8" s="9">
        <f>G8/J8</f>
        <v>1.7272303397192209E-2</v>
      </c>
      <c r="M8" s="4">
        <f>M7</f>
        <v>0.25437955408347124</v>
      </c>
      <c r="N8" s="2" t="s">
        <v>16</v>
      </c>
    </row>
    <row r="9" spans="1:14" x14ac:dyDescent="0.35">
      <c r="B9" s="2" t="s">
        <v>9</v>
      </c>
      <c r="C9" s="7">
        <v>521.92940514030101</v>
      </c>
      <c r="D9" s="7">
        <v>173.70718195812401</v>
      </c>
      <c r="E9" s="7">
        <v>178.06064886225801</v>
      </c>
      <c r="F9" s="7">
        <v>539.70848598908401</v>
      </c>
      <c r="G9" s="7">
        <v>29.912010140170199</v>
      </c>
      <c r="H9" s="6">
        <v>383.024020682865</v>
      </c>
      <c r="I9" s="7">
        <v>34.658247227194998</v>
      </c>
      <c r="J9" s="11">
        <f t="shared" si="0"/>
        <v>1860.9999999999973</v>
      </c>
      <c r="K9" s="9">
        <f>H9/J9</f>
        <v>0.20581623894834258</v>
      </c>
    </row>
    <row r="10" spans="1:14" x14ac:dyDescent="0.35">
      <c r="B10" s="2" t="s">
        <v>10</v>
      </c>
      <c r="C10" s="7">
        <v>65.447371091424102</v>
      </c>
      <c r="D10" s="7">
        <v>22.2175380255769</v>
      </c>
      <c r="E10" s="7">
        <v>20.0387321890782</v>
      </c>
      <c r="F10" s="7">
        <v>65.455499317013604</v>
      </c>
      <c r="G10" s="7">
        <v>3.9070817856116502</v>
      </c>
      <c r="H10" s="7">
        <v>48.595141754966299</v>
      </c>
      <c r="I10" s="6">
        <v>4.3386358363290896</v>
      </c>
      <c r="J10" s="11">
        <f t="shared" si="0"/>
        <v>229.99999999999983</v>
      </c>
      <c r="K10" s="9">
        <f>I10/J10</f>
        <v>1.8863634070996057E-2</v>
      </c>
    </row>
    <row r="11" spans="1:14" x14ac:dyDescent="0.35">
      <c r="B11" s="2" t="s">
        <v>0</v>
      </c>
      <c r="C11" s="8">
        <f t="shared" ref="C11:J11" si="1">SUM(C4:C10)</f>
        <v>2308.8181817849991</v>
      </c>
      <c r="D11" s="8">
        <f t="shared" si="1"/>
        <v>751.18344791637492</v>
      </c>
      <c r="E11" s="8">
        <f t="shared" si="1"/>
        <v>779.34583387919861</v>
      </c>
      <c r="F11" s="8">
        <f t="shared" si="1"/>
        <v>2401.8589046102861</v>
      </c>
      <c r="G11" s="8">
        <f t="shared" si="1"/>
        <v>132.6080603801332</v>
      </c>
      <c r="H11" s="8">
        <f t="shared" si="1"/>
        <v>1692.1237949342933</v>
      </c>
      <c r="I11" s="8">
        <f t="shared" si="1"/>
        <v>153.06177649470453</v>
      </c>
      <c r="J11" s="11">
        <f t="shared" si="1"/>
        <v>8218.9999999999891</v>
      </c>
      <c r="K11" s="10"/>
    </row>
    <row r="12" spans="1:14" x14ac:dyDescent="0.35">
      <c r="B12" s="2" t="s">
        <v>2</v>
      </c>
      <c r="C12" s="9">
        <f>C4/C11</f>
        <v>0.31680506305146222</v>
      </c>
      <c r="D12" s="9">
        <f>IFERROR(D5/D11, 0)</f>
        <v>0.19218637879114261</v>
      </c>
      <c r="E12" s="9">
        <f>IFERROR(E6/E11, 0)</f>
        <v>0.1855066582508805</v>
      </c>
      <c r="F12" s="9">
        <f>IFERROR(F7/F11, 0)</f>
        <v>0.28288744081091061</v>
      </c>
      <c r="G12" s="9">
        <f>IFERROR(G8/G11, 0)</f>
        <v>2.6701410052106245E-2</v>
      </c>
      <c r="H12" s="9">
        <f>IFERROR(H9/H11, 0)</f>
        <v>0.2263569733074631</v>
      </c>
      <c r="I12" s="9">
        <f>IFERROR(I10/I11, 0)</f>
        <v>2.8345651904015324E-2</v>
      </c>
      <c r="J12" s="10"/>
      <c r="K12" s="10"/>
    </row>
    <row r="13" spans="1:14" x14ac:dyDescent="0.35">
      <c r="B13" s="2" t="s">
        <v>1</v>
      </c>
      <c r="C13" s="7">
        <f>C11-J4</f>
        <v>-143.18181821499775</v>
      </c>
      <c r="D13" s="7">
        <f>D11-J5</f>
        <v>-39.816552083622014</v>
      </c>
      <c r="E13" s="7">
        <f>E11-J6</f>
        <v>113.3458338792002</v>
      </c>
      <c r="F13" s="7">
        <f>F11-J7</f>
        <v>387.85890461028566</v>
      </c>
      <c r="G13" s="7">
        <f>G11-J8</f>
        <v>-72.391939619866633</v>
      </c>
      <c r="H13" s="7">
        <f>H11-J9</f>
        <v>-168.87620506570397</v>
      </c>
      <c r="I13" s="7">
        <f>I11-J10</f>
        <v>-76.938223505295298</v>
      </c>
      <c r="J13" s="10"/>
      <c r="K13" s="10"/>
    </row>
    <row r="14" spans="1:14" x14ac:dyDescent="0.35">
      <c r="B14" s="2" t="s">
        <v>3</v>
      </c>
      <c r="C14" s="9">
        <f>C13/$J11</f>
        <v>-1.7420832000851434E-2</v>
      </c>
      <c r="D14" s="9">
        <f t="shared" ref="D14:I14" si="2">D13/$J11</f>
        <v>-4.844452133303573E-3</v>
      </c>
      <c r="E14" s="9">
        <f t="shared" si="2"/>
        <v>1.3790708587322101E-2</v>
      </c>
      <c r="F14" s="9">
        <f t="shared" si="2"/>
        <v>4.7190522522239466E-2</v>
      </c>
      <c r="G14" s="9">
        <f t="shared" si="2"/>
        <v>-8.8078768244149817E-3</v>
      </c>
      <c r="H14" s="9">
        <f t="shared" si="2"/>
        <v>-2.0547050135746953E-2</v>
      </c>
      <c r="I14" s="9">
        <f t="shared" si="2"/>
        <v>-9.3610200152446036E-3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8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8</v>
      </c>
      <c r="C19" s="6">
        <v>1938.06460920776</v>
      </c>
      <c r="D19" s="7">
        <v>89.671815081990999</v>
      </c>
      <c r="E19" s="7">
        <v>117.528121667915</v>
      </c>
      <c r="F19" s="7">
        <v>481.74731085304501</v>
      </c>
      <c r="G19" s="7">
        <v>50.270118620700202</v>
      </c>
      <c r="H19" s="7">
        <v>655.83294172512797</v>
      </c>
      <c r="I19" s="7">
        <v>126.885082843471</v>
      </c>
      <c r="J19" s="11">
        <f>SUM(C19:I19)</f>
        <v>3460.00000000001</v>
      </c>
      <c r="K19" s="9">
        <f>C19/J19</f>
        <v>0.56013428011784805</v>
      </c>
      <c r="M19" s="3">
        <f>AVERAGE(K19:K25)</f>
        <v>0.33360973009208167</v>
      </c>
      <c r="N19" s="2" t="s">
        <v>12</v>
      </c>
    </row>
    <row r="20" spans="1:14" x14ac:dyDescent="0.35">
      <c r="B20" s="2" t="s">
        <v>4</v>
      </c>
      <c r="C20" s="7">
        <v>66.185761613250406</v>
      </c>
      <c r="D20" s="6">
        <v>142.22826018586301</v>
      </c>
      <c r="E20" s="7">
        <v>2.50569466166161</v>
      </c>
      <c r="F20" s="7">
        <v>35.544755307041797</v>
      </c>
      <c r="G20" s="7">
        <v>7.4893807942686799</v>
      </c>
      <c r="H20" s="7">
        <v>24.757285548312801</v>
      </c>
      <c r="I20" s="7">
        <v>4.2888618896012698</v>
      </c>
      <c r="J20" s="11">
        <f t="shared" ref="J20:J25" si="3">SUM(C20:I20)</f>
        <v>282.99999999999955</v>
      </c>
      <c r="K20" s="9">
        <f>D20/J20</f>
        <v>0.50257335754721988</v>
      </c>
      <c r="M20" s="3">
        <f>AVERAGE(C27:I27)</f>
        <v>0.30545581572295627</v>
      </c>
      <c r="N20" s="2" t="s">
        <v>14</v>
      </c>
    </row>
    <row r="21" spans="1:14" x14ac:dyDescent="0.35">
      <c r="B21" s="2" t="s">
        <v>5</v>
      </c>
      <c r="C21" s="7">
        <v>63.5772006237803</v>
      </c>
      <c r="D21" s="7">
        <v>2.2692751298293898</v>
      </c>
      <c r="E21" s="6">
        <v>132.63762698202299</v>
      </c>
      <c r="F21" s="7">
        <v>38.919461231536999</v>
      </c>
      <c r="G21" s="7">
        <v>1.6898516008609099</v>
      </c>
      <c r="H21" s="7">
        <v>20.5186536374704</v>
      </c>
      <c r="I21" s="7">
        <v>4.3879307944987396</v>
      </c>
      <c r="J21" s="11">
        <f t="shared" si="3"/>
        <v>263.99999999999977</v>
      </c>
      <c r="K21" s="9">
        <f>E21/J21</f>
        <v>0.50241525371978446</v>
      </c>
      <c r="M21" s="4">
        <f>2*M19*M20/(M19+M20)</f>
        <v>0.31891261516353264</v>
      </c>
      <c r="N21" s="2" t="s">
        <v>15</v>
      </c>
    </row>
    <row r="22" spans="1:14" x14ac:dyDescent="0.35">
      <c r="B22" s="2" t="s">
        <v>6</v>
      </c>
      <c r="C22" s="7">
        <v>312.04752125429599</v>
      </c>
      <c r="D22" s="7">
        <v>35.221367414266098</v>
      </c>
      <c r="E22" s="7">
        <v>53.725257768366802</v>
      </c>
      <c r="F22" s="6">
        <v>527.96614348655999</v>
      </c>
      <c r="G22" s="7">
        <v>17.371205095687799</v>
      </c>
      <c r="H22" s="7">
        <v>103.462335779848</v>
      </c>
      <c r="I22" s="7">
        <v>20.206169200974401</v>
      </c>
      <c r="J22" s="11">
        <f t="shared" si="3"/>
        <v>1069.9999999999993</v>
      </c>
      <c r="K22" s="9">
        <f>F22/J22</f>
        <v>0.49342630232388818</v>
      </c>
      <c r="M22" s="4">
        <f>SUM(C19,D20,E21,F22,G23,H24,I25)/J26</f>
        <v>0.46633962299599607</v>
      </c>
      <c r="N22" s="2" t="s">
        <v>13</v>
      </c>
    </row>
    <row r="23" spans="1:14" x14ac:dyDescent="0.35">
      <c r="B23" s="2" t="s">
        <v>7</v>
      </c>
      <c r="C23" s="7">
        <v>43.210064982418302</v>
      </c>
      <c r="D23" s="7">
        <v>5.22644156329069</v>
      </c>
      <c r="E23" s="7">
        <v>4.4057222628050301</v>
      </c>
      <c r="F23" s="7">
        <v>33.595150423259803</v>
      </c>
      <c r="G23" s="6">
        <v>4.8268695566819604</v>
      </c>
      <c r="H23" s="7">
        <v>16.0221727116087</v>
      </c>
      <c r="I23" s="7">
        <v>2.7135784999352799</v>
      </c>
      <c r="J23" s="11">
        <f t="shared" si="3"/>
        <v>109.99999999999977</v>
      </c>
      <c r="K23" s="9">
        <f>G23/J23</f>
        <v>4.3880632333472461E-2</v>
      </c>
      <c r="M23" s="4">
        <f>M22</f>
        <v>0.46633962299599607</v>
      </c>
      <c r="N23" s="2" t="s">
        <v>16</v>
      </c>
    </row>
    <row r="24" spans="1:14" x14ac:dyDescent="0.35">
      <c r="B24" s="2" t="s">
        <v>9</v>
      </c>
      <c r="C24" s="7">
        <v>428.64087975499001</v>
      </c>
      <c r="D24" s="7">
        <v>32.286787957399099</v>
      </c>
      <c r="E24" s="7">
        <v>38.1756930714688</v>
      </c>
      <c r="F24" s="7">
        <v>139.71352466115701</v>
      </c>
      <c r="G24" s="7">
        <v>14.097814716054501</v>
      </c>
      <c r="H24" s="6">
        <v>164.37189327212701</v>
      </c>
      <c r="I24" s="7">
        <v>29.7134065668033</v>
      </c>
      <c r="J24" s="11">
        <f t="shared" si="3"/>
        <v>846.99999999999977</v>
      </c>
      <c r="K24" s="9">
        <f>H24/J24</f>
        <v>0.19406362842045696</v>
      </c>
    </row>
    <row r="25" spans="1:14" x14ac:dyDescent="0.35">
      <c r="B25" s="2" t="s">
        <v>10</v>
      </c>
      <c r="C25" s="7">
        <v>121.654916918274</v>
      </c>
      <c r="D25" s="7">
        <v>6.5273888669341398</v>
      </c>
      <c r="E25" s="7">
        <v>9.3309467301252198</v>
      </c>
      <c r="F25" s="7">
        <v>31.626893613375199</v>
      </c>
      <c r="G25" s="7">
        <v>3.1070444637141299</v>
      </c>
      <c r="H25" s="7">
        <v>44.028511766648997</v>
      </c>
      <c r="I25" s="6">
        <v>8.7242976409280093</v>
      </c>
      <c r="J25" s="11">
        <f t="shared" si="3"/>
        <v>224.99999999999966</v>
      </c>
      <c r="K25" s="9">
        <f>I25/J25</f>
        <v>3.8774656181902324E-2</v>
      </c>
    </row>
    <row r="26" spans="1:14" x14ac:dyDescent="0.35">
      <c r="B26" s="2" t="s">
        <v>0</v>
      </c>
      <c r="C26" s="8">
        <f>SUM(C19:C25)</f>
        <v>2973.3809543547691</v>
      </c>
      <c r="D26" s="8">
        <f t="shared" ref="D26:I26" si="4">SUM(D19:D25)</f>
        <v>313.43133619957337</v>
      </c>
      <c r="E26" s="8">
        <f t="shared" si="4"/>
        <v>358.3090631443655</v>
      </c>
      <c r="F26" s="8">
        <f t="shared" si="4"/>
        <v>1289.1132395759757</v>
      </c>
      <c r="G26" s="8">
        <f t="shared" si="4"/>
        <v>98.852284847968178</v>
      </c>
      <c r="H26" s="8">
        <f t="shared" si="4"/>
        <v>1028.9937944411438</v>
      </c>
      <c r="I26" s="8">
        <f t="shared" si="4"/>
        <v>196.91932743621197</v>
      </c>
      <c r="J26" s="11">
        <f>SUM(J19:J25)</f>
        <v>6259.0000000000082</v>
      </c>
      <c r="K26" s="7"/>
    </row>
    <row r="27" spans="1:14" x14ac:dyDescent="0.35">
      <c r="B27" s="2" t="s">
        <v>2</v>
      </c>
      <c r="C27" s="9">
        <f>C19/C26</f>
        <v>0.65180501219303888</v>
      </c>
      <c r="D27" s="9">
        <f>IFERROR(D20/D26, 0)</f>
        <v>0.45377804883970185</v>
      </c>
      <c r="E27" s="9">
        <f>IFERROR(E21/E26, 0)</f>
        <v>0.37017658950084181</v>
      </c>
      <c r="F27" s="9">
        <f>IFERROR(F22/F26, 0)</f>
        <v>0.40955761470592167</v>
      </c>
      <c r="G27" s="9">
        <f>IFERROR(G23/G26, 0)</f>
        <v>4.8829114715006734E-2</v>
      </c>
      <c r="H27" s="9">
        <f>IFERROR(H24/H26, 0)</f>
        <v>0.15974041258567448</v>
      </c>
      <c r="I27" s="9">
        <f>IFERROR(I25/I26, 0)</f>
        <v>4.4303917520508843E-2</v>
      </c>
      <c r="J27" s="7"/>
      <c r="K27" s="7"/>
    </row>
    <row r="28" spans="1:14" x14ac:dyDescent="0.35">
      <c r="B28" s="2" t="s">
        <v>1</v>
      </c>
      <c r="C28" s="7">
        <f>C26-J19</f>
        <v>-486.61904564524093</v>
      </c>
      <c r="D28" s="7">
        <f>D26-J20</f>
        <v>30.431336199573821</v>
      </c>
      <c r="E28" s="7">
        <f>E26-J21</f>
        <v>94.309063144365723</v>
      </c>
      <c r="F28" s="7">
        <f>F26-J22</f>
        <v>219.11323957597642</v>
      </c>
      <c r="G28" s="7">
        <f>G26-J23</f>
        <v>-11.147715152031594</v>
      </c>
      <c r="H28" s="7">
        <f>H26-J24</f>
        <v>181.99379444114402</v>
      </c>
      <c r="I28" s="7">
        <f>I26-J25</f>
        <v>-28.080672563787687</v>
      </c>
      <c r="J28" s="7"/>
      <c r="K28" s="7"/>
    </row>
    <row r="29" spans="1:14" x14ac:dyDescent="0.35">
      <c r="B29" s="2" t="s">
        <v>3</v>
      </c>
      <c r="C29" s="9">
        <f>C28/$J26</f>
        <v>-7.77470914914907E-2</v>
      </c>
      <c r="D29" s="9">
        <f t="shared" ref="D29:I29" si="5">D28/$J26</f>
        <v>4.8620124939405306E-3</v>
      </c>
      <c r="E29" s="9">
        <f t="shared" si="5"/>
        <v>1.50677525394417E-2</v>
      </c>
      <c r="F29" s="9">
        <f t="shared" si="5"/>
        <v>3.5007707233739596E-2</v>
      </c>
      <c r="G29" s="9">
        <f t="shared" si="5"/>
        <v>-1.7810696839801214E-3</v>
      </c>
      <c r="H29" s="9">
        <f t="shared" si="5"/>
        <v>2.9077136034693047E-2</v>
      </c>
      <c r="I29" s="9">
        <f t="shared" si="5"/>
        <v>-4.4864471263440881E-3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8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8</v>
      </c>
      <c r="C34" s="6">
        <v>2571.0958699644798</v>
      </c>
      <c r="D34" s="7">
        <v>296.10625378233198</v>
      </c>
      <c r="E34" s="7">
        <v>318.94835545658299</v>
      </c>
      <c r="F34" s="7">
        <v>1116.0588218313601</v>
      </c>
      <c r="G34" s="7">
        <v>82.905447632344206</v>
      </c>
      <c r="H34" s="7">
        <v>1358.7188693866699</v>
      </c>
      <c r="I34" s="7">
        <v>168.166381946211</v>
      </c>
      <c r="J34" s="12">
        <f>SUM(C34:I34)</f>
        <v>5911.99999999998</v>
      </c>
      <c r="K34" s="9">
        <f>C34/J34</f>
        <v>0.43489442996692973</v>
      </c>
      <c r="M34" s="3">
        <f>AVERAGE(K34:K40)</f>
        <v>0.23121575752404608</v>
      </c>
      <c r="N34" s="2" t="s">
        <v>12</v>
      </c>
    </row>
    <row r="35" spans="2:14" x14ac:dyDescent="0.35">
      <c r="B35" s="2" t="s">
        <v>4</v>
      </c>
      <c r="C35" s="7">
        <v>296.75953106659102</v>
      </c>
      <c r="D35" s="6">
        <v>278.10217582127399</v>
      </c>
      <c r="E35" s="7">
        <v>32.247898312260098</v>
      </c>
      <c r="F35" s="7">
        <v>252.622096065508</v>
      </c>
      <c r="G35" s="7">
        <v>24.723977124900198</v>
      </c>
      <c r="H35" s="7">
        <v>170.137473910225</v>
      </c>
      <c r="I35" s="7">
        <v>19.406847699239201</v>
      </c>
      <c r="J35" s="12">
        <f t="shared" ref="J35:J40" si="6">SUM(C35:I35)</f>
        <v>1073.9999999999975</v>
      </c>
      <c r="K35" s="9">
        <f>D35/J35</f>
        <v>0.25894057339038606</v>
      </c>
      <c r="M35" s="3">
        <f>AVERAGE(C42:I42)</f>
        <v>0.22511534072759537</v>
      </c>
      <c r="N35" s="2" t="s">
        <v>14</v>
      </c>
    </row>
    <row r="36" spans="2:14" x14ac:dyDescent="0.35">
      <c r="B36" s="2" t="s">
        <v>5</v>
      </c>
      <c r="C36" s="7">
        <v>258.74707517143901</v>
      </c>
      <c r="D36" s="7">
        <v>24.0932672955072</v>
      </c>
      <c r="E36" s="6">
        <v>268.94955291488401</v>
      </c>
      <c r="F36" s="7">
        <v>219.114057632428</v>
      </c>
      <c r="G36" s="7">
        <v>9.0511485190457606</v>
      </c>
      <c r="H36" s="7">
        <v>132.206027269331</v>
      </c>
      <c r="I36" s="7">
        <v>17.8388711973626</v>
      </c>
      <c r="J36" s="12">
        <f t="shared" si="6"/>
        <v>929.9999999999975</v>
      </c>
      <c r="K36" s="9">
        <f>E36/J36</f>
        <v>0.28919306765041369</v>
      </c>
      <c r="M36" s="4">
        <f>2*M34*M35/(M34+M35)</f>
        <v>0.22812477271891685</v>
      </c>
      <c r="N36" s="2" t="s">
        <v>15</v>
      </c>
    </row>
    <row r="37" spans="2:14" x14ac:dyDescent="0.35">
      <c r="B37" s="2" t="s">
        <v>6</v>
      </c>
      <c r="C37" s="7">
        <v>876.59320746075502</v>
      </c>
      <c r="D37" s="7">
        <v>199.66683180161499</v>
      </c>
      <c r="E37" s="7">
        <v>244.30293837014901</v>
      </c>
      <c r="F37" s="6">
        <v>1194.40751107086</v>
      </c>
      <c r="G37" s="7">
        <v>49.8979442329073</v>
      </c>
      <c r="H37" s="7">
        <v>461.84075333308101</v>
      </c>
      <c r="I37" s="7">
        <v>57.290813730638597</v>
      </c>
      <c r="J37" s="12">
        <f t="shared" si="6"/>
        <v>3084.0000000000055</v>
      </c>
      <c r="K37" s="9">
        <f>F37/J37</f>
        <v>0.38729167025643901</v>
      </c>
      <c r="M37" s="4">
        <f>SUM(C34,D35,E36,F37,G38,H39,I40)/J41</f>
        <v>0.3360386745964335</v>
      </c>
      <c r="N37" s="2" t="s">
        <v>13</v>
      </c>
    </row>
    <row r="38" spans="2:14" x14ac:dyDescent="0.35">
      <c r="B38" s="2" t="s">
        <v>7</v>
      </c>
      <c r="C38" s="7">
        <v>103.648101375021</v>
      </c>
      <c r="D38" s="7">
        <v>26.118217961360301</v>
      </c>
      <c r="E38" s="7">
        <v>21.708274532147499</v>
      </c>
      <c r="F38" s="7">
        <v>91.499398094685006</v>
      </c>
      <c r="G38" s="6">
        <v>7.5373670854374399</v>
      </c>
      <c r="H38" s="7">
        <v>57.798310091466803</v>
      </c>
      <c r="I38" s="7">
        <v>6.6903308598811897</v>
      </c>
      <c r="J38" s="12">
        <f t="shared" si="6"/>
        <v>314.99999999999926</v>
      </c>
      <c r="K38" s="9">
        <f>G38/J38</f>
        <v>2.3928149477579229E-2</v>
      </c>
      <c r="M38" s="4">
        <f>M37</f>
        <v>0.3360386745964335</v>
      </c>
      <c r="N38" s="2" t="s">
        <v>16</v>
      </c>
    </row>
    <row r="39" spans="2:14" x14ac:dyDescent="0.35">
      <c r="B39" s="2" t="s">
        <v>9</v>
      </c>
      <c r="C39" s="7">
        <v>948.12693793453002</v>
      </c>
      <c r="D39" s="7">
        <v>206.65925826108401</v>
      </c>
      <c r="E39" s="7">
        <v>218.419145155427</v>
      </c>
      <c r="F39" s="7">
        <v>693.98978562694901</v>
      </c>
      <c r="G39" s="7">
        <v>44.305860524096801</v>
      </c>
      <c r="H39" s="6">
        <v>532.50849581268903</v>
      </c>
      <c r="I39" s="7">
        <v>63.990516685226297</v>
      </c>
      <c r="J39" s="12">
        <f t="shared" si="6"/>
        <v>2708.0000000000023</v>
      </c>
      <c r="K39" s="9">
        <f>H39/J39</f>
        <v>0.19664272371221883</v>
      </c>
    </row>
    <row r="40" spans="2:14" x14ac:dyDescent="0.35">
      <c r="B40" s="2" t="s">
        <v>10</v>
      </c>
      <c r="C40" s="7">
        <v>181.73892311882199</v>
      </c>
      <c r="D40" s="7">
        <v>28.656360236868601</v>
      </c>
      <c r="E40" s="7">
        <v>29.184298077958001</v>
      </c>
      <c r="F40" s="7">
        <v>95.615114046793295</v>
      </c>
      <c r="G40" s="7">
        <v>6.7174296547209904</v>
      </c>
      <c r="H40" s="7">
        <v>100.520916727304</v>
      </c>
      <c r="I40" s="6">
        <v>12.566958137532</v>
      </c>
      <c r="J40" s="12">
        <f t="shared" si="6"/>
        <v>454.99999999999892</v>
      </c>
      <c r="K40" s="9">
        <f>I40/J40</f>
        <v>2.7619688214356109E-2</v>
      </c>
    </row>
    <row r="41" spans="2:14" x14ac:dyDescent="0.35">
      <c r="B41" s="2" t="s">
        <v>0</v>
      </c>
      <c r="C41" s="8">
        <f>SUM(C34:C40)</f>
        <v>5236.7096460916382</v>
      </c>
      <c r="D41" s="8">
        <f t="shared" ref="D41:I41" si="7">SUM(D34:D40)</f>
        <v>1059.402365160041</v>
      </c>
      <c r="E41" s="8">
        <f t="shared" si="7"/>
        <v>1133.7604628194085</v>
      </c>
      <c r="F41" s="8">
        <f t="shared" si="7"/>
        <v>3663.3067843685835</v>
      </c>
      <c r="G41" s="8">
        <f t="shared" si="7"/>
        <v>225.13917477345271</v>
      </c>
      <c r="H41" s="8">
        <f t="shared" si="7"/>
        <v>2813.7308465307669</v>
      </c>
      <c r="I41" s="8">
        <f t="shared" si="7"/>
        <v>345.9507202560909</v>
      </c>
      <c r="J41" s="12">
        <f>SUM(J34:J40)</f>
        <v>14477.99999999998</v>
      </c>
      <c r="K41" s="10"/>
    </row>
    <row r="42" spans="2:14" x14ac:dyDescent="0.35">
      <c r="B42" s="2" t="s">
        <v>2</v>
      </c>
      <c r="C42" s="9">
        <f>C34/C41</f>
        <v>0.49097544903666551</v>
      </c>
      <c r="D42" s="9">
        <f>IFERROR(D35/D41, 0)</f>
        <v>0.26250854724046407</v>
      </c>
      <c r="E42" s="9">
        <f>IFERROR(E36/E41, 0)</f>
        <v>0.23721902618306751</v>
      </c>
      <c r="F42" s="9">
        <f>IFERROR(F37/F41, 0)</f>
        <v>0.32604626949820992</v>
      </c>
      <c r="G42" s="9">
        <f>IFERROR(G38/G41, 0)</f>
        <v>3.3478700865906381E-2</v>
      </c>
      <c r="H42" s="9">
        <f>IFERROR(H39/H41, 0)</f>
        <v>0.18925353022633762</v>
      </c>
      <c r="I42" s="9">
        <f>IFERROR(I40/I41, 0)</f>
        <v>3.6325862042516567E-2</v>
      </c>
      <c r="J42" s="10"/>
      <c r="K42" s="10"/>
    </row>
    <row r="43" spans="2:14" x14ac:dyDescent="0.35">
      <c r="B43" s="2" t="s">
        <v>1</v>
      </c>
      <c r="C43" s="7">
        <f>C41-J34</f>
        <v>-675.29035390834179</v>
      </c>
      <c r="D43" s="7">
        <f>D41-J35</f>
        <v>-14.597634839956527</v>
      </c>
      <c r="E43" s="7">
        <f>E41-J36</f>
        <v>203.76046281941103</v>
      </c>
      <c r="F43" s="7">
        <f>F41-J37</f>
        <v>579.30678436857806</v>
      </c>
      <c r="G43" s="7">
        <f>G41-J38</f>
        <v>-89.860825226546552</v>
      </c>
      <c r="H43" s="7">
        <f>H41-J39</f>
        <v>105.73084653076467</v>
      </c>
      <c r="I43" s="7">
        <f>I41-J40</f>
        <v>-109.04927974390802</v>
      </c>
      <c r="J43" s="10"/>
      <c r="K43" s="10"/>
    </row>
    <row r="44" spans="2:14" x14ac:dyDescent="0.35">
      <c r="B44" s="2" t="s">
        <v>3</v>
      </c>
      <c r="C44" s="9">
        <f>C43/$J41</f>
        <v>-4.6642516501474149E-2</v>
      </c>
      <c r="D44" s="9">
        <f t="shared" ref="D44:I44" si="8">D43/$J41</f>
        <v>-1.0082632159107989E-3</v>
      </c>
      <c r="E44" s="9">
        <f t="shared" si="8"/>
        <v>1.4073799061984481E-2</v>
      </c>
      <c r="F44" s="9">
        <f t="shared" si="8"/>
        <v>4.0012901254909437E-2</v>
      </c>
      <c r="G44" s="9">
        <f t="shared" si="8"/>
        <v>-6.2067153768853899E-3</v>
      </c>
      <c r="H44" s="9">
        <f t="shared" si="8"/>
        <v>7.3028627248766962E-3</v>
      </c>
      <c r="I44" s="9">
        <f t="shared" si="8"/>
        <v>-7.5320679475002188E-3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215D-9733-4714-933F-30B2D615CA7E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62</v>
      </c>
      <c r="D4" s="10">
        <v>0</v>
      </c>
      <c r="E4" s="10">
        <v>17</v>
      </c>
      <c r="F4" s="10">
        <v>4</v>
      </c>
      <c r="G4" s="10">
        <v>51</v>
      </c>
      <c r="H4" s="10">
        <v>0</v>
      </c>
      <c r="I4" s="10">
        <v>62</v>
      </c>
      <c r="J4" s="12">
        <f>SUM(C4:I4)</f>
        <v>196</v>
      </c>
      <c r="K4" s="9">
        <f>C4/J4</f>
        <v>0.31632653061224492</v>
      </c>
      <c r="M4" s="3">
        <f>AVERAGE(K4:K10)</f>
        <v>0.23499869476485566</v>
      </c>
      <c r="N4" s="2" t="s">
        <v>12</v>
      </c>
    </row>
    <row r="5" spans="1:14" x14ac:dyDescent="0.35">
      <c r="B5" s="2" t="s">
        <v>5</v>
      </c>
      <c r="C5" s="10">
        <v>9</v>
      </c>
      <c r="D5" s="13">
        <v>0</v>
      </c>
      <c r="E5" s="10">
        <v>11</v>
      </c>
      <c r="F5" s="10">
        <v>1</v>
      </c>
      <c r="G5" s="10">
        <v>42</v>
      </c>
      <c r="H5" s="10">
        <v>0</v>
      </c>
      <c r="I5" s="10">
        <v>12</v>
      </c>
      <c r="J5" s="12">
        <f t="shared" ref="J5:J10" si="0">SUM(C5:I5)</f>
        <v>75</v>
      </c>
      <c r="K5" s="9">
        <f>D5/J5</f>
        <v>0</v>
      </c>
      <c r="M5" s="3">
        <f>AVERAGE(C12:I12)</f>
        <v>0.22778268266790755</v>
      </c>
      <c r="N5" s="2" t="s">
        <v>14</v>
      </c>
    </row>
    <row r="6" spans="1:14" x14ac:dyDescent="0.35">
      <c r="B6" s="2" t="s">
        <v>6</v>
      </c>
      <c r="C6" s="10">
        <v>51</v>
      </c>
      <c r="D6" s="10">
        <v>0</v>
      </c>
      <c r="E6" s="13">
        <v>66</v>
      </c>
      <c r="F6" s="10">
        <v>34</v>
      </c>
      <c r="G6" s="10">
        <v>235</v>
      </c>
      <c r="H6" s="10">
        <v>0</v>
      </c>
      <c r="I6" s="10">
        <v>152</v>
      </c>
      <c r="J6" s="12">
        <f t="shared" si="0"/>
        <v>538</v>
      </c>
      <c r="K6" s="9">
        <f>E6/J6</f>
        <v>0.12267657992565056</v>
      </c>
      <c r="M6" s="4">
        <f>2*M4*M5/(M4+M5)</f>
        <v>0.23133443015335109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43</v>
      </c>
      <c r="F7" s="13">
        <v>66</v>
      </c>
      <c r="G7" s="10">
        <v>106</v>
      </c>
      <c r="H7" s="10">
        <v>0</v>
      </c>
      <c r="I7" s="10">
        <v>40</v>
      </c>
      <c r="J7" s="12">
        <f t="shared" si="0"/>
        <v>257</v>
      </c>
      <c r="K7" s="9">
        <f>F7/J7</f>
        <v>0.25680933852140075</v>
      </c>
      <c r="M7" s="4">
        <f>SUM(C4,D5,E6,F7,G8,H9,I10)/J11</f>
        <v>0.34063260340632601</v>
      </c>
      <c r="N7" s="2" t="s">
        <v>13</v>
      </c>
    </row>
    <row r="8" spans="1:14" x14ac:dyDescent="0.35">
      <c r="B8" s="2" t="s">
        <v>8</v>
      </c>
      <c r="C8" s="10">
        <v>50</v>
      </c>
      <c r="D8" s="10">
        <v>0</v>
      </c>
      <c r="E8" s="10">
        <v>82</v>
      </c>
      <c r="F8" s="10">
        <v>40</v>
      </c>
      <c r="G8" s="13">
        <v>400</v>
      </c>
      <c r="H8" s="10">
        <v>0</v>
      </c>
      <c r="I8" s="10">
        <v>168</v>
      </c>
      <c r="J8" s="12">
        <f t="shared" si="0"/>
        <v>740</v>
      </c>
      <c r="K8" s="9">
        <f>G8/J8</f>
        <v>0.54054054054054057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10">
        <v>3</v>
      </c>
      <c r="D9" s="10">
        <v>0</v>
      </c>
      <c r="E9" s="10">
        <v>7</v>
      </c>
      <c r="F9" s="10">
        <v>6</v>
      </c>
      <c r="G9" s="10">
        <v>28</v>
      </c>
      <c r="H9" s="13">
        <v>0</v>
      </c>
      <c r="I9" s="10">
        <v>14</v>
      </c>
      <c r="J9" s="12">
        <f t="shared" si="0"/>
        <v>58</v>
      </c>
      <c r="K9" s="9">
        <f>H9/J9</f>
        <v>0</v>
      </c>
    </row>
    <row r="10" spans="1:14" x14ac:dyDescent="0.35">
      <c r="B10" s="2" t="s">
        <v>10</v>
      </c>
      <c r="C10" s="10">
        <v>41</v>
      </c>
      <c r="D10" s="10">
        <v>0</v>
      </c>
      <c r="E10" s="10">
        <v>53</v>
      </c>
      <c r="F10" s="10">
        <v>37</v>
      </c>
      <c r="G10" s="10">
        <v>225</v>
      </c>
      <c r="H10" s="10">
        <v>0</v>
      </c>
      <c r="I10" s="13">
        <v>246</v>
      </c>
      <c r="J10" s="12">
        <f t="shared" si="0"/>
        <v>602</v>
      </c>
      <c r="K10" s="9">
        <f>I10/J10</f>
        <v>0.40863787375415284</v>
      </c>
    </row>
    <row r="11" spans="1:14" x14ac:dyDescent="0.35">
      <c r="B11" s="2" t="s">
        <v>0</v>
      </c>
      <c r="C11" s="12">
        <f>SUM(C4:C10)</f>
        <v>218</v>
      </c>
      <c r="D11" s="12">
        <f t="shared" ref="D11:I11" si="1">SUM(D4:D10)</f>
        <v>0</v>
      </c>
      <c r="E11" s="12">
        <f t="shared" si="1"/>
        <v>279</v>
      </c>
      <c r="F11" s="12">
        <f t="shared" si="1"/>
        <v>188</v>
      </c>
      <c r="G11" s="12">
        <f t="shared" si="1"/>
        <v>1087</v>
      </c>
      <c r="H11" s="12">
        <f t="shared" si="1"/>
        <v>0</v>
      </c>
      <c r="I11" s="12">
        <f t="shared" si="1"/>
        <v>694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0.28440366972477066</v>
      </c>
      <c r="D12" s="9">
        <f>IFERROR(D5/D11, 0)</f>
        <v>0</v>
      </c>
      <c r="E12" s="9">
        <f>IFERROR(E6/E11, 0)</f>
        <v>0.23655913978494625</v>
      </c>
      <c r="F12" s="9">
        <f>IFERROR(F7/F11, 0)</f>
        <v>0.35106382978723405</v>
      </c>
      <c r="G12" s="9">
        <f>IFERROR(G8/G11, 0)</f>
        <v>0.36798528058877644</v>
      </c>
      <c r="H12" s="9">
        <f>IFERROR(H9/H11, 0)</f>
        <v>0</v>
      </c>
      <c r="I12" s="9">
        <f>IFERROR(I10/I11, 0)</f>
        <v>0.35446685878962536</v>
      </c>
      <c r="J12" s="10"/>
      <c r="K12" s="10"/>
    </row>
    <row r="13" spans="1:14" x14ac:dyDescent="0.35">
      <c r="B13" s="2" t="s">
        <v>1</v>
      </c>
      <c r="C13" s="10">
        <f>C11-J4</f>
        <v>22</v>
      </c>
      <c r="D13" s="10">
        <f>D11-J5</f>
        <v>-75</v>
      </c>
      <c r="E13" s="10">
        <f>E11-J6</f>
        <v>-259</v>
      </c>
      <c r="F13" s="10">
        <f>F11-J7</f>
        <v>-69</v>
      </c>
      <c r="G13" s="10">
        <f>G11-J8</f>
        <v>347</v>
      </c>
      <c r="H13" s="10">
        <f>H11-J9</f>
        <v>-58</v>
      </c>
      <c r="I13" s="10">
        <f>I11-J10</f>
        <v>92</v>
      </c>
      <c r="J13" s="10"/>
      <c r="K13" s="10"/>
    </row>
    <row r="14" spans="1:14" x14ac:dyDescent="0.35">
      <c r="B14" s="2" t="s">
        <v>3</v>
      </c>
      <c r="C14" s="9">
        <f>C13/$J11</f>
        <v>8.9213300892133016E-3</v>
      </c>
      <c r="D14" s="9">
        <f t="shared" ref="D14:I14" si="2">D13/$J11</f>
        <v>-3.0413625304136254E-2</v>
      </c>
      <c r="E14" s="9">
        <f t="shared" si="2"/>
        <v>-0.10502838605028386</v>
      </c>
      <c r="F14" s="9">
        <f t="shared" si="2"/>
        <v>-2.7980535279805353E-2</v>
      </c>
      <c r="G14" s="9">
        <f t="shared" si="2"/>
        <v>0.14071370640713707</v>
      </c>
      <c r="H14" s="9">
        <f t="shared" si="2"/>
        <v>-2.3519870235198703E-2</v>
      </c>
      <c r="I14" s="9">
        <f t="shared" si="2"/>
        <v>3.7307380373073802E-2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61</v>
      </c>
      <c r="D19" s="10">
        <v>0</v>
      </c>
      <c r="E19" s="10">
        <v>0</v>
      </c>
      <c r="F19" s="10">
        <v>0</v>
      </c>
      <c r="G19" s="10">
        <v>19</v>
      </c>
      <c r="H19" s="10">
        <v>0</v>
      </c>
      <c r="I19" s="10">
        <v>2</v>
      </c>
      <c r="J19" s="12">
        <f>SUM(C19:I19)</f>
        <v>82</v>
      </c>
      <c r="K19" s="9">
        <f>C19/J19</f>
        <v>0.74390243902439024</v>
      </c>
      <c r="M19" s="3">
        <f>AVERAGE(K19:K25)</f>
        <v>0.47514944450504998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5</v>
      </c>
      <c r="F20" s="10">
        <v>0</v>
      </c>
      <c r="G20" s="10">
        <v>68</v>
      </c>
      <c r="H20" s="10">
        <v>0</v>
      </c>
      <c r="I20" s="10">
        <v>0</v>
      </c>
      <c r="J20" s="12">
        <f t="shared" ref="J20:J25" si="3">SUM(C20:I20)</f>
        <v>73</v>
      </c>
      <c r="K20" s="9">
        <f>D20/J20</f>
        <v>0</v>
      </c>
      <c r="M20" s="3">
        <f>AVERAGE(C27:I27)</f>
        <v>0.62159770178366303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43</v>
      </c>
      <c r="F21" s="10">
        <v>4</v>
      </c>
      <c r="G21" s="10">
        <v>190</v>
      </c>
      <c r="H21" s="10">
        <v>1</v>
      </c>
      <c r="I21" s="10">
        <v>12</v>
      </c>
      <c r="J21" s="12">
        <f t="shared" si="3"/>
        <v>257</v>
      </c>
      <c r="K21" s="9">
        <f>E21/J21</f>
        <v>0.16731517509727625</v>
      </c>
      <c r="M21" s="4">
        <f>2*M19*M20/(M19+M20)</f>
        <v>0.53859598122970342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0</v>
      </c>
      <c r="F22" s="13">
        <v>55</v>
      </c>
      <c r="G22" s="10">
        <v>25</v>
      </c>
      <c r="H22" s="10">
        <v>0</v>
      </c>
      <c r="I22" s="10">
        <v>1</v>
      </c>
      <c r="J22" s="12">
        <f t="shared" si="3"/>
        <v>81</v>
      </c>
      <c r="K22" s="9">
        <f>F22/J22</f>
        <v>0.67901234567901236</v>
      </c>
      <c r="M22" s="4">
        <f>SUM(C19,D20,E21,F22,G23,H24,I25)/J26</f>
        <v>0.6863684771033014</v>
      </c>
      <c r="N22" s="2" t="s">
        <v>13</v>
      </c>
    </row>
    <row r="23" spans="1:14" x14ac:dyDescent="0.35">
      <c r="B23" s="2" t="s">
        <v>8</v>
      </c>
      <c r="C23" s="10">
        <v>12</v>
      </c>
      <c r="D23" s="10">
        <v>0</v>
      </c>
      <c r="E23" s="10">
        <v>29</v>
      </c>
      <c r="F23" s="10">
        <v>3</v>
      </c>
      <c r="G23" s="13">
        <v>974</v>
      </c>
      <c r="H23" s="10">
        <v>1</v>
      </c>
      <c r="I23" s="10">
        <v>23</v>
      </c>
      <c r="J23" s="12">
        <f t="shared" si="3"/>
        <v>1042</v>
      </c>
      <c r="K23" s="9">
        <f>G23/J23</f>
        <v>0.93474088291746638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20</v>
      </c>
      <c r="H24" s="13">
        <v>11</v>
      </c>
      <c r="I24" s="10">
        <v>1</v>
      </c>
      <c r="J24" s="12">
        <f t="shared" si="3"/>
        <v>33</v>
      </c>
      <c r="K24" s="9">
        <f>H24/J24</f>
        <v>0.33333333333333331</v>
      </c>
    </row>
    <row r="25" spans="1:14" x14ac:dyDescent="0.35">
      <c r="B25" s="2" t="s">
        <v>10</v>
      </c>
      <c r="C25" s="10">
        <v>10</v>
      </c>
      <c r="D25" s="10">
        <v>0</v>
      </c>
      <c r="E25" s="10">
        <v>6</v>
      </c>
      <c r="F25" s="10">
        <v>2</v>
      </c>
      <c r="G25" s="10">
        <v>147</v>
      </c>
      <c r="H25" s="10">
        <v>0</v>
      </c>
      <c r="I25" s="13">
        <v>145</v>
      </c>
      <c r="J25" s="12">
        <f t="shared" si="3"/>
        <v>310</v>
      </c>
      <c r="K25" s="9">
        <f>I25/J25</f>
        <v>0.46774193548387094</v>
      </c>
    </row>
    <row r="26" spans="1:14" x14ac:dyDescent="0.35">
      <c r="B26" s="2" t="s">
        <v>0</v>
      </c>
      <c r="C26" s="12">
        <f>SUM(C19:C25)</f>
        <v>90</v>
      </c>
      <c r="D26" s="12">
        <f t="shared" ref="D26:I26" si="4">SUM(D19:D25)</f>
        <v>0</v>
      </c>
      <c r="E26" s="12">
        <f t="shared" si="4"/>
        <v>83</v>
      </c>
      <c r="F26" s="12">
        <f t="shared" si="4"/>
        <v>65</v>
      </c>
      <c r="G26" s="12">
        <f t="shared" si="4"/>
        <v>1443</v>
      </c>
      <c r="H26" s="12">
        <f t="shared" si="4"/>
        <v>13</v>
      </c>
      <c r="I26" s="12">
        <f t="shared" si="4"/>
        <v>184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0.67777777777777781</v>
      </c>
      <c r="D27" s="9">
        <f>IFERROR(D20/D26, 0)</f>
        <v>0</v>
      </c>
      <c r="E27" s="9">
        <f>IFERROR(E21/E26, 0)</f>
        <v>0.51807228915662651</v>
      </c>
      <c r="F27" s="9">
        <f>IFERROR(F22/F26, 0)</f>
        <v>0.84615384615384615</v>
      </c>
      <c r="G27" s="9">
        <f>IFERROR(G23/G26, 0)</f>
        <v>0.67498267498267495</v>
      </c>
      <c r="H27" s="9">
        <f>IFERROR(H24/H26, 0)</f>
        <v>0.84615384615384615</v>
      </c>
      <c r="I27" s="9">
        <f>IFERROR(I25/I26, 0)</f>
        <v>0.78804347826086951</v>
      </c>
      <c r="J27" s="10"/>
      <c r="K27" s="10"/>
    </row>
    <row r="28" spans="1:14" x14ac:dyDescent="0.35">
      <c r="B28" s="2" t="s">
        <v>1</v>
      </c>
      <c r="C28" s="10">
        <f>C26-J19</f>
        <v>8</v>
      </c>
      <c r="D28" s="10">
        <f>D26-J20</f>
        <v>-73</v>
      </c>
      <c r="E28" s="10">
        <f>E26-J21</f>
        <v>-174</v>
      </c>
      <c r="F28" s="10">
        <f>F26-J22</f>
        <v>-16</v>
      </c>
      <c r="G28" s="10">
        <f>G26-J23</f>
        <v>401</v>
      </c>
      <c r="H28" s="10">
        <f>H26-J24</f>
        <v>-20</v>
      </c>
      <c r="I28" s="10">
        <f>I26-J25</f>
        <v>-126</v>
      </c>
      <c r="J28" s="10"/>
      <c r="K28" s="10"/>
    </row>
    <row r="29" spans="1:14" x14ac:dyDescent="0.35">
      <c r="B29" s="2" t="s">
        <v>3</v>
      </c>
      <c r="C29" s="9">
        <f>C28/$J26</f>
        <v>4.2598509052183178E-3</v>
      </c>
      <c r="D29" s="9">
        <f t="shared" ref="D29:I29" si="5">D28/$J26</f>
        <v>-3.8871139510117149E-2</v>
      </c>
      <c r="E29" s="9">
        <f t="shared" si="5"/>
        <v>-9.2651757188498399E-2</v>
      </c>
      <c r="F29" s="9">
        <f t="shared" si="5"/>
        <v>-8.5197018104366355E-3</v>
      </c>
      <c r="G29" s="9">
        <f t="shared" si="5"/>
        <v>0.21352502662406816</v>
      </c>
      <c r="H29" s="9">
        <f t="shared" si="5"/>
        <v>-1.0649627263045794E-2</v>
      </c>
      <c r="I29" s="9">
        <f t="shared" si="5"/>
        <v>-6.7092651757188496E-2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131</v>
      </c>
      <c r="D34" s="10">
        <v>0</v>
      </c>
      <c r="E34" s="10">
        <v>12</v>
      </c>
      <c r="F34" s="10">
        <v>0</v>
      </c>
      <c r="G34" s="10">
        <v>69</v>
      </c>
      <c r="H34" s="10">
        <v>0</v>
      </c>
      <c r="I34" s="10">
        <v>51</v>
      </c>
      <c r="J34" s="12">
        <f>SUM(C34:I34)</f>
        <v>263</v>
      </c>
      <c r="K34" s="9">
        <f>C34/J34</f>
        <v>0.49809885931558934</v>
      </c>
      <c r="M34" s="3">
        <f>AVERAGE(K34:K40)</f>
        <v>0.3225455164931908</v>
      </c>
      <c r="N34" s="2" t="s">
        <v>12</v>
      </c>
    </row>
    <row r="35" spans="2:14" x14ac:dyDescent="0.35">
      <c r="B35" s="2" t="s">
        <v>5</v>
      </c>
      <c r="C35" s="10">
        <v>13</v>
      </c>
      <c r="D35" s="13">
        <v>0</v>
      </c>
      <c r="E35" s="10">
        <v>20</v>
      </c>
      <c r="F35" s="10">
        <v>3</v>
      </c>
      <c r="G35" s="10">
        <v>96</v>
      </c>
      <c r="H35" s="10">
        <v>0</v>
      </c>
      <c r="I35" s="10">
        <v>20</v>
      </c>
      <c r="J35" s="12">
        <f t="shared" ref="J35:J40" si="6">SUM(C35:I35)</f>
        <v>152</v>
      </c>
      <c r="K35" s="9">
        <f>D35/J35</f>
        <v>0</v>
      </c>
      <c r="M35" s="3">
        <f>AVERAGE(C42:I42)</f>
        <v>0.44554720542583975</v>
      </c>
      <c r="N35" s="2" t="s">
        <v>14</v>
      </c>
    </row>
    <row r="36" spans="2:14" x14ac:dyDescent="0.35">
      <c r="B36" s="2" t="s">
        <v>6</v>
      </c>
      <c r="C36" s="10">
        <v>83</v>
      </c>
      <c r="D36" s="10">
        <v>0</v>
      </c>
      <c r="E36" s="13">
        <v>103</v>
      </c>
      <c r="F36" s="10">
        <v>38</v>
      </c>
      <c r="G36" s="10">
        <v>415</v>
      </c>
      <c r="H36" s="10">
        <v>0</v>
      </c>
      <c r="I36" s="10">
        <v>189</v>
      </c>
      <c r="J36" s="12">
        <f t="shared" si="6"/>
        <v>828</v>
      </c>
      <c r="K36" s="9">
        <f>E36/J36</f>
        <v>0.12439613526570048</v>
      </c>
      <c r="M36" s="4">
        <f>2*M34*M35/(M34+M35)</f>
        <v>0.37419767013838356</v>
      </c>
      <c r="N36" s="2" t="s">
        <v>15</v>
      </c>
    </row>
    <row r="37" spans="2:14" x14ac:dyDescent="0.35">
      <c r="B37" s="2" t="s">
        <v>7</v>
      </c>
      <c r="C37" s="10">
        <v>2</v>
      </c>
      <c r="D37" s="10">
        <v>0</v>
      </c>
      <c r="E37" s="10">
        <v>41</v>
      </c>
      <c r="F37" s="13">
        <v>120</v>
      </c>
      <c r="G37" s="10">
        <v>124</v>
      </c>
      <c r="H37" s="10">
        <v>0</v>
      </c>
      <c r="I37" s="10">
        <v>45</v>
      </c>
      <c r="J37" s="12">
        <f t="shared" si="6"/>
        <v>332</v>
      </c>
      <c r="K37" s="9">
        <f>F37/J37</f>
        <v>0.36144578313253012</v>
      </c>
      <c r="M37" s="4">
        <f>SUM(C34,D35,E36,F37,G38,H39,I40)/J41</f>
        <v>0.48342541436464087</v>
      </c>
      <c r="N37" s="2" t="s">
        <v>13</v>
      </c>
    </row>
    <row r="38" spans="2:14" x14ac:dyDescent="0.35">
      <c r="B38" s="2" t="s">
        <v>8</v>
      </c>
      <c r="C38" s="10">
        <v>89</v>
      </c>
      <c r="D38" s="10">
        <v>0</v>
      </c>
      <c r="E38" s="10">
        <v>106</v>
      </c>
      <c r="F38" s="10">
        <v>34</v>
      </c>
      <c r="G38" s="13">
        <v>1315</v>
      </c>
      <c r="H38" s="10">
        <v>0</v>
      </c>
      <c r="I38" s="10">
        <v>198</v>
      </c>
      <c r="J38" s="12">
        <f t="shared" si="6"/>
        <v>1742</v>
      </c>
      <c r="K38" s="9">
        <f>G38/J38</f>
        <v>0.7548794489092997</v>
      </c>
      <c r="M38" s="4">
        <v>0.37382768003030098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5</v>
      </c>
      <c r="F39" s="10">
        <v>7</v>
      </c>
      <c r="G39" s="10">
        <v>45</v>
      </c>
      <c r="H39" s="13">
        <v>6</v>
      </c>
      <c r="I39" s="10">
        <v>27</v>
      </c>
      <c r="J39" s="12">
        <f t="shared" si="6"/>
        <v>96</v>
      </c>
      <c r="K39" s="9">
        <f>H39/J39</f>
        <v>6.25E-2</v>
      </c>
    </row>
    <row r="40" spans="2:14" x14ac:dyDescent="0.35">
      <c r="B40" s="2" t="s">
        <v>10</v>
      </c>
      <c r="C40" s="10">
        <v>83</v>
      </c>
      <c r="D40" s="10">
        <v>0</v>
      </c>
      <c r="E40" s="10">
        <v>50</v>
      </c>
      <c r="F40" s="10">
        <v>39</v>
      </c>
      <c r="G40" s="10">
        <v>334</v>
      </c>
      <c r="H40" s="10">
        <v>0</v>
      </c>
      <c r="I40" s="13">
        <v>425</v>
      </c>
      <c r="J40" s="12">
        <f t="shared" si="6"/>
        <v>931</v>
      </c>
      <c r="K40" s="9">
        <f>I40/J40</f>
        <v>0.4564983888292159</v>
      </c>
    </row>
    <row r="41" spans="2:14" x14ac:dyDescent="0.35">
      <c r="B41" s="2" t="s">
        <v>0</v>
      </c>
      <c r="C41" s="12">
        <f>SUM(C34:C40)</f>
        <v>407</v>
      </c>
      <c r="D41" s="12">
        <f t="shared" ref="D41:I41" si="7">SUM(D34:D40)</f>
        <v>0</v>
      </c>
      <c r="E41" s="12">
        <f t="shared" si="7"/>
        <v>337</v>
      </c>
      <c r="F41" s="12">
        <f t="shared" si="7"/>
        <v>241</v>
      </c>
      <c r="G41" s="12">
        <f t="shared" si="7"/>
        <v>2398</v>
      </c>
      <c r="H41" s="12">
        <f t="shared" si="7"/>
        <v>6</v>
      </c>
      <c r="I41" s="12">
        <f t="shared" si="7"/>
        <v>955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0.32186732186732187</v>
      </c>
      <c r="D42" s="9">
        <f>IFERROR(D35/D41, 0)</f>
        <v>0</v>
      </c>
      <c r="E42" s="9">
        <f>IFERROR(E36/E41, 0)</f>
        <v>0.3056379821958457</v>
      </c>
      <c r="F42" s="9">
        <f>IFERROR(F37/F41, 0)</f>
        <v>0.49792531120331951</v>
      </c>
      <c r="G42" s="9">
        <f>IFERROR(G38/G41, 0)</f>
        <v>0.54837364470391992</v>
      </c>
      <c r="H42" s="9">
        <f>IFERROR(H39/H41, 0)</f>
        <v>1</v>
      </c>
      <c r="I42" s="9">
        <f>IFERROR(I40/I41, 0)</f>
        <v>0.44502617801047123</v>
      </c>
      <c r="J42" s="10"/>
      <c r="K42" s="10"/>
    </row>
    <row r="43" spans="2:14" x14ac:dyDescent="0.35">
      <c r="B43" s="2" t="s">
        <v>1</v>
      </c>
      <c r="C43" s="10">
        <f>C41-J34</f>
        <v>144</v>
      </c>
      <c r="D43" s="10">
        <f>D41-J35</f>
        <v>-152</v>
      </c>
      <c r="E43" s="10">
        <f>E41-J36</f>
        <v>-491</v>
      </c>
      <c r="F43" s="10">
        <f>F41-J37</f>
        <v>-91</v>
      </c>
      <c r="G43" s="10">
        <f>G41-J38</f>
        <v>656</v>
      </c>
      <c r="H43" s="10">
        <f>H41-J39</f>
        <v>-90</v>
      </c>
      <c r="I43" s="10">
        <f>I41-J40</f>
        <v>24</v>
      </c>
      <c r="J43" s="10"/>
      <c r="K43" s="10"/>
    </row>
    <row r="44" spans="2:14" x14ac:dyDescent="0.35">
      <c r="B44" s="2" t="s">
        <v>3</v>
      </c>
      <c r="C44" s="9">
        <f>C43/$J41</f>
        <v>3.3149171270718231E-2</v>
      </c>
      <c r="D44" s="9">
        <f t="shared" ref="D44:I44" si="8">D43/$J41</f>
        <v>-3.4990791896869246E-2</v>
      </c>
      <c r="E44" s="9">
        <f t="shared" si="8"/>
        <v>-0.11302946593001842</v>
      </c>
      <c r="F44" s="9">
        <f t="shared" si="8"/>
        <v>-2.094843462246777E-2</v>
      </c>
      <c r="G44" s="9">
        <f t="shared" si="8"/>
        <v>0.15101289134438306</v>
      </c>
      <c r="H44" s="9">
        <f t="shared" si="8"/>
        <v>-2.0718232044198894E-2</v>
      </c>
      <c r="I44" s="9">
        <f t="shared" si="8"/>
        <v>5.5248618784530384E-3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794A-6DC4-4723-AC7C-CF972A3E9EAC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41.0560798236897</v>
      </c>
      <c r="D4" s="7">
        <v>4.4577844561141102</v>
      </c>
      <c r="E4" s="7">
        <v>43.936307985979496</v>
      </c>
      <c r="F4" s="7">
        <v>5.05576671287099</v>
      </c>
      <c r="G4" s="7">
        <v>48.616857521165599</v>
      </c>
      <c r="H4" s="7">
        <v>4.5257754049804104</v>
      </c>
      <c r="I4" s="7">
        <v>48.351428095199303</v>
      </c>
      <c r="J4" s="11">
        <f t="shared" ref="J4:J10" si="0">SUM(C4:I4)</f>
        <v>195.99999999999963</v>
      </c>
      <c r="K4" s="9">
        <f>C4/J4</f>
        <v>0.2094697950188254</v>
      </c>
      <c r="M4" s="3">
        <f>AVERAGE(K4:K10)</f>
        <v>0.1867635697347049</v>
      </c>
      <c r="N4" s="2" t="s">
        <v>12</v>
      </c>
    </row>
    <row r="5" spans="1:14" x14ac:dyDescent="0.35">
      <c r="B5" s="2" t="s">
        <v>5</v>
      </c>
      <c r="C5" s="7">
        <v>6.3208459943803899</v>
      </c>
      <c r="D5" s="6">
        <v>2.2567025051929299</v>
      </c>
      <c r="E5" s="7">
        <v>16.999690610838002</v>
      </c>
      <c r="F5" s="7">
        <v>6.6742993602377698</v>
      </c>
      <c r="G5" s="7">
        <v>23.5688668172094</v>
      </c>
      <c r="H5" s="7">
        <v>1.94286398276698</v>
      </c>
      <c r="I5" s="7">
        <v>17.236730729374401</v>
      </c>
      <c r="J5" s="11">
        <f t="shared" si="0"/>
        <v>74.999999999999872</v>
      </c>
      <c r="K5" s="9">
        <f>D5/J5</f>
        <v>3.0089366735905784E-2</v>
      </c>
      <c r="M5" s="3">
        <f>AVERAGE(C12:I12)</f>
        <v>0.18830686174311939</v>
      </c>
      <c r="N5" s="2" t="s">
        <v>14</v>
      </c>
    </row>
    <row r="6" spans="1:14" x14ac:dyDescent="0.35">
      <c r="B6" s="2" t="s">
        <v>6</v>
      </c>
      <c r="C6" s="7">
        <v>43.313234072062897</v>
      </c>
      <c r="D6" s="7">
        <v>13.7543541493974</v>
      </c>
      <c r="E6" s="6">
        <v>123.210307993811</v>
      </c>
      <c r="F6" s="7">
        <v>49.356739261799198</v>
      </c>
      <c r="G6" s="7">
        <v>157.75435791954499</v>
      </c>
      <c r="H6" s="7">
        <v>14.3020849719203</v>
      </c>
      <c r="I6" s="7">
        <v>136.308921631462</v>
      </c>
      <c r="J6" s="11">
        <f t="shared" si="0"/>
        <v>537.99999999999773</v>
      </c>
      <c r="K6" s="9">
        <f>E6/J6</f>
        <v>0.2290154423676794</v>
      </c>
      <c r="M6" s="4">
        <f>2*M4*M5/(M4+M5)</f>
        <v>0.18753204066828097</v>
      </c>
      <c r="N6" s="2" t="s">
        <v>15</v>
      </c>
    </row>
    <row r="7" spans="1:14" x14ac:dyDescent="0.35">
      <c r="B7" s="2" t="s">
        <v>7</v>
      </c>
      <c r="C7" s="7">
        <v>6.1998253383211797</v>
      </c>
      <c r="D7" s="7">
        <v>7.3947190255202697</v>
      </c>
      <c r="E7" s="7">
        <v>59.826510363054901</v>
      </c>
      <c r="F7" s="6">
        <v>47.427685100286297</v>
      </c>
      <c r="G7" s="7">
        <v>72.953692091833304</v>
      </c>
      <c r="H7" s="7">
        <v>7.3394210414006</v>
      </c>
      <c r="I7" s="7">
        <v>55.858147039583301</v>
      </c>
      <c r="J7" s="11">
        <f t="shared" si="0"/>
        <v>256.99999999999989</v>
      </c>
      <c r="K7" s="9">
        <f>F7/J7</f>
        <v>0.18454352179099734</v>
      </c>
      <c r="M7" s="4">
        <f>SUM(C4,D5,E6,F7,G8,H9,I10)/J11</f>
        <v>0.25885476556209075</v>
      </c>
      <c r="N7" s="2" t="s">
        <v>13</v>
      </c>
    </row>
    <row r="8" spans="1:14" x14ac:dyDescent="0.35">
      <c r="B8" s="2" t="s">
        <v>8</v>
      </c>
      <c r="C8" s="7">
        <v>50.893995607792498</v>
      </c>
      <c r="D8" s="7">
        <v>20.699344898816701</v>
      </c>
      <c r="E8" s="7">
        <v>167.313233442984</v>
      </c>
      <c r="F8" s="7">
        <v>63.3703590523318</v>
      </c>
      <c r="G8" s="6">
        <v>251.01576208666901</v>
      </c>
      <c r="H8" s="7">
        <v>18.1816491187747</v>
      </c>
      <c r="I8" s="7">
        <v>168.52565579262901</v>
      </c>
      <c r="J8" s="11">
        <f t="shared" si="0"/>
        <v>739.99999999999761</v>
      </c>
      <c r="K8" s="9">
        <f>G8/J8</f>
        <v>0.33921048930631059</v>
      </c>
      <c r="M8" s="4">
        <v>0.25885476556208897</v>
      </c>
      <c r="N8" s="2" t="s">
        <v>16</v>
      </c>
    </row>
    <row r="9" spans="1:14" x14ac:dyDescent="0.35">
      <c r="B9" s="2" t="s">
        <v>9</v>
      </c>
      <c r="C9" s="7">
        <v>3.5168429982796301</v>
      </c>
      <c r="D9" s="7">
        <v>1.6056100935931199</v>
      </c>
      <c r="E9" s="7">
        <v>14.1216925010431</v>
      </c>
      <c r="F9" s="7">
        <v>6.0270121539656598</v>
      </c>
      <c r="G9" s="7">
        <v>17.494804965756298</v>
      </c>
      <c r="H9" s="6">
        <v>1.7347269186249801</v>
      </c>
      <c r="I9" s="7">
        <v>13.499310368737</v>
      </c>
      <c r="J9" s="11">
        <f t="shared" si="0"/>
        <v>57.999999999999787</v>
      </c>
      <c r="K9" s="9">
        <f>H9/J9</f>
        <v>2.9909084803879077E-2</v>
      </c>
    </row>
    <row r="10" spans="1:14" x14ac:dyDescent="0.35">
      <c r="B10" s="2" t="s">
        <v>10</v>
      </c>
      <c r="C10" s="7">
        <v>47.467287718319</v>
      </c>
      <c r="D10" s="7">
        <v>15.1776347537175</v>
      </c>
      <c r="E10" s="7">
        <v>137.06100234519201</v>
      </c>
      <c r="F10" s="7">
        <v>47.662046075875601</v>
      </c>
      <c r="G10" s="7">
        <v>167.02485209039099</v>
      </c>
      <c r="H10" s="7">
        <v>15.9725895686627</v>
      </c>
      <c r="I10" s="6">
        <v>171.63458744784</v>
      </c>
      <c r="J10" s="11">
        <f t="shared" si="0"/>
        <v>601.99999999999784</v>
      </c>
      <c r="K10" s="9">
        <f>I10/J10</f>
        <v>0.28510728811933655</v>
      </c>
    </row>
    <row r="11" spans="1:14" x14ac:dyDescent="0.35">
      <c r="B11" s="2" t="s">
        <v>0</v>
      </c>
      <c r="C11" s="8">
        <f t="shared" ref="C11:J11" si="1">SUM(C4:C10)</f>
        <v>198.76811155284528</v>
      </c>
      <c r="D11" s="8">
        <f t="shared" si="1"/>
        <v>65.346149882352037</v>
      </c>
      <c r="E11" s="8">
        <f t="shared" si="1"/>
        <v>562.46874524290251</v>
      </c>
      <c r="F11" s="8">
        <f t="shared" si="1"/>
        <v>225.57390771736732</v>
      </c>
      <c r="G11" s="8">
        <f t="shared" si="1"/>
        <v>738.42919349256954</v>
      </c>
      <c r="H11" s="8">
        <f t="shared" si="1"/>
        <v>63.999111007130665</v>
      </c>
      <c r="I11" s="8">
        <f t="shared" si="1"/>
        <v>611.41478110482501</v>
      </c>
      <c r="J11" s="11">
        <f t="shared" si="1"/>
        <v>2465.9999999999927</v>
      </c>
      <c r="K11" s="10"/>
    </row>
    <row r="12" spans="1:14" x14ac:dyDescent="0.35">
      <c r="B12" s="2" t="s">
        <v>2</v>
      </c>
      <c r="C12" s="9">
        <f>C4/C11</f>
        <v>0.20655264822382924</v>
      </c>
      <c r="D12" s="9">
        <f>IFERROR(D5/D11, 0)</f>
        <v>3.4534590167222615E-2</v>
      </c>
      <c r="E12" s="9">
        <f>IFERROR(E6/E11, 0)</f>
        <v>0.21905271899259496</v>
      </c>
      <c r="F12" s="9">
        <f>IFERROR(F7/F11, 0)</f>
        <v>0.21025341796051511</v>
      </c>
      <c r="G12" s="9">
        <f>IFERROR(G8/G11, 0)</f>
        <v>0.33993206701299639</v>
      </c>
      <c r="H12" s="9">
        <f>IFERROR(H9/H11, 0)</f>
        <v>2.7105484612617508E-2</v>
      </c>
      <c r="I12" s="9">
        <f>IFERROR(I10/I11, 0)</f>
        <v>0.28071710523205984</v>
      </c>
      <c r="J12" s="10"/>
      <c r="K12" s="10"/>
    </row>
    <row r="13" spans="1:14" x14ac:dyDescent="0.35">
      <c r="B13" s="2" t="s">
        <v>1</v>
      </c>
      <c r="C13" s="7">
        <f>C11-J4</f>
        <v>2.768111552845653</v>
      </c>
      <c r="D13" s="7">
        <f>D11-J5</f>
        <v>-9.6538501176478348</v>
      </c>
      <c r="E13" s="7">
        <f>E11-J6</f>
        <v>24.468745242904788</v>
      </c>
      <c r="F13" s="7">
        <f>F11-J7</f>
        <v>-31.426092282632567</v>
      </c>
      <c r="G13" s="7">
        <f>G11-J8</f>
        <v>-1.5708065074280739</v>
      </c>
      <c r="H13" s="7">
        <f>H11-J9</f>
        <v>5.9991110071308782</v>
      </c>
      <c r="I13" s="7">
        <f>I11-J10</f>
        <v>9.4147811048271706</v>
      </c>
      <c r="J13" s="10"/>
      <c r="K13" s="10"/>
    </row>
    <row r="14" spans="1:14" x14ac:dyDescent="0.35">
      <c r="B14" s="2" t="s">
        <v>3</v>
      </c>
      <c r="C14" s="9">
        <f>C13/$J11</f>
        <v>1.1225107675773159E-3</v>
      </c>
      <c r="D14" s="9">
        <f t="shared" ref="D14:I14" si="2">D13/$J11</f>
        <v>-3.9147810696057838E-3</v>
      </c>
      <c r="E14" s="9">
        <f t="shared" si="2"/>
        <v>9.9224433264009978E-3</v>
      </c>
      <c r="F14" s="9">
        <f t="shared" si="2"/>
        <v>-1.2743751939429303E-2</v>
      </c>
      <c r="G14" s="9">
        <f t="shared" si="2"/>
        <v>-6.3698560722955338E-4</v>
      </c>
      <c r="H14" s="9">
        <f t="shared" si="2"/>
        <v>2.4327295243839805E-3</v>
      </c>
      <c r="I14" s="9">
        <f t="shared" si="2"/>
        <v>3.8178349979023514E-3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45.942080363746101</v>
      </c>
      <c r="D19" s="7">
        <v>1.1442818494976701</v>
      </c>
      <c r="E19" s="7">
        <v>5.28270748858227</v>
      </c>
      <c r="F19" s="7">
        <v>0.46195094541301801</v>
      </c>
      <c r="G19" s="7">
        <v>19.702856021877601</v>
      </c>
      <c r="H19" s="7">
        <v>1.0258160187579</v>
      </c>
      <c r="I19" s="7">
        <v>8.4403073121252792</v>
      </c>
      <c r="J19" s="11">
        <f>SUM(C19:I19)</f>
        <v>81.999999999999844</v>
      </c>
      <c r="K19" s="9">
        <f>C19/J19</f>
        <v>0.56026927272861204</v>
      </c>
      <c r="M19" s="3">
        <f>AVERAGE(K19:K25)</f>
        <v>0.40769048484437809</v>
      </c>
      <c r="N19" s="2" t="s">
        <v>12</v>
      </c>
    </row>
    <row r="20" spans="1:14" x14ac:dyDescent="0.35">
      <c r="B20" s="2" t="s">
        <v>5</v>
      </c>
      <c r="C20" s="7">
        <v>1.4539441685107399</v>
      </c>
      <c r="D20" s="6">
        <v>4.0819979012547698</v>
      </c>
      <c r="E20" s="7">
        <v>12.7485978608628</v>
      </c>
      <c r="F20" s="7">
        <v>1.4538115488286101</v>
      </c>
      <c r="G20" s="7">
        <v>43.526790851542003</v>
      </c>
      <c r="H20" s="7">
        <v>0.76149650987526996</v>
      </c>
      <c r="I20" s="7">
        <v>8.9733611591256697</v>
      </c>
      <c r="J20" s="11">
        <f t="shared" ref="J20:J25" si="3">SUM(C20:I20)</f>
        <v>72.999999999999872</v>
      </c>
      <c r="K20" s="9">
        <f>D20/J20</f>
        <v>5.591777946924352E-2</v>
      </c>
      <c r="M20" s="3">
        <f>AVERAGE(C27:I27)</f>
        <v>0.39872822138531072</v>
      </c>
      <c r="N20" s="2" t="s">
        <v>14</v>
      </c>
    </row>
    <row r="21" spans="1:14" x14ac:dyDescent="0.35">
      <c r="B21" s="2" t="s">
        <v>6</v>
      </c>
      <c r="C21" s="7">
        <v>7.6801616428872901</v>
      </c>
      <c r="D21" s="7">
        <v>12.2621030222348</v>
      </c>
      <c r="E21" s="6">
        <v>56.613034297004603</v>
      </c>
      <c r="F21" s="7">
        <v>6.77317564565673</v>
      </c>
      <c r="G21" s="7">
        <v>136.72853670126699</v>
      </c>
      <c r="H21" s="7">
        <v>4.24518936239091</v>
      </c>
      <c r="I21" s="7">
        <v>32.697799328558503</v>
      </c>
      <c r="J21" s="11">
        <f t="shared" si="3"/>
        <v>256.99999999999983</v>
      </c>
      <c r="K21" s="9">
        <f>E21/J21</f>
        <v>0.22028418014398693</v>
      </c>
      <c r="M21" s="4">
        <f>2*M19*M20/(M19+M20)</f>
        <v>0.40315955133960701</v>
      </c>
      <c r="N21" s="2" t="s">
        <v>15</v>
      </c>
    </row>
    <row r="22" spans="1:14" x14ac:dyDescent="0.35">
      <c r="B22" s="2" t="s">
        <v>7</v>
      </c>
      <c r="C22" s="7">
        <v>0.38866182149788298</v>
      </c>
      <c r="D22" s="7">
        <v>1.19086320632975</v>
      </c>
      <c r="E22" s="7">
        <v>5.7841678387400801</v>
      </c>
      <c r="F22" s="6">
        <v>48.654441890158303</v>
      </c>
      <c r="G22" s="7">
        <v>18.524539259145499</v>
      </c>
      <c r="H22" s="7">
        <v>0.77516445194847505</v>
      </c>
      <c r="I22" s="7">
        <v>5.6821615321798902</v>
      </c>
      <c r="J22" s="11">
        <f t="shared" si="3"/>
        <v>80.999999999999872</v>
      </c>
      <c r="K22" s="9">
        <f>F22/J22</f>
        <v>0.60067212210072074</v>
      </c>
      <c r="M22" s="4">
        <f>SUM(C19,D20,E21,F22,G23,H24,I25)/J26</f>
        <v>0.54678776871338997</v>
      </c>
      <c r="N22" s="2" t="s">
        <v>13</v>
      </c>
    </row>
    <row r="23" spans="1:14" x14ac:dyDescent="0.35">
      <c r="B23" s="2" t="s">
        <v>8</v>
      </c>
      <c r="C23" s="7">
        <v>21.286100408762</v>
      </c>
      <c r="D23" s="7">
        <v>36.278523364899101</v>
      </c>
      <c r="E23" s="7">
        <v>128.06955639442401</v>
      </c>
      <c r="F23" s="7">
        <v>19.913408342693302</v>
      </c>
      <c r="G23" s="6">
        <v>716.33480361876502</v>
      </c>
      <c r="H23" s="7">
        <v>11.766604143972801</v>
      </c>
      <c r="I23" s="7">
        <v>108.351003726484</v>
      </c>
      <c r="J23" s="11">
        <f t="shared" si="3"/>
        <v>1042.0000000000002</v>
      </c>
      <c r="K23" s="9">
        <f>G23/J23</f>
        <v>0.68746142381839237</v>
      </c>
      <c r="M23" s="4">
        <v>0.54678776871339096</v>
      </c>
      <c r="N23" s="2" t="s">
        <v>16</v>
      </c>
    </row>
    <row r="24" spans="1:14" x14ac:dyDescent="0.35">
      <c r="B24" s="2" t="s">
        <v>9</v>
      </c>
      <c r="C24" s="7">
        <v>0.280236903899719</v>
      </c>
      <c r="D24" s="7">
        <v>0.663003433323751</v>
      </c>
      <c r="E24" s="7">
        <v>4.2248469120622003</v>
      </c>
      <c r="F24" s="7">
        <v>1.18610088921582</v>
      </c>
      <c r="G24" s="7">
        <v>12.494370720312499</v>
      </c>
      <c r="H24" s="6">
        <v>8.4370157985320091</v>
      </c>
      <c r="I24" s="7">
        <v>5.71442534265395</v>
      </c>
      <c r="J24" s="11">
        <f t="shared" si="3"/>
        <v>32.999999999999943</v>
      </c>
      <c r="K24" s="9">
        <f>H24/J24</f>
        <v>0.2556671454100613</v>
      </c>
    </row>
    <row r="25" spans="1:14" x14ac:dyDescent="0.35">
      <c r="B25" s="2" t="s">
        <v>10</v>
      </c>
      <c r="C25" s="7">
        <v>8.9028109717065895</v>
      </c>
      <c r="D25" s="7">
        <v>7.1583062525089698</v>
      </c>
      <c r="E25" s="7">
        <v>33.441814372195203</v>
      </c>
      <c r="F25" s="7">
        <v>7.1893431427914498</v>
      </c>
      <c r="G25" s="7">
        <v>99.097003976702496</v>
      </c>
      <c r="H25" s="7">
        <v>7.4066655098096801</v>
      </c>
      <c r="I25" s="6">
        <v>146.80405577428499</v>
      </c>
      <c r="J25" s="11">
        <f t="shared" si="3"/>
        <v>309.99999999999937</v>
      </c>
      <c r="K25" s="9">
        <f>I25/J25</f>
        <v>0.47356147023962997</v>
      </c>
    </row>
    <row r="26" spans="1:14" x14ac:dyDescent="0.35">
      <c r="B26" s="2" t="s">
        <v>0</v>
      </c>
      <c r="C26" s="8">
        <f>SUM(C19:C25)</f>
        <v>85.933996281010323</v>
      </c>
      <c r="D26" s="8">
        <f t="shared" ref="D26:I26" si="4">SUM(D19:D25)</f>
        <v>62.779079030048813</v>
      </c>
      <c r="E26" s="8">
        <f t="shared" si="4"/>
        <v>246.16472516387117</v>
      </c>
      <c r="F26" s="8">
        <f t="shared" si="4"/>
        <v>85.632232404757232</v>
      </c>
      <c r="G26" s="8">
        <f t="shared" si="4"/>
        <v>1046.4089011496121</v>
      </c>
      <c r="H26" s="8">
        <f t="shared" si="4"/>
        <v>34.417951795287046</v>
      </c>
      <c r="I26" s="8">
        <f t="shared" si="4"/>
        <v>316.66311417541226</v>
      </c>
      <c r="J26" s="11">
        <f>SUM(J19:J25)</f>
        <v>1877.9999999999989</v>
      </c>
      <c r="K26" s="7"/>
    </row>
    <row r="27" spans="1:14" x14ac:dyDescent="0.35">
      <c r="B27" s="2" t="s">
        <v>2</v>
      </c>
      <c r="C27" s="9">
        <f>C19/C26</f>
        <v>0.53462055009652065</v>
      </c>
      <c r="D27" s="9">
        <f>IFERROR(D20/D26, 0)</f>
        <v>6.5021627655623096E-2</v>
      </c>
      <c r="E27" s="9">
        <f>IFERROR(E21/E26, 0)</f>
        <v>0.22998028762779665</v>
      </c>
      <c r="F27" s="9">
        <f>IFERROR(F22/F26, 0)</f>
        <v>0.56817906673486818</v>
      </c>
      <c r="G27" s="9">
        <f>IFERROR(G23/G26, 0)</f>
        <v>0.68456489889543271</v>
      </c>
      <c r="H27" s="9">
        <f>IFERROR(H24/H26, 0)</f>
        <v>0.24513416279719805</v>
      </c>
      <c r="I27" s="9">
        <f>IFERROR(I25/I26, 0)</f>
        <v>0.46359695588973587</v>
      </c>
      <c r="J27" s="7"/>
      <c r="K27" s="7"/>
    </row>
    <row r="28" spans="1:14" x14ac:dyDescent="0.35">
      <c r="B28" s="2" t="s">
        <v>1</v>
      </c>
      <c r="C28" s="7">
        <f>C26-J19</f>
        <v>3.9339962810104794</v>
      </c>
      <c r="D28" s="7">
        <f>D26-J20</f>
        <v>-10.220920969951059</v>
      </c>
      <c r="E28" s="7">
        <f>E26-J21</f>
        <v>-10.835274836128661</v>
      </c>
      <c r="F28" s="7">
        <f>F26-J22</f>
        <v>4.6322324047573602</v>
      </c>
      <c r="G28" s="7">
        <f>G26-J23</f>
        <v>4.4089011496118928</v>
      </c>
      <c r="H28" s="7">
        <f>H26-J24</f>
        <v>1.4179517952871024</v>
      </c>
      <c r="I28" s="7">
        <f>I26-J25</f>
        <v>6.6631141754128862</v>
      </c>
      <c r="J28" s="7"/>
      <c r="K28" s="7"/>
    </row>
    <row r="29" spans="1:14" x14ac:dyDescent="0.35">
      <c r="B29" s="2" t="s">
        <v>3</v>
      </c>
      <c r="C29" s="9">
        <f>C28/$J26</f>
        <v>2.0947797023484994E-3</v>
      </c>
      <c r="D29" s="9">
        <f t="shared" ref="D29:I29" si="5">D28/$J26</f>
        <v>-5.442449930751366E-3</v>
      </c>
      <c r="E29" s="9">
        <f t="shared" si="5"/>
        <v>-5.7695819148714956E-3</v>
      </c>
      <c r="F29" s="9">
        <f t="shared" si="5"/>
        <v>2.4665774253234095E-3</v>
      </c>
      <c r="G29" s="9">
        <f t="shared" si="5"/>
        <v>2.347657694149039E-3</v>
      </c>
      <c r="H29" s="9">
        <f t="shared" si="5"/>
        <v>7.5503290483871306E-4</v>
      </c>
      <c r="I29" s="9">
        <f t="shared" si="5"/>
        <v>3.5479841189632005E-3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75.966938713914899</v>
      </c>
      <c r="D34" s="7">
        <v>6.0312824046856299</v>
      </c>
      <c r="E34" s="7">
        <v>48.614268857627899</v>
      </c>
      <c r="F34" s="7">
        <v>4.7071085878025603</v>
      </c>
      <c r="G34" s="7">
        <v>68.801462231566504</v>
      </c>
      <c r="H34" s="7">
        <v>4.6168864402638103</v>
      </c>
      <c r="I34" s="7">
        <v>54.262052764138602</v>
      </c>
      <c r="J34" s="12">
        <f>SUM(C34:I34)</f>
        <v>262.99999999999989</v>
      </c>
      <c r="K34" s="9">
        <f>C34/J34</f>
        <v>0.28884767571830772</v>
      </c>
      <c r="M34" s="3">
        <f>AVERAGE(K34:K40)</f>
        <v>0.25829989181690693</v>
      </c>
      <c r="N34" s="2" t="s">
        <v>12</v>
      </c>
    </row>
    <row r="35" spans="2:14" x14ac:dyDescent="0.35">
      <c r="B35" s="2" t="s">
        <v>5</v>
      </c>
      <c r="C35" s="7">
        <v>8.0893458975113894</v>
      </c>
      <c r="D35" s="6">
        <v>6.3145314835273298</v>
      </c>
      <c r="E35" s="7">
        <v>32.474140950572199</v>
      </c>
      <c r="F35" s="7">
        <v>10.0495423234445</v>
      </c>
      <c r="G35" s="7">
        <v>64.995049698884401</v>
      </c>
      <c r="H35" s="7">
        <v>2.85387986556275</v>
      </c>
      <c r="I35" s="7">
        <v>27.2235097804971</v>
      </c>
      <c r="J35" s="12">
        <f t="shared" ref="J35:J40" si="6">SUM(C35:I35)</f>
        <v>151.99999999999966</v>
      </c>
      <c r="K35" s="9">
        <f>D35/J35</f>
        <v>4.1542970286364105E-2</v>
      </c>
      <c r="M35" s="3">
        <f>AVERAGE(C42:I42)</f>
        <v>0.25563622656878321</v>
      </c>
      <c r="N35" s="2" t="s">
        <v>14</v>
      </c>
    </row>
    <row r="36" spans="2:14" x14ac:dyDescent="0.35">
      <c r="B36" s="2" t="s">
        <v>6</v>
      </c>
      <c r="C36" s="7">
        <v>57.606613660246801</v>
      </c>
      <c r="D36" s="7">
        <v>27.359677668758</v>
      </c>
      <c r="E36" s="6">
        <v>188.97166672243</v>
      </c>
      <c r="F36" s="7">
        <v>61.415607864844503</v>
      </c>
      <c r="G36" s="7">
        <v>301.25746340272201</v>
      </c>
      <c r="H36" s="7">
        <v>18.778281413989699</v>
      </c>
      <c r="I36" s="7">
        <v>172.61068926700699</v>
      </c>
      <c r="J36" s="12">
        <f t="shared" si="6"/>
        <v>827.99999999999795</v>
      </c>
      <c r="K36" s="9">
        <f>E36/J36</f>
        <v>0.22822665063095468</v>
      </c>
      <c r="M36" s="4">
        <f>2*M34*M35/(M34+M35)</f>
        <v>0.25696115647449136</v>
      </c>
      <c r="N36" s="2" t="s">
        <v>15</v>
      </c>
    </row>
    <row r="37" spans="2:14" x14ac:dyDescent="0.35">
      <c r="B37" s="2" t="s">
        <v>7</v>
      </c>
      <c r="C37" s="7">
        <v>6.2455382420977097</v>
      </c>
      <c r="D37" s="7">
        <v>8.27366887227093</v>
      </c>
      <c r="E37" s="7">
        <v>65.166312584660204</v>
      </c>
      <c r="F37" s="6">
        <v>97.441371177474906</v>
      </c>
      <c r="G37" s="7">
        <v>87.439029988439898</v>
      </c>
      <c r="H37" s="7">
        <v>7.9243425566794103</v>
      </c>
      <c r="I37" s="7">
        <v>59.509736578376803</v>
      </c>
      <c r="J37" s="12">
        <f t="shared" si="6"/>
        <v>331.99999999999989</v>
      </c>
      <c r="K37" s="9">
        <f>F37/J37</f>
        <v>0.29349810595624981</v>
      </c>
      <c r="M37" s="4">
        <f>SUM(C34,D35,E36,F37,G38,H39,I40)/J41</f>
        <v>0.37382768003030092</v>
      </c>
      <c r="N37" s="2" t="s">
        <v>13</v>
      </c>
    </row>
    <row r="38" spans="2:14" x14ac:dyDescent="0.35">
      <c r="B38" s="2" t="s">
        <v>8</v>
      </c>
      <c r="C38" s="7">
        <v>75.212843622185503</v>
      </c>
      <c r="D38" s="7">
        <v>57.721651411866503</v>
      </c>
      <c r="E38" s="7">
        <v>291.65504397300401</v>
      </c>
      <c r="F38" s="7">
        <v>89.225660335154302</v>
      </c>
      <c r="G38" s="6">
        <v>927.34009549255597</v>
      </c>
      <c r="H38" s="7">
        <v>30.027460280879101</v>
      </c>
      <c r="I38" s="7">
        <v>270.81724488435299</v>
      </c>
      <c r="J38" s="12">
        <f t="shared" si="6"/>
        <v>1741.9999999999982</v>
      </c>
      <c r="K38" s="9">
        <f>G38/J38</f>
        <v>0.5323421902942348</v>
      </c>
      <c r="M38" s="4">
        <v>0.37382768003030098</v>
      </c>
      <c r="N38" s="2" t="s">
        <v>16</v>
      </c>
    </row>
    <row r="39" spans="2:14" x14ac:dyDescent="0.35">
      <c r="B39" s="2" t="s">
        <v>9</v>
      </c>
      <c r="C39" s="7">
        <v>5.7548644567000302</v>
      </c>
      <c r="D39" s="7">
        <v>2.39159106502458</v>
      </c>
      <c r="E39" s="7">
        <v>19.479628783800202</v>
      </c>
      <c r="F39" s="7">
        <v>7.8792427922115502</v>
      </c>
      <c r="G39" s="7">
        <v>30.327544113036002</v>
      </c>
      <c r="H39" s="6">
        <v>7.6498246743481397</v>
      </c>
      <c r="I39" s="7">
        <v>22.517304114879401</v>
      </c>
      <c r="J39" s="12">
        <f t="shared" si="6"/>
        <v>95.999999999999915</v>
      </c>
      <c r="K39" s="9">
        <f>H39/J39</f>
        <v>7.968567369112653E-2</v>
      </c>
    </row>
    <row r="40" spans="2:14" x14ac:dyDescent="0.35">
      <c r="B40" s="2" t="s">
        <v>10</v>
      </c>
      <c r="C40" s="7">
        <v>61.4204760327572</v>
      </c>
      <c r="D40" s="7">
        <v>23.440360725882801</v>
      </c>
      <c r="E40" s="7">
        <v>171.720863284545</v>
      </c>
      <c r="F40" s="7">
        <v>62.5094538504922</v>
      </c>
      <c r="G40" s="7">
        <v>268.79584293142699</v>
      </c>
      <c r="H40" s="7">
        <v>22.889989387520799</v>
      </c>
      <c r="I40" s="6">
        <v>320.22301378737399</v>
      </c>
      <c r="J40" s="12">
        <f t="shared" si="6"/>
        <v>930.99999999999909</v>
      </c>
      <c r="K40" s="9">
        <f>I40/J40</f>
        <v>0.34395597614111095</v>
      </c>
    </row>
    <row r="41" spans="2:14" x14ac:dyDescent="0.35">
      <c r="B41" s="2" t="s">
        <v>0</v>
      </c>
      <c r="C41" s="8">
        <f>SUM(C34:C40)</f>
        <v>290.2966206254136</v>
      </c>
      <c r="D41" s="8">
        <f t="shared" ref="D41:I41" si="7">SUM(D34:D40)</f>
        <v>131.53276363201579</v>
      </c>
      <c r="E41" s="8">
        <f t="shared" si="7"/>
        <v>818.0819251566395</v>
      </c>
      <c r="F41" s="8">
        <f t="shared" si="7"/>
        <v>333.22798693142454</v>
      </c>
      <c r="G41" s="8">
        <f t="shared" si="7"/>
        <v>1748.9564878586318</v>
      </c>
      <c r="H41" s="8">
        <f t="shared" si="7"/>
        <v>94.740664619243717</v>
      </c>
      <c r="I41" s="8">
        <f t="shared" si="7"/>
        <v>927.16355117662579</v>
      </c>
      <c r="J41" s="12">
        <f>SUM(J34:J40)</f>
        <v>4343.9999999999945</v>
      </c>
      <c r="K41" s="10"/>
    </row>
    <row r="42" spans="2:14" x14ac:dyDescent="0.35">
      <c r="B42" s="2" t="s">
        <v>2</v>
      </c>
      <c r="C42" s="9">
        <f>C34/C41</f>
        <v>0.26168729952919229</v>
      </c>
      <c r="D42" s="9">
        <f>IFERROR(D35/D41, 0)</f>
        <v>4.8007289660492912E-2</v>
      </c>
      <c r="E42" s="9">
        <f>IFERROR(E36/E41, 0)</f>
        <v>0.23099357278459279</v>
      </c>
      <c r="F42" s="9">
        <f>IFERROR(F37/F41, 0)</f>
        <v>0.292416528619871</v>
      </c>
      <c r="G42" s="9">
        <f>IFERROR(G38/G41, 0)</f>
        <v>0.53022479514511101</v>
      </c>
      <c r="H42" s="9">
        <f>IFERROR(H39/H41, 0)</f>
        <v>8.0744891384204071E-2</v>
      </c>
      <c r="I42" s="9">
        <f>IFERROR(I40/I41, 0)</f>
        <v>0.34537920885801854</v>
      </c>
      <c r="J42" s="10"/>
      <c r="K42" s="10"/>
    </row>
    <row r="43" spans="2:14" x14ac:dyDescent="0.35">
      <c r="B43" s="2" t="s">
        <v>1</v>
      </c>
      <c r="C43" s="7">
        <f>C41-J34</f>
        <v>27.296620625413709</v>
      </c>
      <c r="D43" s="7">
        <f>D41-J35</f>
        <v>-20.467236367983872</v>
      </c>
      <c r="E43" s="7">
        <f>E41-J36</f>
        <v>-9.918074843358454</v>
      </c>
      <c r="F43" s="7">
        <f>F41-J37</f>
        <v>1.2279869314246525</v>
      </c>
      <c r="G43" s="7">
        <f>G41-J38</f>
        <v>6.9564878586336363</v>
      </c>
      <c r="H43" s="7">
        <f>H41-J39</f>
        <v>-1.2593353807561982</v>
      </c>
      <c r="I43" s="7">
        <f>I41-J40</f>
        <v>-3.8364488233733027</v>
      </c>
      <c r="J43" s="10"/>
      <c r="K43" s="10"/>
    </row>
    <row r="44" spans="2:14" x14ac:dyDescent="0.35">
      <c r="B44" s="2" t="s">
        <v>3</v>
      </c>
      <c r="C44" s="9">
        <f>C43/$J41</f>
        <v>6.2837524459976391E-3</v>
      </c>
      <c r="D44" s="9">
        <f t="shared" ref="D44:I44" si="8">D43/$J41</f>
        <v>-4.7116105819484111E-3</v>
      </c>
      <c r="E44" s="9">
        <f t="shared" si="8"/>
        <v>-2.2831664004048036E-3</v>
      </c>
      <c r="F44" s="9">
        <f t="shared" si="8"/>
        <v>2.8268575769444155E-4</v>
      </c>
      <c r="G44" s="9">
        <f t="shared" si="8"/>
        <v>1.6014014407536015E-3</v>
      </c>
      <c r="H44" s="9">
        <f t="shared" si="8"/>
        <v>-2.8990225155529464E-4</v>
      </c>
      <c r="I44" s="9">
        <f t="shared" si="8"/>
        <v>-8.8316041053713339E-4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77A-C0AA-4D73-86C6-D9FBEC073C31}">
  <dimension ref="A2:N44"/>
  <sheetViews>
    <sheetView topLeftCell="B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59</v>
      </c>
      <c r="D4" s="10">
        <v>0</v>
      </c>
      <c r="E4" s="10">
        <v>39</v>
      </c>
      <c r="F4" s="10">
        <v>1</v>
      </c>
      <c r="G4" s="10">
        <v>48</v>
      </c>
      <c r="H4" s="10">
        <v>0</v>
      </c>
      <c r="I4" s="10">
        <v>62</v>
      </c>
      <c r="J4" s="12">
        <f>SUM(C4:I4)</f>
        <v>209</v>
      </c>
      <c r="K4" s="9">
        <f>C4/J4</f>
        <v>0.28229665071770332</v>
      </c>
      <c r="M4" s="3">
        <f>AVERAGE(K4:K10)</f>
        <v>0.2319493704490774</v>
      </c>
      <c r="N4" s="2" t="s">
        <v>12</v>
      </c>
    </row>
    <row r="5" spans="1:14" x14ac:dyDescent="0.35">
      <c r="B5" s="2" t="s">
        <v>5</v>
      </c>
      <c r="C5" s="10">
        <v>4</v>
      </c>
      <c r="D5" s="13">
        <v>0</v>
      </c>
      <c r="E5" s="10">
        <v>13</v>
      </c>
      <c r="F5" s="10">
        <v>3</v>
      </c>
      <c r="G5" s="10">
        <v>39</v>
      </c>
      <c r="H5" s="10">
        <v>0</v>
      </c>
      <c r="I5" s="10">
        <v>11</v>
      </c>
      <c r="J5" s="12">
        <f t="shared" ref="J5:J10" si="0">SUM(C5:I5)</f>
        <v>70</v>
      </c>
      <c r="K5" s="9">
        <f>D5/J5</f>
        <v>0</v>
      </c>
      <c r="M5" s="3">
        <f>AVERAGE(C12:I12)</f>
        <v>0.23333942824674891</v>
      </c>
      <c r="N5" s="2" t="s">
        <v>14</v>
      </c>
    </row>
    <row r="6" spans="1:14" x14ac:dyDescent="0.35">
      <c r="B6" s="2" t="s">
        <v>6</v>
      </c>
      <c r="C6" s="10">
        <v>39</v>
      </c>
      <c r="D6" s="10">
        <v>0</v>
      </c>
      <c r="E6" s="13">
        <v>74</v>
      </c>
      <c r="F6" s="10">
        <v>45</v>
      </c>
      <c r="G6" s="10">
        <v>227</v>
      </c>
      <c r="H6" s="10">
        <v>0</v>
      </c>
      <c r="I6" s="10">
        <v>148</v>
      </c>
      <c r="J6" s="12">
        <f t="shared" si="0"/>
        <v>533</v>
      </c>
      <c r="K6" s="9">
        <f>E6/J6</f>
        <v>0.13883677298311445</v>
      </c>
      <c r="M6" s="4">
        <f>2*M4*M5/(M4+M5)</f>
        <v>0.23264232293785742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44</v>
      </c>
      <c r="F7" s="13">
        <v>68</v>
      </c>
      <c r="G7" s="10">
        <v>113</v>
      </c>
      <c r="H7" s="10">
        <v>0</v>
      </c>
      <c r="I7" s="10">
        <v>30</v>
      </c>
      <c r="J7" s="12">
        <f t="shared" si="0"/>
        <v>257</v>
      </c>
      <c r="K7" s="9">
        <f>F7/J7</f>
        <v>0.26459143968871596</v>
      </c>
      <c r="M7" s="4">
        <f>SUM(C4,D5,E6,F7,G8,H9,I10)/J11</f>
        <v>0.33982157339821573</v>
      </c>
      <c r="N7" s="2" t="s">
        <v>13</v>
      </c>
    </row>
    <row r="8" spans="1:14" x14ac:dyDescent="0.35">
      <c r="B8" s="2" t="s">
        <v>8</v>
      </c>
      <c r="C8" s="10">
        <v>37</v>
      </c>
      <c r="D8" s="10">
        <v>0</v>
      </c>
      <c r="E8" s="10">
        <v>91</v>
      </c>
      <c r="F8" s="10">
        <v>39</v>
      </c>
      <c r="G8" s="13">
        <v>389</v>
      </c>
      <c r="H8" s="10">
        <v>0</v>
      </c>
      <c r="I8" s="10">
        <v>177</v>
      </c>
      <c r="J8" s="12">
        <f t="shared" si="0"/>
        <v>733</v>
      </c>
      <c r="K8" s="9">
        <f>G8/J8</f>
        <v>0.53069577080491137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10">
        <v>4</v>
      </c>
      <c r="D9" s="10">
        <v>0</v>
      </c>
      <c r="E9" s="10">
        <v>8</v>
      </c>
      <c r="F9" s="10">
        <v>3</v>
      </c>
      <c r="G9" s="10">
        <v>26</v>
      </c>
      <c r="H9" s="13">
        <v>0</v>
      </c>
      <c r="I9" s="10">
        <v>14</v>
      </c>
      <c r="J9" s="12">
        <f t="shared" si="0"/>
        <v>55</v>
      </c>
      <c r="K9" s="9">
        <f>H9/J9</f>
        <v>0</v>
      </c>
    </row>
    <row r="10" spans="1:14" x14ac:dyDescent="0.35">
      <c r="B10" s="2" t="s">
        <v>10</v>
      </c>
      <c r="C10" s="10">
        <v>22</v>
      </c>
      <c r="D10" s="10">
        <v>0</v>
      </c>
      <c r="E10" s="10">
        <v>97</v>
      </c>
      <c r="F10" s="10">
        <v>37</v>
      </c>
      <c r="G10" s="10">
        <v>205</v>
      </c>
      <c r="H10" s="10">
        <v>0</v>
      </c>
      <c r="I10" s="13">
        <v>248</v>
      </c>
      <c r="J10" s="12">
        <f t="shared" si="0"/>
        <v>609</v>
      </c>
      <c r="K10" s="9">
        <f>I10/J10</f>
        <v>0.40722495894909688</v>
      </c>
    </row>
    <row r="11" spans="1:14" x14ac:dyDescent="0.35">
      <c r="B11" s="2" t="s">
        <v>0</v>
      </c>
      <c r="C11" s="12">
        <f>SUM(C4:C10)</f>
        <v>167</v>
      </c>
      <c r="D11" s="12">
        <f t="shared" ref="D11:I11" si="1">SUM(D4:D10)</f>
        <v>0</v>
      </c>
      <c r="E11" s="12">
        <f t="shared" si="1"/>
        <v>366</v>
      </c>
      <c r="F11" s="12">
        <f t="shared" si="1"/>
        <v>196</v>
      </c>
      <c r="G11" s="12">
        <f t="shared" si="1"/>
        <v>1047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0.3532934131736527</v>
      </c>
      <c r="D12" s="9">
        <f>IFERROR(D5/D11, 0)</f>
        <v>0</v>
      </c>
      <c r="E12" s="9">
        <f>IFERROR(E6/E11, 0)</f>
        <v>0.20218579234972678</v>
      </c>
      <c r="F12" s="9">
        <f>IFERROR(F7/F11, 0)</f>
        <v>0.34693877551020408</v>
      </c>
      <c r="G12" s="9">
        <f>IFERROR(G8/G11, 0)</f>
        <v>0.37153772683858644</v>
      </c>
      <c r="H12" s="9">
        <f>IFERROR(H9/H11, 0)</f>
        <v>0</v>
      </c>
      <c r="I12" s="9">
        <f>IFERROR(I10/I11, 0)</f>
        <v>0.35942028985507246</v>
      </c>
      <c r="J12" s="10"/>
      <c r="K12" s="10"/>
    </row>
    <row r="13" spans="1:14" x14ac:dyDescent="0.35">
      <c r="B13" s="2" t="s">
        <v>1</v>
      </c>
      <c r="C13" s="10">
        <f>C11-J4</f>
        <v>-42</v>
      </c>
      <c r="D13" s="10">
        <f>D11-J5</f>
        <v>-70</v>
      </c>
      <c r="E13" s="10">
        <f>E11-J6</f>
        <v>-167</v>
      </c>
      <c r="F13" s="10">
        <f>F11-J7</f>
        <v>-61</v>
      </c>
      <c r="G13" s="10">
        <f>G11-J8</f>
        <v>314</v>
      </c>
      <c r="H13" s="10">
        <f>H11-J9</f>
        <v>-55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-1.7031630170316302E-2</v>
      </c>
      <c r="D14" s="9">
        <f t="shared" ref="D14:I14" si="2">D13/$J11</f>
        <v>-2.8386050283860504E-2</v>
      </c>
      <c r="E14" s="9">
        <f t="shared" si="2"/>
        <v>-6.7721005677210053E-2</v>
      </c>
      <c r="F14" s="9">
        <f t="shared" si="2"/>
        <v>-2.4736415247364151E-2</v>
      </c>
      <c r="G14" s="9">
        <f t="shared" si="2"/>
        <v>0.12733171127331711</v>
      </c>
      <c r="H14" s="9">
        <f t="shared" si="2"/>
        <v>-2.2303325223033254E-2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68</v>
      </c>
      <c r="D19" s="10">
        <v>0</v>
      </c>
      <c r="E19" s="10">
        <v>0</v>
      </c>
      <c r="F19" s="10">
        <v>0</v>
      </c>
      <c r="G19" s="10">
        <v>25</v>
      </c>
      <c r="H19" s="10">
        <v>0</v>
      </c>
      <c r="I19" s="10">
        <v>0</v>
      </c>
      <c r="J19" s="12">
        <f>SUM(C19:I19)</f>
        <v>93</v>
      </c>
      <c r="K19" s="9">
        <f>C19/J19</f>
        <v>0.73118279569892475</v>
      </c>
      <c r="M19" s="3">
        <f>AVERAGE(K19:K25)</f>
        <v>0.44184302609622123</v>
      </c>
      <c r="N19" s="2" t="s">
        <v>12</v>
      </c>
    </row>
    <row r="20" spans="1:14" x14ac:dyDescent="0.35">
      <c r="B20" s="2" t="s">
        <v>5</v>
      </c>
      <c r="C20" s="10">
        <v>1</v>
      </c>
      <c r="D20" s="13">
        <v>0</v>
      </c>
      <c r="E20" s="10">
        <v>11</v>
      </c>
      <c r="F20" s="10">
        <v>0</v>
      </c>
      <c r="G20" s="10">
        <v>59</v>
      </c>
      <c r="H20" s="10">
        <v>0</v>
      </c>
      <c r="I20" s="10">
        <v>3</v>
      </c>
      <c r="J20" s="12">
        <f t="shared" ref="J20:J25" si="3">SUM(C20:I20)</f>
        <v>74</v>
      </c>
      <c r="K20" s="9">
        <f>D20/J20</f>
        <v>0</v>
      </c>
      <c r="M20" s="3">
        <f>AVERAGE(C27:I27)</f>
        <v>0.62950706384103305</v>
      </c>
      <c r="N20" s="2" t="s">
        <v>14</v>
      </c>
    </row>
    <row r="21" spans="1:14" x14ac:dyDescent="0.35">
      <c r="B21" s="2" t="s">
        <v>6</v>
      </c>
      <c r="C21" s="10">
        <v>6</v>
      </c>
      <c r="D21" s="10">
        <v>0</v>
      </c>
      <c r="E21" s="13">
        <v>47</v>
      </c>
      <c r="F21" s="10">
        <v>1</v>
      </c>
      <c r="G21" s="10">
        <v>174</v>
      </c>
      <c r="H21" s="10">
        <v>0</v>
      </c>
      <c r="I21" s="10">
        <v>20</v>
      </c>
      <c r="J21" s="12">
        <f t="shared" si="3"/>
        <v>248</v>
      </c>
      <c r="K21" s="9">
        <f>E21/J21</f>
        <v>0.18951612903225806</v>
      </c>
      <c r="M21" s="4">
        <f>2*M19*M20/(M19+M20)</f>
        <v>0.51923887186635542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53</v>
      </c>
      <c r="G22" s="10">
        <v>28</v>
      </c>
      <c r="H22" s="10">
        <v>0</v>
      </c>
      <c r="I22" s="10">
        <v>1</v>
      </c>
      <c r="J22" s="12">
        <f t="shared" si="3"/>
        <v>83</v>
      </c>
      <c r="K22" s="9">
        <f>F22/J22</f>
        <v>0.63855421686746983</v>
      </c>
      <c r="M22" s="4">
        <f>SUM(C19,D20,E21,F22,G23,H24,I25)/J26</f>
        <v>0.67891373801916932</v>
      </c>
      <c r="N22" s="2" t="s">
        <v>13</v>
      </c>
    </row>
    <row r="23" spans="1:14" x14ac:dyDescent="0.35">
      <c r="B23" s="2" t="s">
        <v>8</v>
      </c>
      <c r="C23" s="10">
        <v>13</v>
      </c>
      <c r="D23" s="10">
        <v>0</v>
      </c>
      <c r="E23" s="10">
        <v>22</v>
      </c>
      <c r="F23" s="10">
        <v>7</v>
      </c>
      <c r="G23" s="13">
        <v>965</v>
      </c>
      <c r="H23" s="10">
        <v>0</v>
      </c>
      <c r="I23" s="10">
        <v>35</v>
      </c>
      <c r="J23" s="12">
        <f t="shared" si="3"/>
        <v>1042</v>
      </c>
      <c r="K23" s="9">
        <f>G23/J23</f>
        <v>0.92610364683301338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10">
        <v>0</v>
      </c>
      <c r="D24" s="10">
        <v>0</v>
      </c>
      <c r="E24" s="10">
        <v>0</v>
      </c>
      <c r="F24" s="10">
        <v>1</v>
      </c>
      <c r="G24" s="10">
        <v>23</v>
      </c>
      <c r="H24" s="13">
        <v>5</v>
      </c>
      <c r="I24" s="10">
        <v>2</v>
      </c>
      <c r="J24" s="12">
        <f t="shared" si="3"/>
        <v>31</v>
      </c>
      <c r="K24" s="9">
        <f>H24/J24</f>
        <v>0.16129032258064516</v>
      </c>
    </row>
    <row r="25" spans="1:14" x14ac:dyDescent="0.35">
      <c r="B25" s="2" t="s">
        <v>10</v>
      </c>
      <c r="C25" s="10">
        <v>11</v>
      </c>
      <c r="D25" s="10">
        <v>0</v>
      </c>
      <c r="E25" s="10">
        <v>3</v>
      </c>
      <c r="F25" s="10">
        <v>5</v>
      </c>
      <c r="G25" s="10">
        <v>151</v>
      </c>
      <c r="H25" s="10">
        <v>0</v>
      </c>
      <c r="I25" s="13">
        <v>137</v>
      </c>
      <c r="J25" s="12">
        <f t="shared" si="3"/>
        <v>307</v>
      </c>
      <c r="K25" s="9">
        <f>I25/J25</f>
        <v>0.44625407166123776</v>
      </c>
    </row>
    <row r="26" spans="1:14" x14ac:dyDescent="0.35">
      <c r="B26" s="2" t="s">
        <v>0</v>
      </c>
      <c r="C26" s="12">
        <f>SUM(C19:C25)</f>
        <v>99</v>
      </c>
      <c r="D26" s="12">
        <f t="shared" ref="D26:I26" si="4">SUM(D19:D25)</f>
        <v>0</v>
      </c>
      <c r="E26" s="12">
        <f t="shared" si="4"/>
        <v>84</v>
      </c>
      <c r="F26" s="12">
        <f t="shared" si="4"/>
        <v>67</v>
      </c>
      <c r="G26" s="12">
        <f t="shared" si="4"/>
        <v>1425</v>
      </c>
      <c r="H26" s="12">
        <f t="shared" si="4"/>
        <v>5</v>
      </c>
      <c r="I26" s="12">
        <f t="shared" si="4"/>
        <v>198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0.68686868686868685</v>
      </c>
      <c r="D27" s="9">
        <f>IFERROR(D20/D26, 0)</f>
        <v>0</v>
      </c>
      <c r="E27" s="9">
        <f>IFERROR(E21/E26, 0)</f>
        <v>0.55952380952380953</v>
      </c>
      <c r="F27" s="9">
        <f>IFERROR(F22/F26, 0)</f>
        <v>0.79104477611940294</v>
      </c>
      <c r="G27" s="9">
        <f>IFERROR(G23/G26, 0)</f>
        <v>0.67719298245614035</v>
      </c>
      <c r="H27" s="9">
        <f>IFERROR(H24/H26, 0)</f>
        <v>1</v>
      </c>
      <c r="I27" s="9">
        <f>IFERROR(I25/I26, 0)</f>
        <v>0.69191919191919193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-74</v>
      </c>
      <c r="E28" s="10">
        <f>E26-J21</f>
        <v>-164</v>
      </c>
      <c r="F28" s="10">
        <f>F26-J22</f>
        <v>-16</v>
      </c>
      <c r="G28" s="10">
        <f>G26-J23</f>
        <v>383</v>
      </c>
      <c r="H28" s="10">
        <f>H26-J24</f>
        <v>-26</v>
      </c>
      <c r="I28" s="10">
        <f>I26-J25</f>
        <v>-109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-3.9403620873269436E-2</v>
      </c>
      <c r="E29" s="9">
        <f t="shared" si="5"/>
        <v>-8.7326943556975511E-2</v>
      </c>
      <c r="F29" s="9">
        <f t="shared" si="5"/>
        <v>-8.5197018104366355E-3</v>
      </c>
      <c r="G29" s="9">
        <f t="shared" si="5"/>
        <v>0.20394036208732694</v>
      </c>
      <c r="H29" s="9">
        <f t="shared" si="5"/>
        <v>-1.3844515441959531E-2</v>
      </c>
      <c r="I29" s="9">
        <f t="shared" si="5"/>
        <v>-5.8040468583599576E-2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126</v>
      </c>
      <c r="D34" s="10">
        <v>0</v>
      </c>
      <c r="E34" s="10">
        <v>11</v>
      </c>
      <c r="F34" s="10">
        <v>2</v>
      </c>
      <c r="G34" s="10">
        <v>83</v>
      </c>
      <c r="H34" s="10">
        <v>0</v>
      </c>
      <c r="I34" s="10">
        <v>81</v>
      </c>
      <c r="J34" s="12">
        <f>SUM(C34:I34)</f>
        <v>303</v>
      </c>
      <c r="K34" s="9">
        <f>C34/J34</f>
        <v>0.41584158415841582</v>
      </c>
      <c r="M34" s="3">
        <f>AVERAGE(K34:K40)</f>
        <v>0.3029264708424883</v>
      </c>
      <c r="N34" s="2" t="s">
        <v>12</v>
      </c>
    </row>
    <row r="35" spans="2:14" x14ac:dyDescent="0.35">
      <c r="B35" s="2" t="s">
        <v>5</v>
      </c>
      <c r="C35" s="10">
        <v>3</v>
      </c>
      <c r="D35" s="13">
        <v>0</v>
      </c>
      <c r="E35" s="10">
        <v>9</v>
      </c>
      <c r="F35" s="10">
        <v>6</v>
      </c>
      <c r="G35" s="10">
        <v>90</v>
      </c>
      <c r="H35" s="10">
        <v>0</v>
      </c>
      <c r="I35" s="10">
        <v>17</v>
      </c>
      <c r="J35" s="12">
        <f t="shared" ref="J35:J40" si="6">SUM(C35:I35)</f>
        <v>125</v>
      </c>
      <c r="K35" s="9">
        <f>D35/J35</f>
        <v>0</v>
      </c>
      <c r="M35" s="3">
        <f>AVERAGE(C42:I42)</f>
        <v>0.44240971340188473</v>
      </c>
      <c r="N35" s="2" t="s">
        <v>14</v>
      </c>
    </row>
    <row r="36" spans="2:14" x14ac:dyDescent="0.35">
      <c r="B36" s="2" t="s">
        <v>6</v>
      </c>
      <c r="C36" s="10">
        <v>56</v>
      </c>
      <c r="D36" s="10">
        <v>0</v>
      </c>
      <c r="E36" s="13">
        <v>70</v>
      </c>
      <c r="F36" s="10">
        <v>35</v>
      </c>
      <c r="G36" s="10">
        <v>492</v>
      </c>
      <c r="H36" s="10">
        <v>0</v>
      </c>
      <c r="I36" s="10">
        <v>180</v>
      </c>
      <c r="J36" s="12">
        <f t="shared" si="6"/>
        <v>833</v>
      </c>
      <c r="K36" s="9">
        <f>E36/J36</f>
        <v>8.4033613445378158E-2</v>
      </c>
      <c r="M36" s="4">
        <f>2*M34*M35/(M34+M35)</f>
        <v>0.35961654882792954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34</v>
      </c>
      <c r="F37" s="13">
        <v>94</v>
      </c>
      <c r="G37" s="10">
        <v>147</v>
      </c>
      <c r="H37" s="10">
        <v>0</v>
      </c>
      <c r="I37" s="10">
        <v>27</v>
      </c>
      <c r="J37" s="12">
        <f t="shared" si="6"/>
        <v>305</v>
      </c>
      <c r="K37" s="9">
        <f>F37/J37</f>
        <v>0.30819672131147541</v>
      </c>
      <c r="M37" s="4">
        <f>SUM(C34,D35,E36,F37,G38,H39,I40)/J41</f>
        <v>0.48388581952117865</v>
      </c>
      <c r="N37" s="2" t="s">
        <v>13</v>
      </c>
    </row>
    <row r="38" spans="2:14" x14ac:dyDescent="0.35">
      <c r="B38" s="2" t="s">
        <v>8</v>
      </c>
      <c r="C38" s="10">
        <v>60</v>
      </c>
      <c r="D38" s="10">
        <v>0</v>
      </c>
      <c r="E38" s="10">
        <v>65</v>
      </c>
      <c r="F38" s="10">
        <v>52</v>
      </c>
      <c r="G38" s="13">
        <v>1418</v>
      </c>
      <c r="H38" s="10">
        <v>0</v>
      </c>
      <c r="I38" s="10">
        <v>166</v>
      </c>
      <c r="J38" s="12">
        <f t="shared" si="6"/>
        <v>1761</v>
      </c>
      <c r="K38" s="9">
        <f>G38/J38</f>
        <v>0.80522430437251558</v>
      </c>
      <c r="M38" s="4">
        <v>0.37497864554075899</v>
      </c>
      <c r="N38" s="2" t="s">
        <v>16</v>
      </c>
    </row>
    <row r="39" spans="2:14" x14ac:dyDescent="0.35">
      <c r="B39" s="2" t="s">
        <v>9</v>
      </c>
      <c r="C39" s="10">
        <v>6</v>
      </c>
      <c r="D39" s="10">
        <v>0</v>
      </c>
      <c r="E39" s="10">
        <v>8</v>
      </c>
      <c r="F39" s="10">
        <v>4</v>
      </c>
      <c r="G39" s="10">
        <v>60</v>
      </c>
      <c r="H39" s="13">
        <v>9</v>
      </c>
      <c r="I39" s="10">
        <v>20</v>
      </c>
      <c r="J39" s="12">
        <f t="shared" si="6"/>
        <v>107</v>
      </c>
      <c r="K39" s="9">
        <f>H39/J39</f>
        <v>8.4112149532710276E-2</v>
      </c>
    </row>
    <row r="40" spans="2:14" x14ac:dyDescent="0.35">
      <c r="B40" s="2" t="s">
        <v>10</v>
      </c>
      <c r="C40" s="10">
        <v>50</v>
      </c>
      <c r="D40" s="10">
        <v>0</v>
      </c>
      <c r="E40" s="10">
        <v>34</v>
      </c>
      <c r="F40" s="10">
        <v>34</v>
      </c>
      <c r="G40" s="10">
        <v>407</v>
      </c>
      <c r="H40" s="10">
        <v>0</v>
      </c>
      <c r="I40" s="13">
        <v>385</v>
      </c>
      <c r="J40" s="12">
        <f t="shared" si="6"/>
        <v>910</v>
      </c>
      <c r="K40" s="9">
        <f>I40/J40</f>
        <v>0.42307692307692307</v>
      </c>
    </row>
    <row r="41" spans="2:14" x14ac:dyDescent="0.35">
      <c r="B41" s="2" t="s">
        <v>0</v>
      </c>
      <c r="C41" s="12">
        <f>SUM(C34:C40)</f>
        <v>304</v>
      </c>
      <c r="D41" s="12">
        <f t="shared" ref="D41:I41" si="7">SUM(D34:D40)</f>
        <v>0</v>
      </c>
      <c r="E41" s="12">
        <f t="shared" si="7"/>
        <v>231</v>
      </c>
      <c r="F41" s="12">
        <f t="shared" si="7"/>
        <v>227</v>
      </c>
      <c r="G41" s="12">
        <f t="shared" si="7"/>
        <v>2697</v>
      </c>
      <c r="H41" s="12">
        <f t="shared" si="7"/>
        <v>9</v>
      </c>
      <c r="I41" s="12">
        <f t="shared" si="7"/>
        <v>876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0.41447368421052633</v>
      </c>
      <c r="D42" s="9">
        <f>IFERROR(D35/D41, 0)</f>
        <v>0</v>
      </c>
      <c r="E42" s="9">
        <f>IFERROR(E36/E41, 0)</f>
        <v>0.30303030303030304</v>
      </c>
      <c r="F42" s="9">
        <f>IFERROR(F37/F41, 0)</f>
        <v>0.41409691629955947</v>
      </c>
      <c r="G42" s="9">
        <f>IFERROR(G38/G41, 0)</f>
        <v>0.52576937337782725</v>
      </c>
      <c r="H42" s="9">
        <f>IFERROR(H39/H41, 0)</f>
        <v>1</v>
      </c>
      <c r="I42" s="9">
        <f>IFERROR(I40/I41, 0)</f>
        <v>0.43949771689497719</v>
      </c>
      <c r="J42" s="10"/>
      <c r="K42" s="10"/>
    </row>
    <row r="43" spans="2:14" x14ac:dyDescent="0.35">
      <c r="B43" s="2" t="s">
        <v>1</v>
      </c>
      <c r="C43" s="10">
        <f>C41-J34</f>
        <v>1</v>
      </c>
      <c r="D43" s="10">
        <f>D41-J35</f>
        <v>-125</v>
      </c>
      <c r="E43" s="10">
        <f>E41-J36</f>
        <v>-602</v>
      </c>
      <c r="F43" s="10">
        <f>F41-J37</f>
        <v>-78</v>
      </c>
      <c r="G43" s="10">
        <f>G41-J38</f>
        <v>936</v>
      </c>
      <c r="H43" s="10">
        <f>H41-J39</f>
        <v>-98</v>
      </c>
      <c r="I43" s="10">
        <f>I41-J40</f>
        <v>-34</v>
      </c>
      <c r="J43" s="10"/>
      <c r="K43" s="10"/>
    </row>
    <row r="44" spans="2:14" x14ac:dyDescent="0.35">
      <c r="B44" s="2" t="s">
        <v>3</v>
      </c>
      <c r="C44" s="9">
        <f>C43/$J41</f>
        <v>2.3020257826887662E-4</v>
      </c>
      <c r="D44" s="9">
        <f t="shared" ref="D44:I44" si="8">D43/$J41</f>
        <v>-2.8775322283609576E-2</v>
      </c>
      <c r="E44" s="9">
        <f t="shared" si="8"/>
        <v>-0.13858195211786373</v>
      </c>
      <c r="F44" s="9">
        <f t="shared" si="8"/>
        <v>-1.7955801104972375E-2</v>
      </c>
      <c r="G44" s="9">
        <f t="shared" si="8"/>
        <v>0.21546961325966851</v>
      </c>
      <c r="H44" s="9">
        <f t="shared" si="8"/>
        <v>-2.2559852670349909E-2</v>
      </c>
      <c r="I44" s="9">
        <f t="shared" si="8"/>
        <v>-7.8268876611418056E-3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243F-C70A-488C-9BB1-F13AC3A1858F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6">
        <v>44.463393989349697</v>
      </c>
      <c r="D4" s="7">
        <v>5.9726315201331897</v>
      </c>
      <c r="E4" s="7">
        <v>49.280104708848803</v>
      </c>
      <c r="F4" s="7">
        <v>3.8775695135999699</v>
      </c>
      <c r="G4" s="7">
        <v>50.6804408152245</v>
      </c>
      <c r="H4" s="7">
        <v>4.1652763391106404</v>
      </c>
      <c r="I4" s="7">
        <v>50.560583113733003</v>
      </c>
      <c r="J4" s="11">
        <f t="shared" ref="J4:J10" si="0">SUM(C4:I4)</f>
        <v>208.9999999999998</v>
      </c>
      <c r="K4" s="9">
        <f>C4/J4</f>
        <v>0.21274351191076429</v>
      </c>
      <c r="M4" s="3">
        <f>AVERAGE(K4:K10)</f>
        <v>0.18634808019837687</v>
      </c>
      <c r="N4" s="2" t="s">
        <v>12</v>
      </c>
    </row>
    <row r="5" spans="1:14" x14ac:dyDescent="0.35">
      <c r="B5" s="2" t="s">
        <v>5</v>
      </c>
      <c r="C5" s="7">
        <v>4.27605239226106</v>
      </c>
      <c r="D5" s="6">
        <v>2.1903980746951799</v>
      </c>
      <c r="E5" s="7">
        <v>15.761711815871699</v>
      </c>
      <c r="F5" s="7">
        <v>7.8093995738402002</v>
      </c>
      <c r="G5" s="7">
        <v>22.6115304578571</v>
      </c>
      <c r="H5" s="7">
        <v>1.86808633266685</v>
      </c>
      <c r="I5" s="7">
        <v>15.4828213528078</v>
      </c>
      <c r="J5" s="11">
        <f t="shared" si="0"/>
        <v>69.999999999999886</v>
      </c>
      <c r="K5" s="9">
        <f>D5/J5</f>
        <v>3.1291401067074051E-2</v>
      </c>
      <c r="M5" s="3">
        <f>AVERAGE(C12:I12)</f>
        <v>0.18908937407623377</v>
      </c>
      <c r="N5" s="2" t="s">
        <v>14</v>
      </c>
    </row>
    <row r="6" spans="1:14" x14ac:dyDescent="0.35">
      <c r="B6" s="2" t="s">
        <v>6</v>
      </c>
      <c r="C6" s="7">
        <v>41.655822601714803</v>
      </c>
      <c r="D6" s="7">
        <v>14.2120538534804</v>
      </c>
      <c r="E6" s="6">
        <v>123.883714544952</v>
      </c>
      <c r="F6" s="7">
        <v>51.830896223357897</v>
      </c>
      <c r="G6" s="7">
        <v>156.87027919093299</v>
      </c>
      <c r="H6" s="7">
        <v>14.4540020635785</v>
      </c>
      <c r="I6" s="7">
        <v>130.09323152198201</v>
      </c>
      <c r="J6" s="11">
        <f t="shared" si="0"/>
        <v>532.99999999999864</v>
      </c>
      <c r="K6" s="9">
        <f>E6/J6</f>
        <v>0.23242723179165536</v>
      </c>
      <c r="M6" s="4">
        <f>2*M4*M5/(M4+M5)</f>
        <v>0.18770871922248594</v>
      </c>
      <c r="N6" s="2" t="s">
        <v>15</v>
      </c>
    </row>
    <row r="7" spans="1:14" x14ac:dyDescent="0.35">
      <c r="B7" s="2" t="s">
        <v>7</v>
      </c>
      <c r="C7" s="7">
        <v>6.5833650620392996</v>
      </c>
      <c r="D7" s="7">
        <v>7.25819245822768</v>
      </c>
      <c r="E7" s="7">
        <v>58.882313227208499</v>
      </c>
      <c r="F7" s="6">
        <v>48.211904284506502</v>
      </c>
      <c r="G7" s="7">
        <v>74.294320786420997</v>
      </c>
      <c r="H7" s="7">
        <v>7.8126214333297899</v>
      </c>
      <c r="I7" s="7">
        <v>53.957282748267097</v>
      </c>
      <c r="J7" s="11">
        <f t="shared" si="0"/>
        <v>256.99999999999983</v>
      </c>
      <c r="K7" s="9">
        <f>F7/J7</f>
        <v>0.1875949583054729</v>
      </c>
      <c r="M7" s="4">
        <f>SUM(C4,D5,E6,F7,G8,H9,I10)/J11</f>
        <v>0.25647528289870652</v>
      </c>
      <c r="N7" s="2" t="s">
        <v>13</v>
      </c>
    </row>
    <row r="8" spans="1:14" x14ac:dyDescent="0.35">
      <c r="B8" s="2" t="s">
        <v>8</v>
      </c>
      <c r="C8" s="7">
        <v>51.368294482778197</v>
      </c>
      <c r="D8" s="7">
        <v>20.839326690467601</v>
      </c>
      <c r="E8" s="7">
        <v>168.41743971568101</v>
      </c>
      <c r="F8" s="7">
        <v>62.955830295103702</v>
      </c>
      <c r="G8" s="6">
        <v>243.520889487327</v>
      </c>
      <c r="H8" s="7">
        <v>18.781472135023201</v>
      </c>
      <c r="I8" s="7">
        <v>167.11674719361699</v>
      </c>
      <c r="J8" s="11">
        <f t="shared" si="0"/>
        <v>732.99999999999784</v>
      </c>
      <c r="K8" s="9">
        <f>G8/J8</f>
        <v>0.3322249515516067</v>
      </c>
      <c r="M8" s="4">
        <v>0.25647528289870503</v>
      </c>
      <c r="N8" s="2" t="s">
        <v>16</v>
      </c>
    </row>
    <row r="9" spans="1:14" x14ac:dyDescent="0.35">
      <c r="B9" s="2" t="s">
        <v>9</v>
      </c>
      <c r="C9" s="7">
        <v>4.4229683613636999</v>
      </c>
      <c r="D9" s="7">
        <v>1.3566133468937001</v>
      </c>
      <c r="E9" s="7">
        <v>12.8776737571343</v>
      </c>
      <c r="F9" s="7">
        <v>4.9762765656219203</v>
      </c>
      <c r="G9" s="7">
        <v>16.0677337834986</v>
      </c>
      <c r="H9" s="6">
        <v>1.7342222118944399</v>
      </c>
      <c r="I9" s="7">
        <v>13.5645119735932</v>
      </c>
      <c r="J9" s="11">
        <f t="shared" si="0"/>
        <v>54.999999999999858</v>
      </c>
      <c r="K9" s="9">
        <f>H9/J9</f>
        <v>3.1531312943535353E-2</v>
      </c>
    </row>
    <row r="10" spans="1:14" x14ac:dyDescent="0.35">
      <c r="B10" s="2" t="s">
        <v>10</v>
      </c>
      <c r="C10" s="7">
        <v>44.963200232436499</v>
      </c>
      <c r="D10" s="7">
        <v>16.6559185796857</v>
      </c>
      <c r="E10" s="7">
        <v>144.93973820473201</v>
      </c>
      <c r="F10" s="7">
        <v>48.913500905625398</v>
      </c>
      <c r="G10" s="7">
        <v>169.52845283106399</v>
      </c>
      <c r="H10" s="7">
        <v>15.535664210970699</v>
      </c>
      <c r="I10" s="6">
        <v>168.463525035484</v>
      </c>
      <c r="J10" s="11">
        <f t="shared" si="0"/>
        <v>608.99999999999829</v>
      </c>
      <c r="K10" s="9">
        <f>I10/J10</f>
        <v>0.27662319381852951</v>
      </c>
    </row>
    <row r="11" spans="1:14" x14ac:dyDescent="0.35">
      <c r="B11" s="2" t="s">
        <v>0</v>
      </c>
      <c r="C11" s="8">
        <f t="shared" ref="C11:J11" si="1">SUM(C4:C10)</f>
        <v>197.73309712194325</v>
      </c>
      <c r="D11" s="8">
        <f t="shared" si="1"/>
        <v>68.485134523583454</v>
      </c>
      <c r="E11" s="8">
        <f t="shared" si="1"/>
        <v>574.0426959744284</v>
      </c>
      <c r="F11" s="8">
        <f t="shared" si="1"/>
        <v>228.5753773616556</v>
      </c>
      <c r="G11" s="8">
        <f t="shared" si="1"/>
        <v>733.57364735232522</v>
      </c>
      <c r="H11" s="8">
        <f t="shared" si="1"/>
        <v>64.351344726574112</v>
      </c>
      <c r="I11" s="8">
        <f t="shared" si="1"/>
        <v>599.23870293948403</v>
      </c>
      <c r="J11" s="11">
        <f t="shared" si="1"/>
        <v>2465.9999999999941</v>
      </c>
      <c r="K11" s="10"/>
    </row>
    <row r="12" spans="1:14" x14ac:dyDescent="0.35">
      <c r="B12" s="2" t="s">
        <v>2</v>
      </c>
      <c r="C12" s="9">
        <f>C4/C11</f>
        <v>0.22486571361358307</v>
      </c>
      <c r="D12" s="9">
        <f>IFERROR(D5/D11, 0)</f>
        <v>3.1983555116488781E-2</v>
      </c>
      <c r="E12" s="9">
        <f>IFERROR(E6/E11, 0)</f>
        <v>0.21580923407563152</v>
      </c>
      <c r="F12" s="9">
        <f>IFERROR(F7/F11, 0)</f>
        <v>0.21092343734043087</v>
      </c>
      <c r="G12" s="9">
        <f>IFERROR(G8/G11, 0)</f>
        <v>0.33196515491834089</v>
      </c>
      <c r="H12" s="9">
        <f>IFERROR(H9/H11, 0)</f>
        <v>2.6949276961702507E-2</v>
      </c>
      <c r="I12" s="9">
        <f>IFERROR(I10/I11, 0)</f>
        <v>0.28112924650745869</v>
      </c>
      <c r="J12" s="10"/>
      <c r="K12" s="10"/>
    </row>
    <row r="13" spans="1:14" x14ac:dyDescent="0.35">
      <c r="B13" s="2" t="s">
        <v>1</v>
      </c>
      <c r="C13" s="7">
        <f>C11-J4</f>
        <v>-11.266902878056555</v>
      </c>
      <c r="D13" s="7">
        <f>D11-J5</f>
        <v>-1.514865476416432</v>
      </c>
      <c r="E13" s="7">
        <f>E11-J6</f>
        <v>41.042695974429762</v>
      </c>
      <c r="F13" s="7">
        <f>F11-J7</f>
        <v>-28.424622638344232</v>
      </c>
      <c r="G13" s="7">
        <f>G11-J8</f>
        <v>0.5736473523273844</v>
      </c>
      <c r="H13" s="7">
        <f>H11-J9</f>
        <v>9.3513447265742542</v>
      </c>
      <c r="I13" s="7">
        <f>I11-J10</f>
        <v>-9.7612970605142664</v>
      </c>
      <c r="J13" s="10"/>
      <c r="K13" s="10"/>
    </row>
    <row r="14" spans="1:14" x14ac:dyDescent="0.35">
      <c r="B14" s="2" t="s">
        <v>3</v>
      </c>
      <c r="C14" s="9">
        <f>C13/$J11</f>
        <v>-4.5688981662840968E-3</v>
      </c>
      <c r="D14" s="9">
        <f t="shared" ref="D14:I14" si="2">D13/$J11</f>
        <v>-6.1430067981201768E-4</v>
      </c>
      <c r="E14" s="9">
        <f t="shared" si="2"/>
        <v>1.6643429024505215E-2</v>
      </c>
      <c r="F14" s="9">
        <f t="shared" si="2"/>
        <v>-1.1526610964454299E-2</v>
      </c>
      <c r="G14" s="9">
        <f t="shared" si="2"/>
        <v>2.3262260840526593E-4</v>
      </c>
      <c r="H14" s="9">
        <f t="shared" si="2"/>
        <v>3.7921105947178739E-3</v>
      </c>
      <c r="I14" s="9">
        <f t="shared" si="2"/>
        <v>-3.9583524170779764E-3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6">
        <v>48.520081353389301</v>
      </c>
      <c r="D19" s="7">
        <v>1.61956946952065</v>
      </c>
      <c r="E19" s="7">
        <v>7.5326220071243499</v>
      </c>
      <c r="F19" s="7">
        <v>0.63833456282713796</v>
      </c>
      <c r="G19" s="7">
        <v>23.8259205424412</v>
      </c>
      <c r="H19" s="7">
        <v>1.3450387460015101</v>
      </c>
      <c r="I19" s="7">
        <v>9.5184333186958092</v>
      </c>
      <c r="J19" s="11">
        <f>SUM(C19:I19)</f>
        <v>92.999999999999957</v>
      </c>
      <c r="K19" s="9">
        <f>C19/J19</f>
        <v>0.521721304875154</v>
      </c>
      <c r="M19" s="3">
        <f>AVERAGE(K19:K25)</f>
        <v>0.37846433483282765</v>
      </c>
      <c r="N19" s="2" t="s">
        <v>12</v>
      </c>
    </row>
    <row r="20" spans="1:14" x14ac:dyDescent="0.35">
      <c r="B20" s="2" t="s">
        <v>5</v>
      </c>
      <c r="C20" s="7">
        <v>1.55700810067372</v>
      </c>
      <c r="D20" s="6">
        <v>3.8262091876556701</v>
      </c>
      <c r="E20" s="7">
        <v>15.4336939754445</v>
      </c>
      <c r="F20" s="7">
        <v>1.4565386675505201</v>
      </c>
      <c r="G20" s="7">
        <v>41.132047434719198</v>
      </c>
      <c r="H20" s="7">
        <v>0.97466325629608197</v>
      </c>
      <c r="I20" s="7">
        <v>9.6198393776601208</v>
      </c>
      <c r="J20" s="11">
        <f t="shared" ref="J20:J25" si="3">SUM(C20:I20)</f>
        <v>73.999999999999801</v>
      </c>
      <c r="K20" s="9">
        <f>D20/J20</f>
        <v>5.1705529562914597E-2</v>
      </c>
      <c r="M20" s="3">
        <f>AVERAGE(C27:I27)</f>
        <v>0.3827345868998055</v>
      </c>
      <c r="N20" s="2" t="s">
        <v>14</v>
      </c>
    </row>
    <row r="21" spans="1:14" x14ac:dyDescent="0.35">
      <c r="B21" s="2" t="s">
        <v>6</v>
      </c>
      <c r="C21" s="7">
        <v>5.5207008026573501</v>
      </c>
      <c r="D21" s="7">
        <v>10.9731069254762</v>
      </c>
      <c r="E21" s="6">
        <v>58.378046823815801</v>
      </c>
      <c r="F21" s="7">
        <v>5.8794262313334098</v>
      </c>
      <c r="G21" s="7">
        <v>126.989241450967</v>
      </c>
      <c r="H21" s="7">
        <v>4.6870237812456699</v>
      </c>
      <c r="I21" s="7">
        <v>35.572453984503902</v>
      </c>
      <c r="J21" s="11">
        <f t="shared" si="3"/>
        <v>247.99999999999935</v>
      </c>
      <c r="K21" s="9">
        <f>E21/J21</f>
        <v>0.23539535009603207</v>
      </c>
      <c r="M21" s="4">
        <f>2*M19*M20/(M19+M20)</f>
        <v>0.38058748301650952</v>
      </c>
      <c r="N21" s="2" t="s">
        <v>15</v>
      </c>
    </row>
    <row r="22" spans="1:14" x14ac:dyDescent="0.35">
      <c r="B22" s="2" t="s">
        <v>7</v>
      </c>
      <c r="C22" s="7">
        <v>0.358939757721632</v>
      </c>
      <c r="D22" s="7">
        <v>1.7362553551720801</v>
      </c>
      <c r="E22" s="7">
        <v>6.7536926029142599</v>
      </c>
      <c r="F22" s="6">
        <v>46.661250416237301</v>
      </c>
      <c r="G22" s="7">
        <v>20.881750919080201</v>
      </c>
      <c r="H22" s="7">
        <v>0.62932310543261005</v>
      </c>
      <c r="I22" s="7">
        <v>5.9787878434418298</v>
      </c>
      <c r="J22" s="11">
        <f t="shared" si="3"/>
        <v>82.999999999999915</v>
      </c>
      <c r="K22" s="9">
        <f>F22/J22</f>
        <v>0.56218373995466686</v>
      </c>
      <c r="M22" s="4">
        <f>SUM(C19,D20,E21,F22,G23,H24,I25)/J26</f>
        <v>0.5383378494254335</v>
      </c>
      <c r="N22" s="2" t="s">
        <v>13</v>
      </c>
    </row>
    <row r="23" spans="1:14" x14ac:dyDescent="0.35">
      <c r="B23" s="2" t="s">
        <v>8</v>
      </c>
      <c r="C23" s="7">
        <v>19.629047789338699</v>
      </c>
      <c r="D23" s="7">
        <v>38.6562617775718</v>
      </c>
      <c r="E23" s="7">
        <v>130.01339387951501</v>
      </c>
      <c r="F23" s="7">
        <v>19.4907778293253</v>
      </c>
      <c r="G23" s="6">
        <v>711.63240300785196</v>
      </c>
      <c r="H23" s="7">
        <v>12.0931483440487</v>
      </c>
      <c r="I23" s="7">
        <v>110.48496737234601</v>
      </c>
      <c r="J23" s="11">
        <f t="shared" si="3"/>
        <v>1041.9999999999975</v>
      </c>
      <c r="K23" s="9">
        <f>G23/J23</f>
        <v>0.68294856334726839</v>
      </c>
      <c r="M23" s="4">
        <v>0.53833784942543095</v>
      </c>
      <c r="N23" s="2" t="s">
        <v>16</v>
      </c>
    </row>
    <row r="24" spans="1:14" x14ac:dyDescent="0.35">
      <c r="B24" s="2" t="s">
        <v>9</v>
      </c>
      <c r="C24" s="7">
        <v>0.24502701935664001</v>
      </c>
      <c r="D24" s="7">
        <v>0.739121151468633</v>
      </c>
      <c r="E24" s="7">
        <v>3.7983330316484798</v>
      </c>
      <c r="F24" s="7">
        <v>1.60990917048803</v>
      </c>
      <c r="G24" s="7">
        <v>14.428301359613</v>
      </c>
      <c r="H24" s="6">
        <v>4.5798386163051301</v>
      </c>
      <c r="I24" s="7">
        <v>5.5994696511200397</v>
      </c>
      <c r="J24" s="11">
        <f t="shared" si="3"/>
        <v>30.99999999999995</v>
      </c>
      <c r="K24" s="9">
        <f>H24/J24</f>
        <v>0.14773672955823025</v>
      </c>
    </row>
    <row r="25" spans="1:14" x14ac:dyDescent="0.35">
      <c r="B25" s="2" t="s">
        <v>10</v>
      </c>
      <c r="C25" s="7">
        <v>8.8010999251764002</v>
      </c>
      <c r="D25" s="7">
        <v>7.6015544916054196</v>
      </c>
      <c r="E25" s="7">
        <v>32.237766103980299</v>
      </c>
      <c r="F25" s="7">
        <v>8.0737859403923409</v>
      </c>
      <c r="G25" s="7">
        <v>104.825853426531</v>
      </c>
      <c r="H25" s="7">
        <v>8.0592882966067201</v>
      </c>
      <c r="I25" s="6">
        <v>137.400651815706</v>
      </c>
      <c r="J25" s="11">
        <f t="shared" si="3"/>
        <v>306.99999999999818</v>
      </c>
      <c r="K25" s="9">
        <f>I25/J25</f>
        <v>0.44755912643552709</v>
      </c>
    </row>
    <row r="26" spans="1:14" x14ac:dyDescent="0.35">
      <c r="B26" s="2" t="s">
        <v>0</v>
      </c>
      <c r="C26" s="8">
        <f>SUM(C19:C25)</f>
        <v>84.631904748313744</v>
      </c>
      <c r="D26" s="8">
        <f t="shared" ref="D26:I26" si="4">SUM(D19:D25)</f>
        <v>65.152078358470447</v>
      </c>
      <c r="E26" s="8">
        <f t="shared" si="4"/>
        <v>254.14754842444268</v>
      </c>
      <c r="F26" s="8">
        <f t="shared" si="4"/>
        <v>83.810022818154039</v>
      </c>
      <c r="G26" s="8">
        <f t="shared" si="4"/>
        <v>1043.7155181412036</v>
      </c>
      <c r="H26" s="8">
        <f t="shared" si="4"/>
        <v>32.368324145936427</v>
      </c>
      <c r="I26" s="8">
        <f t="shared" si="4"/>
        <v>314.17460336347369</v>
      </c>
      <c r="J26" s="11">
        <f>SUM(J19:J25)</f>
        <v>1877.9999999999945</v>
      </c>
      <c r="K26" s="7"/>
    </row>
    <row r="27" spans="1:14" x14ac:dyDescent="0.35">
      <c r="B27" s="2" t="s">
        <v>2</v>
      </c>
      <c r="C27" s="9">
        <f>C19/C26</f>
        <v>0.57330721195136569</v>
      </c>
      <c r="D27" s="9">
        <f>IFERROR(D20/D26, 0)</f>
        <v>5.8727354277228874E-2</v>
      </c>
      <c r="E27" s="9">
        <f>IFERROR(E21/E26, 0)</f>
        <v>0.22970139663248187</v>
      </c>
      <c r="F27" s="9">
        <f>IFERROR(F22/F26, 0)</f>
        <v>0.55675024116721794</v>
      </c>
      <c r="G27" s="9">
        <f>IFERROR(G23/G26, 0)</f>
        <v>0.6818260250410263</v>
      </c>
      <c r="H27" s="9">
        <f>IFERROR(H24/H26, 0)</f>
        <v>0.14149137272774409</v>
      </c>
      <c r="I27" s="9">
        <f>IFERROR(I25/I26, 0)</f>
        <v>0.43733850650157408</v>
      </c>
      <c r="J27" s="7"/>
      <c r="K27" s="7"/>
    </row>
    <row r="28" spans="1:14" x14ac:dyDescent="0.35">
      <c r="B28" s="2" t="s">
        <v>1</v>
      </c>
      <c r="C28" s="7">
        <f>C26-J19</f>
        <v>-8.3680952516862135</v>
      </c>
      <c r="D28" s="7">
        <f>D26-J20</f>
        <v>-8.8479216415293536</v>
      </c>
      <c r="E28" s="7">
        <f>E26-J21</f>
        <v>6.1475484244433289</v>
      </c>
      <c r="F28" s="7">
        <f>F26-J22</f>
        <v>0.81002281815412402</v>
      </c>
      <c r="G28" s="7">
        <f>G26-J23</f>
        <v>1.7155181412060756</v>
      </c>
      <c r="H28" s="7">
        <f>H26-J24</f>
        <v>1.3683241459364766</v>
      </c>
      <c r="I28" s="7">
        <f>I26-J25</f>
        <v>7.1746033634755122</v>
      </c>
      <c r="J28" s="7"/>
      <c r="K28" s="7"/>
    </row>
    <row r="29" spans="1:14" x14ac:dyDescent="0.35">
      <c r="B29" s="2" t="s">
        <v>3</v>
      </c>
      <c r="C29" s="9">
        <f>C28/$J26</f>
        <v>-4.4558547666060907E-3</v>
      </c>
      <c r="D29" s="9">
        <f t="shared" ref="D29:I29" si="5">D28/$J26</f>
        <v>-4.7113533767462086E-3</v>
      </c>
      <c r="E29" s="9">
        <f t="shared" si="5"/>
        <v>3.2734549650923041E-3</v>
      </c>
      <c r="F29" s="9">
        <f t="shared" si="5"/>
        <v>4.3132205439516848E-4</v>
      </c>
      <c r="G29" s="9">
        <f t="shared" si="5"/>
        <v>9.1348143834189593E-4</v>
      </c>
      <c r="H29" s="9">
        <f t="shared" si="5"/>
        <v>7.2860710646244968E-4</v>
      </c>
      <c r="I29" s="9">
        <f t="shared" si="5"/>
        <v>3.8203425790604541E-3</v>
      </c>
      <c r="J29" s="7"/>
      <c r="K29" s="7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6">
        <v>87.676129606414904</v>
      </c>
      <c r="D34" s="7">
        <v>7.1830320383052504</v>
      </c>
      <c r="E34" s="7">
        <v>57.856960491566802</v>
      </c>
      <c r="F34" s="7">
        <v>6.2176999570996996</v>
      </c>
      <c r="G34" s="7">
        <v>74.789578805618603</v>
      </c>
      <c r="H34" s="7">
        <v>5.2819167351076102</v>
      </c>
      <c r="I34" s="7">
        <v>63.994682365887002</v>
      </c>
      <c r="J34" s="12">
        <f>SUM(C34:I34)</f>
        <v>302.99999999999989</v>
      </c>
      <c r="K34" s="9">
        <f>C34/J34</f>
        <v>0.28936016371754103</v>
      </c>
      <c r="M34" s="3">
        <f>AVERAGE(K34:K40)</f>
        <v>0.25365328154956518</v>
      </c>
      <c r="N34" s="2" t="s">
        <v>12</v>
      </c>
    </row>
    <row r="35" spans="2:14" x14ac:dyDescent="0.35">
      <c r="B35" s="2" t="s">
        <v>5</v>
      </c>
      <c r="C35" s="7">
        <v>5.9659866656521601</v>
      </c>
      <c r="D35" s="6">
        <v>5.3779450571804697</v>
      </c>
      <c r="E35" s="7">
        <v>25.753533676457799</v>
      </c>
      <c r="F35" s="7">
        <v>8.4144171774376399</v>
      </c>
      <c r="G35" s="7">
        <v>53.221518511841403</v>
      </c>
      <c r="H35" s="7">
        <v>2.3114258389244702</v>
      </c>
      <c r="I35" s="7">
        <v>23.9551730725059</v>
      </c>
      <c r="J35" s="12">
        <f t="shared" ref="J35:J40" si="6">SUM(C35:I35)</f>
        <v>124.99999999999984</v>
      </c>
      <c r="K35" s="9">
        <f>D35/J35</f>
        <v>4.3023560457443814E-2</v>
      </c>
      <c r="M35" s="3">
        <f>AVERAGE(C42:I42)</f>
        <v>0.25501800751293419</v>
      </c>
      <c r="N35" s="2" t="s">
        <v>14</v>
      </c>
    </row>
    <row r="36" spans="2:14" x14ac:dyDescent="0.35">
      <c r="B36" s="2" t="s">
        <v>6</v>
      </c>
      <c r="C36" s="7">
        <v>51.981568930459801</v>
      </c>
      <c r="D36" s="7">
        <v>29.995102833539399</v>
      </c>
      <c r="E36" s="6">
        <v>191.17040517057299</v>
      </c>
      <c r="F36" s="7">
        <v>64.781148783936999</v>
      </c>
      <c r="G36" s="7">
        <v>300.785007352962</v>
      </c>
      <c r="H36" s="7">
        <v>18.0677820050173</v>
      </c>
      <c r="I36" s="7">
        <v>176.21898492350999</v>
      </c>
      <c r="J36" s="12">
        <f t="shared" si="6"/>
        <v>832.99999999999852</v>
      </c>
      <c r="K36" s="9">
        <f>E36/J36</f>
        <v>0.22949628471857542</v>
      </c>
      <c r="M36" s="4">
        <f>2*M34*M35/(M34+M35)</f>
        <v>0.25433381380382797</v>
      </c>
      <c r="N36" s="2" t="s">
        <v>15</v>
      </c>
    </row>
    <row r="37" spans="2:14" x14ac:dyDescent="0.35">
      <c r="B37" s="2" t="s">
        <v>7</v>
      </c>
      <c r="C37" s="7">
        <v>4.9706974257046799</v>
      </c>
      <c r="D37" s="7">
        <v>8.5468242637111604</v>
      </c>
      <c r="E37" s="7">
        <v>58.646991254138399</v>
      </c>
      <c r="F37" s="6">
        <v>84.755351101521299</v>
      </c>
      <c r="G37" s="7">
        <v>84.202265965243001</v>
      </c>
      <c r="H37" s="7">
        <v>7.2085607190598102</v>
      </c>
      <c r="I37" s="7">
        <v>56.669309270621497</v>
      </c>
      <c r="J37" s="12">
        <f t="shared" si="6"/>
        <v>304.99999999999983</v>
      </c>
      <c r="K37" s="9">
        <f>F37/J37</f>
        <v>0.27788639705416834</v>
      </c>
      <c r="M37" s="4">
        <f>SUM(C34,D35,E36,F37,G38,H39,I40)/J41</f>
        <v>0.37497864554075944</v>
      </c>
      <c r="N37" s="2" t="s">
        <v>13</v>
      </c>
    </row>
    <row r="38" spans="2:14" x14ac:dyDescent="0.35">
      <c r="B38" s="2" t="s">
        <v>8</v>
      </c>
      <c r="C38" s="7">
        <v>71.686849420315497</v>
      </c>
      <c r="D38" s="7">
        <v>63.173372593245702</v>
      </c>
      <c r="E38" s="7">
        <v>291.17289095693798</v>
      </c>
      <c r="F38" s="7">
        <v>92.257370009281104</v>
      </c>
      <c r="G38" s="6">
        <v>945.39631894507795</v>
      </c>
      <c r="H38" s="7">
        <v>28.752265968622201</v>
      </c>
      <c r="I38" s="7">
        <v>268.56093210651699</v>
      </c>
      <c r="J38" s="12">
        <f t="shared" si="6"/>
        <v>1760.9999999999973</v>
      </c>
      <c r="K38" s="9">
        <f>G38/J38</f>
        <v>0.53685196987227679</v>
      </c>
      <c r="M38" s="4">
        <v>0.37497864554075899</v>
      </c>
      <c r="N38" s="2" t="s">
        <v>16</v>
      </c>
    </row>
    <row r="39" spans="2:14" x14ac:dyDescent="0.35">
      <c r="B39" s="2" t="s">
        <v>9</v>
      </c>
      <c r="C39" s="7">
        <v>5.3903411134396304</v>
      </c>
      <c r="D39" s="7">
        <v>3.04961854302254</v>
      </c>
      <c r="E39" s="7">
        <v>21.371810838568098</v>
      </c>
      <c r="F39" s="7">
        <v>9.0465201096968606</v>
      </c>
      <c r="G39" s="7">
        <v>36.3051799069775</v>
      </c>
      <c r="H39" s="6">
        <v>6.4649846556751598</v>
      </c>
      <c r="I39" s="7">
        <v>25.37154483262</v>
      </c>
      <c r="J39" s="12">
        <f t="shared" si="6"/>
        <v>106.9999999999998</v>
      </c>
      <c r="K39" s="9">
        <f>H39/J39</f>
        <v>6.0420417342758617E-2</v>
      </c>
    </row>
    <row r="40" spans="2:14" x14ac:dyDescent="0.35">
      <c r="B40" s="2" t="s">
        <v>10</v>
      </c>
      <c r="C40" s="7">
        <v>53.981623684672101</v>
      </c>
      <c r="D40" s="7">
        <v>24.8413459537154</v>
      </c>
      <c r="E40" s="7">
        <v>168.18973928035101</v>
      </c>
      <c r="F40" s="7">
        <v>59.574089672892399</v>
      </c>
      <c r="G40" s="7">
        <v>273.65077001028902</v>
      </c>
      <c r="H40" s="7">
        <v>21.696329705464201</v>
      </c>
      <c r="I40" s="6">
        <v>308.06610169261398</v>
      </c>
      <c r="J40" s="12">
        <f t="shared" si="6"/>
        <v>909.99999999999818</v>
      </c>
      <c r="K40" s="9">
        <f>I40/J40</f>
        <v>0.33853417768419186</v>
      </c>
    </row>
    <row r="41" spans="2:14" x14ac:dyDescent="0.35">
      <c r="B41" s="2" t="s">
        <v>0</v>
      </c>
      <c r="C41" s="8">
        <f>SUM(C34:C40)</f>
        <v>281.65319684665877</v>
      </c>
      <c r="D41" s="8">
        <f t="shared" ref="D41:I41" si="7">SUM(D34:D40)</f>
        <v>142.16724128271991</v>
      </c>
      <c r="E41" s="8">
        <f t="shared" si="7"/>
        <v>814.16233166859297</v>
      </c>
      <c r="F41" s="8">
        <f t="shared" si="7"/>
        <v>325.04659681186598</v>
      </c>
      <c r="G41" s="8">
        <f t="shared" si="7"/>
        <v>1768.3506394980095</v>
      </c>
      <c r="H41" s="8">
        <f t="shared" si="7"/>
        <v>89.783265627870747</v>
      </c>
      <c r="I41" s="8">
        <f t="shared" si="7"/>
        <v>922.83672826427528</v>
      </c>
      <c r="J41" s="12">
        <f>SUM(J34:J40)</f>
        <v>4343.9999999999936</v>
      </c>
      <c r="K41" s="10"/>
    </row>
    <row r="42" spans="2:14" x14ac:dyDescent="0.35">
      <c r="B42" s="2" t="s">
        <v>2</v>
      </c>
      <c r="C42" s="9">
        <f>C34/C41</f>
        <v>0.31129108630053526</v>
      </c>
      <c r="D42" s="9">
        <f>IFERROR(D35/D41, 0)</f>
        <v>3.7828300026485399E-2</v>
      </c>
      <c r="E42" s="9">
        <f>IFERROR(E36/E41, 0)</f>
        <v>0.23480625144960579</v>
      </c>
      <c r="F42" s="9">
        <f>IFERROR(F37/F41, 0)</f>
        <v>0.26074831095855749</v>
      </c>
      <c r="G42" s="9">
        <f>IFERROR(G38/G41, 0)</f>
        <v>0.53462039588113153</v>
      </c>
      <c r="H42" s="9">
        <f>IFERROR(H39/H41, 0)</f>
        <v>7.2006566150878373E-2</v>
      </c>
      <c r="I42" s="9">
        <f>IFERROR(I40/I41, 0)</f>
        <v>0.33382514182334566</v>
      </c>
      <c r="J42" s="10"/>
      <c r="K42" s="10"/>
    </row>
    <row r="43" spans="2:14" x14ac:dyDescent="0.35">
      <c r="B43" s="2" t="s">
        <v>1</v>
      </c>
      <c r="C43" s="7">
        <f>C41-J34</f>
        <v>-21.346803153341114</v>
      </c>
      <c r="D43" s="7">
        <f>D41-J35</f>
        <v>17.16724128272007</v>
      </c>
      <c r="E43" s="7">
        <f>E41-J36</f>
        <v>-18.837668331405553</v>
      </c>
      <c r="F43" s="7">
        <f>F41-J37</f>
        <v>20.046596811866152</v>
      </c>
      <c r="G43" s="7">
        <f>G41-J38</f>
        <v>7.3506394980122423</v>
      </c>
      <c r="H43" s="7">
        <f>H41-J39</f>
        <v>-17.216734372129054</v>
      </c>
      <c r="I43" s="7">
        <f>I41-J40</f>
        <v>12.836728264277099</v>
      </c>
      <c r="J43" s="10"/>
      <c r="K43" s="10"/>
    </row>
    <row r="44" spans="2:14" x14ac:dyDescent="0.35">
      <c r="B44" s="2" t="s">
        <v>3</v>
      </c>
      <c r="C44" s="9">
        <f>C43/$J41</f>
        <v>-4.9140891236973171E-3</v>
      </c>
      <c r="D44" s="9">
        <f t="shared" ref="D44:I44" si="8">D43/$J41</f>
        <v>3.9519432050460629E-3</v>
      </c>
      <c r="E44" s="9">
        <f t="shared" si="8"/>
        <v>-4.3364798184635312E-3</v>
      </c>
      <c r="F44" s="9">
        <f t="shared" si="8"/>
        <v>4.6147782716082367E-3</v>
      </c>
      <c r="G44" s="9">
        <f t="shared" si="8"/>
        <v>1.6921361643674616E-3</v>
      </c>
      <c r="H44" s="9">
        <f t="shared" si="8"/>
        <v>-3.9633366418345027E-3</v>
      </c>
      <c r="I44" s="9">
        <f t="shared" si="8"/>
        <v>2.955047942973554E-3</v>
      </c>
      <c r="J44" s="10"/>
      <c r="K44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2246-315A-4F98-ABD0-461D2928A5A9}">
  <dimension ref="A2:N44"/>
  <sheetViews>
    <sheetView topLeftCell="A12" workbookViewId="0">
      <selection activeCell="C34" sqref="C34:C40"/>
    </sheetView>
  </sheetViews>
  <sheetFormatPr defaultRowHeight="14.5" x14ac:dyDescent="0.35"/>
  <cols>
    <col min="2" max="13" width="9.36328125" customWidth="1"/>
    <col min="14" max="14" width="14.1796875" bestFit="1" customWidth="1"/>
  </cols>
  <sheetData>
    <row r="2" spans="1:14" x14ac:dyDescent="0.35">
      <c r="A2" t="s">
        <v>20</v>
      </c>
    </row>
    <row r="3" spans="1:14" x14ac:dyDescent="0.35">
      <c r="B3" s="1" t="s">
        <v>21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0</v>
      </c>
      <c r="K3" s="2" t="s">
        <v>11</v>
      </c>
      <c r="M3" s="5" t="s">
        <v>18</v>
      </c>
      <c r="N3" s="5" t="s">
        <v>17</v>
      </c>
    </row>
    <row r="4" spans="1:14" x14ac:dyDescent="0.35">
      <c r="B4" s="2" t="s">
        <v>4</v>
      </c>
      <c r="C4" s="13">
        <v>77</v>
      </c>
      <c r="D4" s="10">
        <v>0</v>
      </c>
      <c r="E4" s="10">
        <v>26</v>
      </c>
      <c r="F4" s="10">
        <v>4</v>
      </c>
      <c r="G4" s="10">
        <v>45</v>
      </c>
      <c r="H4" s="10">
        <v>0</v>
      </c>
      <c r="I4" s="10">
        <v>43</v>
      </c>
      <c r="J4" s="12">
        <f>SUM(C4:I4)</f>
        <v>195</v>
      </c>
      <c r="K4" s="9">
        <f>C4/J4</f>
        <v>0.39487179487179486</v>
      </c>
      <c r="M4" s="3">
        <f>AVERAGE(K4:K10)</f>
        <v>0.24557787116384497</v>
      </c>
      <c r="N4" s="2" t="s">
        <v>12</v>
      </c>
    </row>
    <row r="5" spans="1:14" x14ac:dyDescent="0.35">
      <c r="B5" s="2" t="s">
        <v>5</v>
      </c>
      <c r="C5" s="10">
        <v>6</v>
      </c>
      <c r="D5" s="13">
        <v>0</v>
      </c>
      <c r="E5" s="10">
        <v>8</v>
      </c>
      <c r="F5" s="10">
        <v>2</v>
      </c>
      <c r="G5" s="10">
        <v>33</v>
      </c>
      <c r="H5" s="10">
        <v>0</v>
      </c>
      <c r="I5" s="10">
        <v>22</v>
      </c>
      <c r="J5" s="12">
        <f t="shared" ref="J5:J10" si="0">SUM(C5:I5)</f>
        <v>71</v>
      </c>
      <c r="K5" s="9">
        <f>D5/J5</f>
        <v>0</v>
      </c>
      <c r="M5" s="3">
        <f>AVERAGE(C12:I12)</f>
        <v>0.23580480370761703</v>
      </c>
      <c r="N5" s="2" t="s">
        <v>14</v>
      </c>
    </row>
    <row r="6" spans="1:14" x14ac:dyDescent="0.35">
      <c r="B6" s="2" t="s">
        <v>6</v>
      </c>
      <c r="C6" s="10">
        <v>57</v>
      </c>
      <c r="D6" s="10">
        <v>0</v>
      </c>
      <c r="E6" s="13">
        <v>59</v>
      </c>
      <c r="F6" s="10">
        <v>35</v>
      </c>
      <c r="G6" s="10">
        <v>250</v>
      </c>
      <c r="H6" s="10">
        <v>0</v>
      </c>
      <c r="I6" s="10">
        <v>162</v>
      </c>
      <c r="J6" s="12">
        <f t="shared" si="0"/>
        <v>563</v>
      </c>
      <c r="K6" s="9">
        <f>E6/J6</f>
        <v>0.10479573712255773</v>
      </c>
      <c r="M6" s="4">
        <f>2*M4*M5/(M4+M5)</f>
        <v>0.24059213065857654</v>
      </c>
      <c r="N6" s="2" t="s">
        <v>15</v>
      </c>
    </row>
    <row r="7" spans="1:14" x14ac:dyDescent="0.35">
      <c r="B7" s="2" t="s">
        <v>7</v>
      </c>
      <c r="C7" s="10">
        <v>2</v>
      </c>
      <c r="D7" s="10">
        <v>0</v>
      </c>
      <c r="E7" s="10">
        <v>38</v>
      </c>
      <c r="F7" s="13">
        <v>57</v>
      </c>
      <c r="G7" s="10">
        <v>121</v>
      </c>
      <c r="H7" s="10">
        <v>0</v>
      </c>
      <c r="I7" s="10">
        <v>39</v>
      </c>
      <c r="J7" s="12">
        <f t="shared" si="0"/>
        <v>257</v>
      </c>
      <c r="K7" s="9">
        <f>F7/J7</f>
        <v>0.22178988326848248</v>
      </c>
      <c r="M7" s="4">
        <f>SUM(C4,D5,E6,F7,G8,H9,I10)/J11</f>
        <v>0.3491484184914842</v>
      </c>
      <c r="N7" s="2" t="s">
        <v>13</v>
      </c>
    </row>
    <row r="8" spans="1:14" x14ac:dyDescent="0.35">
      <c r="B8" s="2" t="s">
        <v>8</v>
      </c>
      <c r="C8" s="10">
        <v>65</v>
      </c>
      <c r="D8" s="10">
        <v>0</v>
      </c>
      <c r="E8" s="10">
        <v>44</v>
      </c>
      <c r="F8" s="10">
        <v>26</v>
      </c>
      <c r="G8" s="13">
        <v>418</v>
      </c>
      <c r="H8" s="10">
        <v>0</v>
      </c>
      <c r="I8" s="10">
        <v>159</v>
      </c>
      <c r="J8" s="12">
        <f t="shared" si="0"/>
        <v>712</v>
      </c>
      <c r="K8" s="9">
        <f>G8/J8</f>
        <v>0.5870786516853933</v>
      </c>
      <c r="M8" s="4">
        <v>0.26056276005246498</v>
      </c>
      <c r="N8" s="2" t="s">
        <v>16</v>
      </c>
    </row>
    <row r="9" spans="1:14" x14ac:dyDescent="0.35">
      <c r="B9" s="2" t="s">
        <v>9</v>
      </c>
      <c r="C9" s="10">
        <v>5</v>
      </c>
      <c r="D9" s="10">
        <v>0</v>
      </c>
      <c r="E9" s="10">
        <v>6</v>
      </c>
      <c r="F9" s="10">
        <v>4</v>
      </c>
      <c r="G9" s="10">
        <v>29</v>
      </c>
      <c r="H9" s="13">
        <v>0</v>
      </c>
      <c r="I9" s="10">
        <v>15</v>
      </c>
      <c r="J9" s="12">
        <f t="shared" si="0"/>
        <v>59</v>
      </c>
      <c r="K9" s="9">
        <f>H9/J9</f>
        <v>0</v>
      </c>
    </row>
    <row r="10" spans="1:14" x14ac:dyDescent="0.35">
      <c r="B10" s="2" t="s">
        <v>10</v>
      </c>
      <c r="C10" s="10">
        <v>68</v>
      </c>
      <c r="D10" s="10">
        <v>0</v>
      </c>
      <c r="E10" s="10">
        <v>41</v>
      </c>
      <c r="F10" s="10">
        <v>24</v>
      </c>
      <c r="G10" s="10">
        <v>226</v>
      </c>
      <c r="H10" s="10">
        <v>0</v>
      </c>
      <c r="I10" s="13">
        <v>250</v>
      </c>
      <c r="J10" s="12">
        <f t="shared" si="0"/>
        <v>609</v>
      </c>
      <c r="K10" s="9">
        <f>I10/J10</f>
        <v>0.41050903119868637</v>
      </c>
    </row>
    <row r="11" spans="1:14" x14ac:dyDescent="0.35">
      <c r="B11" s="2" t="s">
        <v>0</v>
      </c>
      <c r="C11" s="12">
        <f>SUM(C4:C10)</f>
        <v>280</v>
      </c>
      <c r="D11" s="12">
        <f t="shared" ref="D11:I11" si="1">SUM(D4:D10)</f>
        <v>0</v>
      </c>
      <c r="E11" s="12">
        <f t="shared" si="1"/>
        <v>222</v>
      </c>
      <c r="F11" s="12">
        <f t="shared" si="1"/>
        <v>152</v>
      </c>
      <c r="G11" s="12">
        <f t="shared" si="1"/>
        <v>1122</v>
      </c>
      <c r="H11" s="12">
        <f t="shared" si="1"/>
        <v>0</v>
      </c>
      <c r="I11" s="12">
        <f t="shared" si="1"/>
        <v>690</v>
      </c>
      <c r="J11" s="12">
        <f>SUM(J4:J10)</f>
        <v>2466</v>
      </c>
      <c r="K11" s="10"/>
    </row>
    <row r="12" spans="1:14" x14ac:dyDescent="0.35">
      <c r="B12" s="2" t="s">
        <v>2</v>
      </c>
      <c r="C12" s="9">
        <f>C4/C11</f>
        <v>0.27500000000000002</v>
      </c>
      <c r="D12" s="9">
        <f>IFERROR(D5/D11, 0)</f>
        <v>0</v>
      </c>
      <c r="E12" s="9">
        <f>IFERROR(E6/E11, 0)</f>
        <v>0.26576576576576577</v>
      </c>
      <c r="F12" s="9">
        <f>IFERROR(F7/F11, 0)</f>
        <v>0.375</v>
      </c>
      <c r="G12" s="9">
        <f>IFERROR(G8/G11, 0)</f>
        <v>0.37254901960784315</v>
      </c>
      <c r="H12" s="9">
        <f>IFERROR(H9/H11, 0)</f>
        <v>0</v>
      </c>
      <c r="I12" s="9">
        <f>IFERROR(I10/I11, 0)</f>
        <v>0.36231884057971014</v>
      </c>
      <c r="J12" s="10"/>
      <c r="K12" s="10"/>
    </row>
    <row r="13" spans="1:14" x14ac:dyDescent="0.35">
      <c r="B13" s="2" t="s">
        <v>1</v>
      </c>
      <c r="C13" s="10">
        <f>C11-J4</f>
        <v>85</v>
      </c>
      <c r="D13" s="10">
        <f>D11-J5</f>
        <v>-71</v>
      </c>
      <c r="E13" s="10">
        <f>E11-J6</f>
        <v>-341</v>
      </c>
      <c r="F13" s="10">
        <f>F11-J7</f>
        <v>-105</v>
      </c>
      <c r="G13" s="10">
        <f>G11-J8</f>
        <v>410</v>
      </c>
      <c r="H13" s="10">
        <f>H11-J9</f>
        <v>-59</v>
      </c>
      <c r="I13" s="10">
        <f>I11-J10</f>
        <v>81</v>
      </c>
      <c r="J13" s="10"/>
      <c r="K13" s="10"/>
    </row>
    <row r="14" spans="1:14" x14ac:dyDescent="0.35">
      <c r="B14" s="2" t="s">
        <v>3</v>
      </c>
      <c r="C14" s="9">
        <f>C13/$J11</f>
        <v>3.4468775344687751E-2</v>
      </c>
      <c r="D14" s="9">
        <f t="shared" ref="D14:I14" si="2">D13/$J11</f>
        <v>-2.8791565287915651E-2</v>
      </c>
      <c r="E14" s="9">
        <f t="shared" si="2"/>
        <v>-0.13828061638280617</v>
      </c>
      <c r="F14" s="9">
        <f t="shared" si="2"/>
        <v>-4.2579075425790751E-2</v>
      </c>
      <c r="G14" s="9">
        <f t="shared" si="2"/>
        <v>0.16626115166261152</v>
      </c>
      <c r="H14" s="9">
        <f t="shared" si="2"/>
        <v>-2.3925385239253853E-2</v>
      </c>
      <c r="I14" s="9">
        <f t="shared" si="2"/>
        <v>3.2846715328467155E-2</v>
      </c>
      <c r="J14" s="10"/>
      <c r="K14" s="10"/>
    </row>
    <row r="17" spans="1:14" x14ac:dyDescent="0.35">
      <c r="A17" t="s">
        <v>19</v>
      </c>
    </row>
    <row r="18" spans="1:14" x14ac:dyDescent="0.35">
      <c r="B18" s="1" t="s">
        <v>21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0</v>
      </c>
      <c r="K18" s="2" t="s">
        <v>11</v>
      </c>
      <c r="M18" s="5" t="s">
        <v>18</v>
      </c>
      <c r="N18" s="5" t="s">
        <v>17</v>
      </c>
    </row>
    <row r="19" spans="1:14" x14ac:dyDescent="0.35">
      <c r="B19" s="2" t="s">
        <v>4</v>
      </c>
      <c r="C19" s="13">
        <v>51</v>
      </c>
      <c r="D19" s="10">
        <v>0</v>
      </c>
      <c r="E19" s="10">
        <v>0</v>
      </c>
      <c r="F19" s="10">
        <v>0</v>
      </c>
      <c r="G19" s="10">
        <v>17</v>
      </c>
      <c r="H19" s="10">
        <v>0</v>
      </c>
      <c r="I19" s="10">
        <v>0</v>
      </c>
      <c r="J19" s="12">
        <f>SUM(C19:I19)</f>
        <v>68</v>
      </c>
      <c r="K19" s="9">
        <f>C19/J19</f>
        <v>0.75</v>
      </c>
      <c r="M19" s="3">
        <f>AVERAGE(K19:K25)</f>
        <v>0.42955523089239683</v>
      </c>
      <c r="N19" s="2" t="s">
        <v>12</v>
      </c>
    </row>
    <row r="20" spans="1:14" x14ac:dyDescent="0.35">
      <c r="B20" s="2" t="s">
        <v>5</v>
      </c>
      <c r="C20" s="10">
        <v>0</v>
      </c>
      <c r="D20" s="13">
        <v>0</v>
      </c>
      <c r="E20" s="10">
        <v>3</v>
      </c>
      <c r="F20" s="10">
        <v>1</v>
      </c>
      <c r="G20" s="10">
        <v>59</v>
      </c>
      <c r="H20" s="10">
        <v>0</v>
      </c>
      <c r="I20" s="10">
        <v>6</v>
      </c>
      <c r="J20" s="12">
        <f t="shared" ref="J20:J25" si="3">SUM(C20:I20)</f>
        <v>69</v>
      </c>
      <c r="K20" s="9">
        <f>D20/J20</f>
        <v>0</v>
      </c>
      <c r="M20" s="3">
        <f>AVERAGE(C27:I27)</f>
        <v>0.57988772121544196</v>
      </c>
      <c r="N20" s="2" t="s">
        <v>14</v>
      </c>
    </row>
    <row r="21" spans="1:14" x14ac:dyDescent="0.35">
      <c r="B21" s="2" t="s">
        <v>6</v>
      </c>
      <c r="C21" s="10">
        <v>7</v>
      </c>
      <c r="D21" s="10">
        <v>0</v>
      </c>
      <c r="E21" s="13">
        <v>33</v>
      </c>
      <c r="F21" s="10">
        <v>2</v>
      </c>
      <c r="G21" s="10">
        <v>186</v>
      </c>
      <c r="H21" s="10">
        <v>0</v>
      </c>
      <c r="I21" s="10">
        <v>23</v>
      </c>
      <c r="J21" s="12">
        <f t="shared" si="3"/>
        <v>251</v>
      </c>
      <c r="K21" s="9">
        <f>E21/J21</f>
        <v>0.13147410358565736</v>
      </c>
      <c r="M21" s="4">
        <f>2*M19*M20/(M19+M20)</f>
        <v>0.49352725373578982</v>
      </c>
      <c r="N21" s="2" t="s">
        <v>15</v>
      </c>
    </row>
    <row r="22" spans="1:14" x14ac:dyDescent="0.35">
      <c r="B22" s="2" t="s">
        <v>7</v>
      </c>
      <c r="C22" s="10">
        <v>0</v>
      </c>
      <c r="D22" s="10">
        <v>0</v>
      </c>
      <c r="E22" s="10">
        <v>1</v>
      </c>
      <c r="F22" s="13">
        <v>42</v>
      </c>
      <c r="G22" s="10">
        <v>27</v>
      </c>
      <c r="H22" s="10">
        <v>0</v>
      </c>
      <c r="I22" s="10">
        <v>1</v>
      </c>
      <c r="J22" s="12">
        <f t="shared" si="3"/>
        <v>71</v>
      </c>
      <c r="K22" s="9">
        <f>F22/J22</f>
        <v>0.59154929577464788</v>
      </c>
      <c r="M22" s="4">
        <f>SUM(C19,D20,E21,F22,G23,H24,I25)/J26</f>
        <v>0.67731629392971249</v>
      </c>
      <c r="N22" s="2" t="s">
        <v>13</v>
      </c>
    </row>
    <row r="23" spans="1:14" x14ac:dyDescent="0.35">
      <c r="B23" s="2" t="s">
        <v>8</v>
      </c>
      <c r="C23" s="10">
        <v>10</v>
      </c>
      <c r="D23" s="10">
        <v>0</v>
      </c>
      <c r="E23" s="10">
        <v>23</v>
      </c>
      <c r="F23" s="10">
        <v>3</v>
      </c>
      <c r="G23" s="13">
        <v>997</v>
      </c>
      <c r="H23" s="10">
        <v>2</v>
      </c>
      <c r="I23" s="10">
        <v>40</v>
      </c>
      <c r="J23" s="12">
        <f t="shared" si="3"/>
        <v>1075</v>
      </c>
      <c r="K23" s="9">
        <f>G23/J23</f>
        <v>0.92744186046511623</v>
      </c>
      <c r="M23" s="4">
        <v>0.54074568052892003</v>
      </c>
      <c r="N23" s="2" t="s">
        <v>16</v>
      </c>
    </row>
    <row r="24" spans="1:14" x14ac:dyDescent="0.35">
      <c r="B24" s="2" t="s">
        <v>9</v>
      </c>
      <c r="C24" s="10">
        <v>3</v>
      </c>
      <c r="D24" s="10">
        <v>0</v>
      </c>
      <c r="E24" s="10">
        <v>0</v>
      </c>
      <c r="F24" s="10">
        <v>0</v>
      </c>
      <c r="G24" s="10">
        <v>23</v>
      </c>
      <c r="H24" s="13">
        <v>5</v>
      </c>
      <c r="I24" s="10">
        <v>5</v>
      </c>
      <c r="J24" s="12">
        <f t="shared" si="3"/>
        <v>36</v>
      </c>
      <c r="K24" s="9">
        <f>H24/J24</f>
        <v>0.1388888888888889</v>
      </c>
    </row>
    <row r="25" spans="1:14" x14ac:dyDescent="0.35">
      <c r="B25" s="2" t="s">
        <v>10</v>
      </c>
      <c r="C25" s="10">
        <v>3</v>
      </c>
      <c r="D25" s="10">
        <v>0</v>
      </c>
      <c r="E25" s="10">
        <v>3</v>
      </c>
      <c r="F25" s="10">
        <v>5</v>
      </c>
      <c r="G25" s="10">
        <v>153</v>
      </c>
      <c r="H25" s="10">
        <v>0</v>
      </c>
      <c r="I25" s="13">
        <v>144</v>
      </c>
      <c r="J25" s="12">
        <f t="shared" si="3"/>
        <v>308</v>
      </c>
      <c r="K25" s="9">
        <f>I25/J25</f>
        <v>0.46753246753246752</v>
      </c>
    </row>
    <row r="26" spans="1:14" x14ac:dyDescent="0.35">
      <c r="B26" s="2" t="s">
        <v>0</v>
      </c>
      <c r="C26" s="12">
        <f>SUM(C19:C25)</f>
        <v>74</v>
      </c>
      <c r="D26" s="12">
        <f t="shared" ref="D26:I26" si="4">SUM(D19:D25)</f>
        <v>0</v>
      </c>
      <c r="E26" s="12">
        <f t="shared" si="4"/>
        <v>63</v>
      </c>
      <c r="F26" s="12">
        <f t="shared" si="4"/>
        <v>53</v>
      </c>
      <c r="G26" s="12">
        <f t="shared" si="4"/>
        <v>1462</v>
      </c>
      <c r="H26" s="12">
        <f t="shared" si="4"/>
        <v>7</v>
      </c>
      <c r="I26" s="12">
        <f t="shared" si="4"/>
        <v>219</v>
      </c>
      <c r="J26" s="12">
        <f>SUM(J19:J25)</f>
        <v>1878</v>
      </c>
      <c r="K26" s="10"/>
    </row>
    <row r="27" spans="1:14" x14ac:dyDescent="0.35">
      <c r="B27" s="2" t="s">
        <v>2</v>
      </c>
      <c r="C27" s="9">
        <f>C19/C26</f>
        <v>0.68918918918918914</v>
      </c>
      <c r="D27" s="9">
        <f>IFERROR(D20/D26, 0)</f>
        <v>0</v>
      </c>
      <c r="E27" s="9">
        <f>IFERROR(E21/E26, 0)</f>
        <v>0.52380952380952384</v>
      </c>
      <c r="F27" s="9">
        <f>IFERROR(F22/F26, 0)</f>
        <v>0.79245283018867929</v>
      </c>
      <c r="G27" s="9">
        <f>IFERROR(G23/G26, 0)</f>
        <v>0.68194254445964431</v>
      </c>
      <c r="H27" s="9">
        <f>IFERROR(H24/H26, 0)</f>
        <v>0.7142857142857143</v>
      </c>
      <c r="I27" s="9">
        <f>IFERROR(I25/I26, 0)</f>
        <v>0.65753424657534243</v>
      </c>
      <c r="J27" s="10"/>
      <c r="K27" s="10"/>
    </row>
    <row r="28" spans="1:14" x14ac:dyDescent="0.35">
      <c r="B28" s="2" t="s">
        <v>1</v>
      </c>
      <c r="C28" s="10">
        <f>C26-J19</f>
        <v>6</v>
      </c>
      <c r="D28" s="10">
        <f>D26-J20</f>
        <v>-69</v>
      </c>
      <c r="E28" s="10">
        <f>E26-J21</f>
        <v>-188</v>
      </c>
      <c r="F28" s="10">
        <f>F26-J22</f>
        <v>-18</v>
      </c>
      <c r="G28" s="10">
        <f>G26-J23</f>
        <v>387</v>
      </c>
      <c r="H28" s="10">
        <f>H26-J24</f>
        <v>-29</v>
      </c>
      <c r="I28" s="10">
        <f>I26-J25</f>
        <v>-89</v>
      </c>
      <c r="J28" s="10"/>
      <c r="K28" s="10"/>
    </row>
    <row r="29" spans="1:14" x14ac:dyDescent="0.35">
      <c r="B29" s="2" t="s">
        <v>3</v>
      </c>
      <c r="C29" s="9">
        <f>C28/$J26</f>
        <v>3.1948881789137379E-3</v>
      </c>
      <c r="D29" s="9">
        <f t="shared" ref="D29:I29" si="5">D28/$J26</f>
        <v>-3.6741214057507986E-2</v>
      </c>
      <c r="E29" s="9">
        <f t="shared" si="5"/>
        <v>-0.10010649627263046</v>
      </c>
      <c r="F29" s="9">
        <f t="shared" si="5"/>
        <v>-9.5846645367412137E-3</v>
      </c>
      <c r="G29" s="9">
        <f t="shared" si="5"/>
        <v>0.20607028753993611</v>
      </c>
      <c r="H29" s="9">
        <f t="shared" si="5"/>
        <v>-1.54419595314164E-2</v>
      </c>
      <c r="I29" s="9">
        <f t="shared" si="5"/>
        <v>-4.7390841320553781E-2</v>
      </c>
      <c r="J29" s="10"/>
      <c r="K29" s="10"/>
    </row>
    <row r="32" spans="1:14" x14ac:dyDescent="0.35">
      <c r="A32" t="s">
        <v>22</v>
      </c>
    </row>
    <row r="33" spans="2:14" x14ac:dyDescent="0.35">
      <c r="B33" s="1" t="s">
        <v>21</v>
      </c>
      <c r="C33" s="2" t="s">
        <v>4</v>
      </c>
      <c r="D33" s="2" t="s">
        <v>5</v>
      </c>
      <c r="E33" s="2" t="s">
        <v>6</v>
      </c>
      <c r="F33" s="2" t="s">
        <v>7</v>
      </c>
      <c r="G33" s="2" t="s">
        <v>8</v>
      </c>
      <c r="H33" s="2" t="s">
        <v>9</v>
      </c>
      <c r="I33" s="2" t="s">
        <v>10</v>
      </c>
      <c r="J33" s="2" t="s">
        <v>0</v>
      </c>
      <c r="K33" s="2" t="s">
        <v>11</v>
      </c>
      <c r="M33" s="5" t="s">
        <v>18</v>
      </c>
      <c r="N33" s="5" t="s">
        <v>17</v>
      </c>
    </row>
    <row r="34" spans="2:14" x14ac:dyDescent="0.35">
      <c r="B34" s="2" t="s">
        <v>4</v>
      </c>
      <c r="C34" s="13">
        <v>130</v>
      </c>
      <c r="D34" s="10">
        <v>0</v>
      </c>
      <c r="E34" s="10">
        <v>14</v>
      </c>
      <c r="F34" s="10">
        <v>2</v>
      </c>
      <c r="G34" s="10">
        <v>87</v>
      </c>
      <c r="H34" s="10">
        <v>0</v>
      </c>
      <c r="I34" s="10">
        <v>69</v>
      </c>
      <c r="J34" s="12">
        <f>SUM(C34:I34)</f>
        <v>302</v>
      </c>
      <c r="K34" s="9">
        <f>C34/J34</f>
        <v>0.43046357615894038</v>
      </c>
      <c r="M34" s="3">
        <f>AVERAGE(K34:K40)</f>
        <v>0.31721146828922508</v>
      </c>
      <c r="N34" s="2" t="s">
        <v>12</v>
      </c>
    </row>
    <row r="35" spans="2:14" x14ac:dyDescent="0.35">
      <c r="B35" s="2" t="s">
        <v>5</v>
      </c>
      <c r="C35" s="10">
        <v>6</v>
      </c>
      <c r="D35" s="13">
        <v>0</v>
      </c>
      <c r="E35" s="10">
        <v>14</v>
      </c>
      <c r="F35" s="10">
        <v>5</v>
      </c>
      <c r="G35" s="10">
        <v>94</v>
      </c>
      <c r="H35" s="10">
        <v>0</v>
      </c>
      <c r="I35" s="10">
        <v>19</v>
      </c>
      <c r="J35" s="12">
        <f t="shared" ref="J35:J40" si="6">SUM(C35:I35)</f>
        <v>138</v>
      </c>
      <c r="K35" s="9">
        <f>D35/J35</f>
        <v>0</v>
      </c>
      <c r="M35" s="3">
        <f>AVERAGE(C42:I42)</f>
        <v>0.43853478795409739</v>
      </c>
      <c r="N35" s="2" t="s">
        <v>14</v>
      </c>
    </row>
    <row r="36" spans="2:14" x14ac:dyDescent="0.35">
      <c r="B36" s="2" t="s">
        <v>6</v>
      </c>
      <c r="C36" s="10">
        <v>55</v>
      </c>
      <c r="D36" s="10">
        <v>0</v>
      </c>
      <c r="E36" s="13">
        <v>94</v>
      </c>
      <c r="F36" s="10">
        <v>53</v>
      </c>
      <c r="G36" s="10">
        <v>427</v>
      </c>
      <c r="H36" s="10">
        <v>0</v>
      </c>
      <c r="I36" s="10">
        <v>194</v>
      </c>
      <c r="J36" s="12">
        <f t="shared" si="6"/>
        <v>823</v>
      </c>
      <c r="K36" s="9">
        <f>E36/J36</f>
        <v>0.11421628189550426</v>
      </c>
      <c r="M36" s="4">
        <f>2*M34*M35/(M34+M35)</f>
        <v>0.36813484111533723</v>
      </c>
      <c r="N36" s="2" t="s">
        <v>15</v>
      </c>
    </row>
    <row r="37" spans="2:14" x14ac:dyDescent="0.35">
      <c r="B37" s="2" t="s">
        <v>7</v>
      </c>
      <c r="C37" s="10">
        <v>3</v>
      </c>
      <c r="D37" s="10">
        <v>0</v>
      </c>
      <c r="E37" s="10">
        <v>19</v>
      </c>
      <c r="F37" s="13">
        <v>126</v>
      </c>
      <c r="G37" s="10">
        <v>153</v>
      </c>
      <c r="H37" s="10">
        <v>0</v>
      </c>
      <c r="I37" s="10">
        <v>38</v>
      </c>
      <c r="J37" s="12">
        <f t="shared" si="6"/>
        <v>339</v>
      </c>
      <c r="K37" s="9">
        <f>F37/J37</f>
        <v>0.37168141592920356</v>
      </c>
      <c r="M37" s="4">
        <f>SUM(C34,D35,E36,F37,G38,H39,I40)/J41</f>
        <v>0.48020257826887663</v>
      </c>
      <c r="N37" s="2" t="s">
        <v>13</v>
      </c>
    </row>
    <row r="38" spans="2:14" x14ac:dyDescent="0.35">
      <c r="B38" s="2" t="s">
        <v>8</v>
      </c>
      <c r="C38" s="10">
        <v>57</v>
      </c>
      <c r="D38" s="10">
        <v>0</v>
      </c>
      <c r="E38" s="10">
        <v>69</v>
      </c>
      <c r="F38" s="10">
        <v>53</v>
      </c>
      <c r="G38" s="13">
        <v>1309</v>
      </c>
      <c r="H38" s="10">
        <v>1</v>
      </c>
      <c r="I38" s="10">
        <v>207</v>
      </c>
      <c r="J38" s="12">
        <f t="shared" si="6"/>
        <v>1696</v>
      </c>
      <c r="K38" s="9">
        <f>G38/J38</f>
        <v>0.77181603773584906</v>
      </c>
      <c r="M38" s="4">
        <v>0.37719845395622598</v>
      </c>
      <c r="N38" s="2" t="s">
        <v>16</v>
      </c>
    </row>
    <row r="39" spans="2:14" x14ac:dyDescent="0.35">
      <c r="B39" s="2" t="s">
        <v>9</v>
      </c>
      <c r="C39" s="10">
        <v>7</v>
      </c>
      <c r="D39" s="10">
        <v>0</v>
      </c>
      <c r="E39" s="10">
        <v>3</v>
      </c>
      <c r="F39" s="10">
        <v>9</v>
      </c>
      <c r="G39" s="10">
        <v>45</v>
      </c>
      <c r="H39" s="13">
        <v>9</v>
      </c>
      <c r="I39" s="10">
        <v>26</v>
      </c>
      <c r="J39" s="12">
        <f t="shared" si="6"/>
        <v>99</v>
      </c>
      <c r="K39" s="9">
        <f>H39/J39</f>
        <v>9.0909090909090912E-2</v>
      </c>
    </row>
    <row r="40" spans="2:14" x14ac:dyDescent="0.35">
      <c r="B40" s="2" t="s">
        <v>10</v>
      </c>
      <c r="C40" s="10">
        <v>51</v>
      </c>
      <c r="D40" s="10">
        <v>0</v>
      </c>
      <c r="E40" s="10">
        <v>40</v>
      </c>
      <c r="F40" s="10">
        <v>49</v>
      </c>
      <c r="G40" s="10">
        <v>389</v>
      </c>
      <c r="H40" s="10">
        <v>0</v>
      </c>
      <c r="I40" s="13">
        <v>418</v>
      </c>
      <c r="J40" s="12">
        <f t="shared" si="6"/>
        <v>947</v>
      </c>
      <c r="K40" s="9">
        <f>I40/J40</f>
        <v>0.44139387539598735</v>
      </c>
    </row>
    <row r="41" spans="2:14" x14ac:dyDescent="0.35">
      <c r="B41" s="2" t="s">
        <v>0</v>
      </c>
      <c r="C41" s="12">
        <f>SUM(C34:C40)</f>
        <v>309</v>
      </c>
      <c r="D41" s="12">
        <f t="shared" ref="D41:I41" si="7">SUM(D34:D40)</f>
        <v>0</v>
      </c>
      <c r="E41" s="12">
        <f t="shared" si="7"/>
        <v>253</v>
      </c>
      <c r="F41" s="12">
        <f t="shared" si="7"/>
        <v>297</v>
      </c>
      <c r="G41" s="12">
        <f t="shared" si="7"/>
        <v>2504</v>
      </c>
      <c r="H41" s="12">
        <f t="shared" si="7"/>
        <v>10</v>
      </c>
      <c r="I41" s="12">
        <f t="shared" si="7"/>
        <v>971</v>
      </c>
      <c r="J41" s="12">
        <f>SUM(J34:J40)</f>
        <v>4344</v>
      </c>
      <c r="K41" s="10"/>
    </row>
    <row r="42" spans="2:14" x14ac:dyDescent="0.35">
      <c r="B42" s="2" t="s">
        <v>2</v>
      </c>
      <c r="C42" s="9">
        <f>C34/C41</f>
        <v>0.42071197411003236</v>
      </c>
      <c r="D42" s="9">
        <f>IFERROR(D35/D41, 0)</f>
        <v>0</v>
      </c>
      <c r="E42" s="9">
        <f>IFERROR(E36/E41, 0)</f>
        <v>0.3715415019762846</v>
      </c>
      <c r="F42" s="9">
        <f>IFERROR(F37/F41, 0)</f>
        <v>0.42424242424242425</v>
      </c>
      <c r="G42" s="9">
        <f>IFERROR(G38/G41, 0)</f>
        <v>0.52276357827476039</v>
      </c>
      <c r="H42" s="9">
        <f>IFERROR(H39/H41, 0)</f>
        <v>0.9</v>
      </c>
      <c r="I42" s="9">
        <f>IFERROR(I40/I41, 0)</f>
        <v>0.43048403707518024</v>
      </c>
      <c r="J42" s="10"/>
      <c r="K42" s="10"/>
    </row>
    <row r="43" spans="2:14" x14ac:dyDescent="0.35">
      <c r="B43" s="2" t="s">
        <v>1</v>
      </c>
      <c r="C43" s="10">
        <f>C41-J34</f>
        <v>7</v>
      </c>
      <c r="D43" s="10">
        <f>D41-J35</f>
        <v>-138</v>
      </c>
      <c r="E43" s="10">
        <f>E41-J36</f>
        <v>-570</v>
      </c>
      <c r="F43" s="10">
        <f>F41-J37</f>
        <v>-42</v>
      </c>
      <c r="G43" s="10">
        <f>G41-J38</f>
        <v>808</v>
      </c>
      <c r="H43" s="10">
        <f>H41-J39</f>
        <v>-89</v>
      </c>
      <c r="I43" s="10">
        <f>I41-J40</f>
        <v>24</v>
      </c>
      <c r="J43" s="10"/>
      <c r="K43" s="10"/>
    </row>
    <row r="44" spans="2:14" x14ac:dyDescent="0.35">
      <c r="B44" s="2" t="s">
        <v>3</v>
      </c>
      <c r="C44" s="9">
        <f>C43/$J41</f>
        <v>1.6114180478821363E-3</v>
      </c>
      <c r="D44" s="9">
        <f t="shared" ref="D44:I44" si="8">D43/$J41</f>
        <v>-3.1767955801104975E-2</v>
      </c>
      <c r="E44" s="9">
        <f t="shared" si="8"/>
        <v>-0.13121546961325967</v>
      </c>
      <c r="F44" s="9">
        <f t="shared" si="8"/>
        <v>-9.6685082872928173E-3</v>
      </c>
      <c r="G44" s="9">
        <f t="shared" si="8"/>
        <v>0.1860036832412523</v>
      </c>
      <c r="H44" s="9">
        <f t="shared" si="8"/>
        <v>-2.0488029465930018E-2</v>
      </c>
      <c r="I44" s="9">
        <f t="shared" si="8"/>
        <v>5.5248618784530384E-3</v>
      </c>
      <c r="J44" s="10"/>
      <c r="K4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LogitProposed-Hardmax</vt:lpstr>
      <vt:lpstr>LogitProposed-Softmax</vt:lpstr>
      <vt:lpstr>LogitEric-Hardmax</vt:lpstr>
      <vt:lpstr>LogitEric-Softmax</vt:lpstr>
      <vt:lpstr>RFDists-Hardmax</vt:lpstr>
      <vt:lpstr>RFDists-Softmax</vt:lpstr>
      <vt:lpstr>RFThree-Hardmax</vt:lpstr>
      <vt:lpstr>RFThree-Softmax</vt:lpstr>
      <vt:lpstr>RFCoords-Hardmax</vt:lpstr>
      <vt:lpstr>RFCoords-Softmax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J. Miller</dc:creator>
  <cp:lastModifiedBy>Ethan Baron</cp:lastModifiedBy>
  <dcterms:created xsi:type="dcterms:W3CDTF">2020-07-09T14:40:01Z</dcterms:created>
  <dcterms:modified xsi:type="dcterms:W3CDTF">2020-07-21T20:41:31Z</dcterms:modified>
</cp:coreProperties>
</file>