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755" yWindow="82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<sst xmlns="http://schemas.openxmlformats.org/spreadsheetml/2006/main" count="51" uniqueCount="49">
  <si>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</si>
  <si>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</si>
  <si>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</si>
  <si>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</si>
  <si>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</si>
  <si>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</si>
  <si>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</si>
  <si>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</si>
  <si>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</si>
  <si>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</si>
  <si>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</si>
  <si>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</si>
  <si>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</si>
  <si>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</si>
  <si>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</si>
  <si>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</si>
  <si>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</si>
  <si>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</si>
  <si>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</si>
  <si>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</si>
  <si>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</si>
  <si>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</si>
  <si>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</si>
  <si>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</si>
  <si>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</si>
  <si>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</si>
  <si>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</si>
  <si>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</si>
  <si>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</si>
  <si>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</si>
  <si>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</si>
  <si>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</si>
  <si>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</si>
  <si>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</si>
  <si>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</si>
  <si>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</si>
  <si>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</si>
  <si>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</si>
  <si>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</si>
  <si>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</si>
  <si>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</si>
  <si>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</si>
  <si>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</si>
  <si>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 xml:space="preserve">Sección  Rectangular Revestida </t>
  </si>
  <si>
    <t>19 S</t>
  </si>
  <si>
    <t>Talhuén - Munizaga</t>
  </si>
  <si>
    <t>Lagunillas</t>
  </si>
  <si>
    <t>Sin regulación</t>
  </si>
  <si>
    <t>Sin aforador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</si>
</sst>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3" zoomScale="64" zoomScaleNormal="70" zoomScalePageLayoutView="70" workbookViewId="0">
      <selection activeCell="E24" sqref="E24:G25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45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46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291483.96740000002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6619725.9241300002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338.69499999999999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44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47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48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42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0.5</v>
      </c>
      <c r="D21" s="22">
        <v>0.5</v>
      </c>
      <c r="E21" s="7"/>
      <c r="F21" s="49">
        <v>0.7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1.5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0.7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0.25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1.2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0.125</v>
      </c>
      <c r="D31" s="91">
        <f>IF(C31="NO APLICA","NO APLICA",ROUND(C31,2))</f>
        <v>0.13</v>
      </c>
      <c r="E31" s="81">
        <v>1.2</v>
      </c>
      <c r="F31" s="5">
        <f>+IF(C31="NO APLICA","NO APLICA",IF(E31=E29,E31*D31,IF(E31&gt;E29,E29*D31+(((E31-E29))*D31/2),IF(E31&lt;E29,(E31*D31)+(((E29-E31))*D31/2)))))</f>
        <v>0.156</v>
      </c>
      <c r="G31" s="83">
        <f>+IF(F32="NO APLICA","NO APLICA",F31+F32)</f>
        <v>0.30599999999999999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0.15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0.25</v>
      </c>
      <c r="D33" s="91">
        <f>IF(C33="NO APLICA","NO APLICA",ROUND(C31+C33,2))</f>
        <v>0.38</v>
      </c>
      <c r="E33" s="81">
        <v>1.2</v>
      </c>
      <c r="F33" s="5">
        <f>+IF(C33="NO APLICA","NO APLICA",IF(E33=E31,E33*(D33-D31)/2,IF(E33&gt;E31,(E33-((E33-E31)/2))*(D33-D31)/2+(((E33-E31)/2)*(D33-D31)/4),IF(E33&lt;E31,(E33*(D33-D31)/2)+(((E31-E33)/2)*(D33-D31)/4)))))</f>
        <v>0.15</v>
      </c>
      <c r="G33" s="83">
        <f t="shared" ref="G33" si="0">+IF(F34="NO APLICA","NO APLICA",F33+F34)</f>
        <v>0.3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0.15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0.25</v>
      </c>
      <c r="D35" s="91">
        <f>IF(C35="NO APLICA","NO APLICA",ROUND(C31+C33+C35,2))</f>
        <v>0.63</v>
      </c>
      <c r="E35" s="81">
        <v>1.2</v>
      </c>
      <c r="F35" s="5">
        <f>+IF(C35="NO APLICA","NO APLICA",IF(E35=E33,E35*(D35-D33)/2,IF(E35&gt;E33,(E35-((E35-E33)/2))*(D35-D33)/2+(((E35-E33)/2)*(D35-D33)/4),IF(E35&lt;E33,(E35*(D35-D33)/2)+(((E33-E35)/2)*(D35-D33)/4)))))</f>
        <v>0.15</v>
      </c>
      <c r="G35" s="83">
        <f t="shared" ref="G35" si="1">+IF(F36="NO APLICA","NO APLICA",F35+F36)</f>
        <v>0.3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0.15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0.25</v>
      </c>
      <c r="D37" s="91">
        <f>IF(C37="NO APLICA","NO APLICA",ROUND(C31+C33+C35+C37,2))</f>
        <v>0.88</v>
      </c>
      <c r="E37" s="81">
        <v>1.2</v>
      </c>
      <c r="F37" s="5">
        <f>+IF(C37="NO APLICA","NO APLICA",IF(E37=E35,E37*(D37-D35)/2,IF(E37&gt;E35,(E37-((E37-E35)/2))*(D37-D35)/2+(((E37-E35)/2)*(D37-D35)/4),IF(E37&lt;E35,(E37*(D37-D35)/2)+(((E35-E37)/2)*(D37-D35)/4)))))</f>
        <v>0.15</v>
      </c>
      <c r="G37" s="83">
        <f t="shared" ref="G37" si="2">+IF(F38="NO APLICA","NO APLICA",F37+F38)</f>
        <v>0.29999999999999993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0.14999999999999994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0.25</v>
      </c>
      <c r="D39" s="91">
        <f>IF(C39="NO APLICA","NO APLICA",ROUND(C31+C33+C35+C37+C39,2))</f>
        <v>1.1299999999999999</v>
      </c>
      <c r="E39" s="81">
        <v>1.2</v>
      </c>
      <c r="F39" s="5">
        <f>+IF(C39="NO APLICA","NO APLICA",IF(E39=E37,E39*(D39-D37)/2,IF(E39&gt;E37,(E39-((E39-E37)/2))*(D39-D37)/2+(((E39-E37)/2)*(D39-D37)/4),IF(E39&lt;E37,(E39*(D39-D37)/2)+(((E37-E39)/2)*(D39-D37)/4)))))</f>
        <v>0.14999999999999994</v>
      </c>
      <c r="G39" s="83">
        <f t="shared" ref="G39" si="3">+IF(F40="NO APLICA","NO APLICA",F39+F40)</f>
        <v>0.29999999999999993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0.15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0.25</v>
      </c>
      <c r="D41" s="91">
        <f>IF(C41="NO APLICA","NO APLICA",ROUND(C31+C33+C35+C37+C39+C41,2))</f>
        <v>1.38</v>
      </c>
      <c r="E41" s="81">
        <v>1.2</v>
      </c>
      <c r="F41" s="5">
        <f>+IF(C41="NO APLICA","NO APLICA",IF(E41=E39,E41*(D41-D39)/2,IF(E41&gt;E39,(E41-((E41-E39)/2))*(D41-D39)/2+(((E41-E39)/2)*(D41-D39)/4),IF(E41&lt;E39,(E41*(D41-D39)/2)+(((E39-E41)/2)*(D41-D39)/4)))))</f>
        <v>0.15</v>
      </c>
      <c r="G41" s="83">
        <f t="shared" ref="G41" si="4">+IF(F42="NO APLICA","NO APLICA",F41+F42)</f>
        <v>0.29400000000000015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0.14400000000000013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0.125</v>
      </c>
      <c r="D43" s="91">
        <f>IF(C43="NO APLICA","NO APLICA",ROUND(C31+C33+C35+C37+C39+C41+C43,2))</f>
        <v>1.5</v>
      </c>
      <c r="E43" s="81">
        <v>1.2</v>
      </c>
      <c r="F43" s="5">
        <f>+IF(C43="NO APLICA","NO APLICA",IF(E43=E41,E43*(D43-D41)/2,IF(E43&gt;E41,(E43-((E43-E41)/2))*(D43-D41)/2+(((E43-E41)/2)*(D43-D41)/4),IF(E43&lt;E41,(E43*(D43-D41)/2)+(((E41-E43)/2)*(D43-D41)/4)))))</f>
        <v>7.2000000000000064E-2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1.7999999999999998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53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52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2018-02-09T12:55:49Z</dcterms:modified>
</cp:coreProperties>
</file>