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82d691e86f4560/01 Personal/04 Planificaciones/"/>
    </mc:Choice>
  </mc:AlternateContent>
  <xr:revisionPtr revIDLastSave="0" documentId="8_{BA2CD5CB-76B1-4D32-B856-1BF8B6352D48}" xr6:coauthVersionLast="47" xr6:coauthVersionMax="47" xr10:uidLastSave="{00000000-0000-0000-0000-000000000000}"/>
  <bookViews>
    <workbookView xWindow="-20610" yWindow="-120" windowWidth="20730" windowHeight="11160" firstSheet="1" activeTab="1" xr2:uid="{3C61C24C-476E-467A-AC06-E55D05B79D90}"/>
  </bookViews>
  <sheets>
    <sheet name="Presupuesto mensual" sheetId="8" r:id="rId1"/>
    <sheet name="Presupuesto" sheetId="10" r:id="rId2"/>
    <sheet name="Programados" sheetId="6" r:id="rId3"/>
    <sheet name="Listas" sheetId="12" r:id="rId4"/>
    <sheet name="Registros" sheetId="13" r:id="rId5"/>
    <sheet name="cuentas credito" sheetId="14" r:id="rId6"/>
    <sheet name="TEC" sheetId="17" r:id="rId7"/>
    <sheet name="cuentas debito" sheetId="16" r:id="rId8"/>
    <sheet name="DB_compras_con_credito" sheetId="15" r:id="rId9"/>
    <sheet name="vista_compra_credito" sheetId="18" r:id="rId10"/>
  </sheets>
  <externalReferences>
    <externalReference r:id="rId11"/>
  </externalReferences>
  <definedNames>
    <definedName name="Ahorro">Listas!$B$31:$B$33</definedName>
    <definedName name="Automovil">Listas!$B$24:$B$30</definedName>
    <definedName name="Casa">Listas!$B$2:$B$6</definedName>
    <definedName name="Categorias">Listas!$A$2:$A$10</definedName>
    <definedName name="Compras">Listas!$B$34:$B$37</definedName>
    <definedName name="cuentas">'cuentas credito'!$C$2:$C$9</definedName>
    <definedName name="Dentista">Listas!$B$13:$B$18</definedName>
    <definedName name="Estudios">Listas!$B$7:$B$9</definedName>
    <definedName name="Salud">Listas!$B$13:$B$18</definedName>
    <definedName name="Servicios">Listas!$B$19:$B$23</definedName>
    <definedName name="Transporte">Listas!$B$10:$B$12</definedName>
    <definedName name="Vida">Listas!$B$38:$B$45</definedName>
  </definedNames>
  <calcPr calcId="191028"/>
  <pivotCaches>
    <pivotCache cacheId="596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4" l="1"/>
  <c r="E8" i="14"/>
  <c r="E7" i="14"/>
  <c r="E6" i="14"/>
  <c r="E5" i="14"/>
  <c r="E4" i="14"/>
  <c r="E3" i="14"/>
  <c r="E2" i="14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J64" i="6"/>
  <c r="L64" i="6" s="1"/>
  <c r="G64" i="6" s="1"/>
  <c r="J63" i="6"/>
  <c r="L63" i="6" s="1"/>
  <c r="G63" i="6" s="1"/>
  <c r="L62" i="6"/>
  <c r="G62" i="6"/>
  <c r="L61" i="6"/>
  <c r="G61" i="6" s="1"/>
  <c r="L60" i="6"/>
  <c r="G60" i="6"/>
  <c r="L59" i="6"/>
  <c r="G59" i="6" s="1"/>
  <c r="L58" i="6"/>
  <c r="G58" i="6" s="1"/>
  <c r="L57" i="6"/>
  <c r="G57" i="6" s="1"/>
  <c r="J56" i="6"/>
  <c r="L56" i="6" s="1"/>
  <c r="G56" i="6" s="1"/>
  <c r="J55" i="6"/>
  <c r="L55" i="6" s="1"/>
  <c r="G55" i="6" s="1"/>
  <c r="L54" i="6"/>
  <c r="G54" i="6" s="1"/>
  <c r="L53" i="6"/>
  <c r="G53" i="6" s="1"/>
  <c r="L52" i="6"/>
  <c r="G52" i="6" s="1"/>
  <c r="L51" i="6"/>
  <c r="G51" i="6" s="1"/>
  <c r="L50" i="6"/>
  <c r="G50" i="6"/>
  <c r="L49" i="6"/>
  <c r="G49" i="6" s="1"/>
  <c r="L48" i="6"/>
  <c r="G48" i="6" s="1"/>
  <c r="L47" i="6"/>
  <c r="G47" i="6" s="1"/>
  <c r="L46" i="6"/>
  <c r="G46" i="6" s="1"/>
  <c r="L45" i="6"/>
  <c r="G45" i="6" s="1"/>
  <c r="J44" i="6"/>
  <c r="L44" i="6" s="1"/>
  <c r="G44" i="6" s="1"/>
  <c r="J43" i="6"/>
  <c r="L43" i="6" s="1"/>
  <c r="G43" i="6" s="1"/>
  <c r="L42" i="6"/>
  <c r="G42" i="6" s="1"/>
  <c r="L41" i="6"/>
  <c r="G41" i="6" s="1"/>
  <c r="L40" i="6"/>
  <c r="G40" i="6"/>
  <c r="L39" i="6"/>
  <c r="G39" i="6" s="1"/>
  <c r="L38" i="6"/>
  <c r="G38" i="6"/>
  <c r="L37" i="6"/>
  <c r="G37" i="6" s="1"/>
  <c r="L36" i="6"/>
  <c r="G36" i="6" s="1"/>
  <c r="L35" i="6"/>
  <c r="G35" i="6" s="1"/>
  <c r="L34" i="6"/>
  <c r="G34" i="6" s="1"/>
  <c r="L33" i="6"/>
  <c r="G33" i="6" s="1"/>
  <c r="L32" i="6"/>
  <c r="G32" i="6"/>
  <c r="L31" i="6"/>
  <c r="G31" i="6" s="1"/>
  <c r="L30" i="6"/>
  <c r="G30" i="6"/>
  <c r="L29" i="6"/>
  <c r="G29" i="6" s="1"/>
  <c r="L28" i="6"/>
  <c r="G28" i="6" s="1"/>
  <c r="L27" i="6"/>
  <c r="G27" i="6" s="1"/>
  <c r="L26" i="6"/>
  <c r="G26" i="6" s="1"/>
  <c r="L25" i="6"/>
  <c r="G25" i="6" s="1"/>
  <c r="L24" i="6"/>
  <c r="G24" i="6"/>
  <c r="L23" i="6"/>
  <c r="G23" i="6" s="1"/>
  <c r="L22" i="6"/>
  <c r="G22" i="6"/>
  <c r="L21" i="6"/>
  <c r="G21" i="6" s="1"/>
  <c r="L20" i="6"/>
  <c r="G20" i="6" s="1"/>
  <c r="L19" i="6"/>
  <c r="G19" i="6" s="1"/>
  <c r="L18" i="6"/>
  <c r="G18" i="6" s="1"/>
  <c r="L17" i="6"/>
  <c r="G17" i="6" s="1"/>
  <c r="L16" i="6"/>
  <c r="G16" i="6"/>
  <c r="L15" i="6"/>
  <c r="G15" i="6" s="1"/>
  <c r="L14" i="6"/>
  <c r="G14" i="6"/>
  <c r="L13" i="6"/>
  <c r="G13" i="6" s="1"/>
  <c r="L12" i="6"/>
  <c r="G12" i="6" s="1"/>
  <c r="L11" i="6"/>
  <c r="G11" i="6" s="1"/>
  <c r="L10" i="6"/>
  <c r="G10" i="6" s="1"/>
  <c r="J9" i="6"/>
  <c r="L9" i="6" s="1"/>
  <c r="G9" i="6" s="1"/>
  <c r="L8" i="6"/>
  <c r="G8" i="6" s="1"/>
  <c r="L7" i="6"/>
  <c r="G7" i="6" s="1"/>
  <c r="J6" i="6"/>
  <c r="L6" i="6" s="1"/>
  <c r="G6" i="6" s="1"/>
  <c r="L5" i="6"/>
  <c r="G5" i="6" s="1"/>
  <c r="L4" i="6"/>
  <c r="G4" i="6" s="1"/>
  <c r="L3" i="6"/>
  <c r="G3" i="6" s="1"/>
  <c r="M365" i="10"/>
  <c r="E365" i="10"/>
  <c r="M364" i="10"/>
  <c r="E364" i="10"/>
  <c r="M363" i="10"/>
  <c r="E363" i="10"/>
  <c r="M362" i="10"/>
  <c r="E362" i="10"/>
  <c r="M361" i="10"/>
  <c r="E361" i="10"/>
  <c r="M360" i="10"/>
  <c r="E360" i="10"/>
  <c r="M359" i="10"/>
  <c r="E359" i="10"/>
  <c r="M358" i="10"/>
  <c r="E358" i="10"/>
  <c r="M357" i="10"/>
  <c r="E357" i="10"/>
  <c r="M356" i="10"/>
  <c r="E356" i="10"/>
  <c r="J355" i="10"/>
  <c r="M355" i="10" s="1"/>
  <c r="E355" i="10" s="1"/>
  <c r="J354" i="10"/>
  <c r="M354" i="10" s="1"/>
  <c r="E354" i="10"/>
  <c r="J353" i="10"/>
  <c r="M353" i="10" s="1"/>
  <c r="E353" i="10" s="1"/>
  <c r="J352" i="10"/>
  <c r="M352" i="10" s="1"/>
  <c r="E352" i="10"/>
  <c r="J351" i="10"/>
  <c r="M351" i="10" s="1"/>
  <c r="E351" i="10" s="1"/>
  <c r="J350" i="10"/>
  <c r="M350" i="10" s="1"/>
  <c r="E350" i="10"/>
  <c r="J349" i="10"/>
  <c r="M349" i="10" s="1"/>
  <c r="E349" i="10" s="1"/>
  <c r="J348" i="10"/>
  <c r="M348" i="10" s="1"/>
  <c r="E348" i="10"/>
  <c r="J347" i="10"/>
  <c r="M347" i="10" s="1"/>
  <c r="E347" i="10" s="1"/>
  <c r="J346" i="10"/>
  <c r="M346" i="10" s="1"/>
  <c r="E346" i="10"/>
  <c r="J345" i="10"/>
  <c r="M345" i="10" s="1"/>
  <c r="E345" i="10" s="1"/>
  <c r="J344" i="10"/>
  <c r="M344" i="10" s="1"/>
  <c r="E344" i="10"/>
  <c r="J343" i="10"/>
  <c r="M343" i="10" s="1"/>
  <c r="E343" i="10" s="1"/>
  <c r="M342" i="10"/>
  <c r="E342" i="10" s="1"/>
  <c r="M341" i="10"/>
  <c r="E341" i="10" s="1"/>
  <c r="M340" i="10"/>
  <c r="E340" i="10" s="1"/>
  <c r="M339" i="10"/>
  <c r="E339" i="10" s="1"/>
  <c r="M338" i="10"/>
  <c r="E338" i="10" s="1"/>
  <c r="M337" i="10"/>
  <c r="E337" i="10" s="1"/>
  <c r="M336" i="10"/>
  <c r="E336" i="10" s="1"/>
  <c r="M335" i="10"/>
  <c r="E335" i="10" s="1"/>
  <c r="M334" i="10"/>
  <c r="E334" i="10" s="1"/>
  <c r="M333" i="10"/>
  <c r="E333" i="10" s="1"/>
  <c r="M332" i="10"/>
  <c r="E332" i="10" s="1"/>
  <c r="M331" i="10"/>
  <c r="E331" i="10" s="1"/>
  <c r="M330" i="10"/>
  <c r="E330" i="10" s="1"/>
  <c r="M329" i="10"/>
  <c r="E329" i="10" s="1"/>
  <c r="M328" i="10"/>
  <c r="E328" i="10" s="1"/>
  <c r="M327" i="10"/>
  <c r="E327" i="10" s="1"/>
  <c r="M326" i="10"/>
  <c r="E326" i="10" s="1"/>
  <c r="M325" i="10"/>
  <c r="E325" i="10" s="1"/>
  <c r="M324" i="10"/>
  <c r="E324" i="10" s="1"/>
  <c r="M323" i="10"/>
  <c r="E323" i="10" s="1"/>
  <c r="M322" i="10"/>
  <c r="E322" i="10" s="1"/>
  <c r="M321" i="10"/>
  <c r="E321" i="10" s="1"/>
  <c r="M320" i="10"/>
  <c r="E320" i="10" s="1"/>
  <c r="M319" i="10"/>
  <c r="E319" i="10" s="1"/>
  <c r="M318" i="10"/>
  <c r="E318" i="10" s="1"/>
  <c r="M317" i="10"/>
  <c r="E317" i="10" s="1"/>
  <c r="M316" i="10"/>
  <c r="E316" i="10" s="1"/>
  <c r="M315" i="10"/>
  <c r="E315" i="10" s="1"/>
  <c r="M314" i="10"/>
  <c r="E314" i="10" s="1"/>
  <c r="J313" i="10"/>
  <c r="M313" i="10" s="1"/>
  <c r="E313" i="10" s="1"/>
  <c r="M312" i="10"/>
  <c r="E312" i="10"/>
  <c r="J311" i="10"/>
  <c r="M311" i="10" s="1"/>
  <c r="E311" i="10" s="1"/>
  <c r="J310" i="10"/>
  <c r="M310" i="10" s="1"/>
  <c r="E310" i="10"/>
  <c r="J309" i="10"/>
  <c r="M309" i="10" s="1"/>
  <c r="E309" i="10" s="1"/>
  <c r="J308" i="10"/>
  <c r="M308" i="10" s="1"/>
  <c r="E308" i="10"/>
  <c r="J307" i="10"/>
  <c r="M307" i="10" s="1"/>
  <c r="E307" i="10" s="1"/>
  <c r="J306" i="10"/>
  <c r="M306" i="10" s="1"/>
  <c r="E306" i="10"/>
  <c r="J305" i="10"/>
  <c r="M305" i="10" s="1"/>
  <c r="E305" i="10" s="1"/>
  <c r="J304" i="10"/>
  <c r="M304" i="10" s="1"/>
  <c r="E304" i="10"/>
  <c r="J303" i="10"/>
  <c r="M303" i="10" s="1"/>
  <c r="E303" i="10" s="1"/>
  <c r="J302" i="10"/>
  <c r="M302" i="10" s="1"/>
  <c r="E302" i="10"/>
  <c r="J301" i="10"/>
  <c r="M301" i="10" s="1"/>
  <c r="E301" i="10" s="1"/>
  <c r="J300" i="10"/>
  <c r="M300" i="10" s="1"/>
  <c r="E300" i="10"/>
  <c r="J299" i="10"/>
  <c r="M299" i="10" s="1"/>
  <c r="E299" i="10" s="1"/>
  <c r="M298" i="10"/>
  <c r="E298" i="10" s="1"/>
  <c r="M297" i="10"/>
  <c r="E297" i="10" s="1"/>
  <c r="M296" i="10"/>
  <c r="E296" i="10" s="1"/>
  <c r="M295" i="10"/>
  <c r="E295" i="10" s="1"/>
  <c r="M294" i="10"/>
  <c r="E294" i="10" s="1"/>
  <c r="M293" i="10"/>
  <c r="E293" i="10" s="1"/>
  <c r="M292" i="10"/>
  <c r="E292" i="10" s="1"/>
  <c r="M291" i="10"/>
  <c r="E291" i="10" s="1"/>
  <c r="M290" i="10"/>
  <c r="E290" i="10" s="1"/>
  <c r="M289" i="10"/>
  <c r="E289" i="10" s="1"/>
  <c r="M288" i="10"/>
  <c r="E288" i="10" s="1"/>
  <c r="M287" i="10"/>
  <c r="E287" i="10" s="1"/>
  <c r="M286" i="10"/>
  <c r="E286" i="10" s="1"/>
  <c r="M285" i="10"/>
  <c r="E285" i="10" s="1"/>
  <c r="M284" i="10"/>
  <c r="E284" i="10" s="1"/>
  <c r="M283" i="10"/>
  <c r="E283" i="10" s="1"/>
  <c r="M282" i="10"/>
  <c r="E282" i="10" s="1"/>
  <c r="M281" i="10"/>
  <c r="E281" i="10" s="1"/>
  <c r="M280" i="10"/>
  <c r="E280" i="10" s="1"/>
  <c r="M279" i="10"/>
  <c r="E279" i="10" s="1"/>
  <c r="M278" i="10"/>
  <c r="E278" i="10" s="1"/>
  <c r="M277" i="10"/>
  <c r="E277" i="10" s="1"/>
  <c r="M276" i="10"/>
  <c r="E276" i="10" s="1"/>
  <c r="M275" i="10"/>
  <c r="E275" i="10" s="1"/>
  <c r="M274" i="10"/>
  <c r="E274" i="10" s="1"/>
  <c r="M273" i="10"/>
  <c r="E273" i="10" s="1"/>
  <c r="M272" i="10"/>
  <c r="E272" i="10" s="1"/>
  <c r="M271" i="10"/>
  <c r="E271" i="10" s="1"/>
  <c r="M270" i="10"/>
  <c r="E270" i="10" s="1"/>
  <c r="M269" i="10"/>
  <c r="E269" i="10" s="1"/>
  <c r="M268" i="10"/>
  <c r="E268" i="10" s="1"/>
  <c r="M267" i="10"/>
  <c r="E267" i="10" s="1"/>
  <c r="M266" i="10"/>
  <c r="E266" i="10" s="1"/>
  <c r="M265" i="10"/>
  <c r="E265" i="10" s="1"/>
  <c r="M264" i="10"/>
  <c r="E264" i="10" s="1"/>
  <c r="M263" i="10"/>
  <c r="E263" i="10" s="1"/>
  <c r="M262" i="10"/>
  <c r="E262" i="10" s="1"/>
  <c r="M261" i="10"/>
  <c r="E261" i="10" s="1"/>
  <c r="M260" i="10"/>
  <c r="E260" i="10" s="1"/>
  <c r="M259" i="10"/>
  <c r="E259" i="10" s="1"/>
  <c r="M258" i="10"/>
  <c r="E258" i="10" s="1"/>
  <c r="M257" i="10"/>
  <c r="E257" i="10" s="1"/>
  <c r="M256" i="10"/>
  <c r="E256" i="10" s="1"/>
  <c r="M255" i="10"/>
  <c r="E255" i="10" s="1"/>
  <c r="M254" i="10"/>
  <c r="E254" i="10" s="1"/>
  <c r="M253" i="10"/>
  <c r="E253" i="10" s="1"/>
  <c r="M252" i="10"/>
  <c r="E252" i="10" s="1"/>
  <c r="M251" i="10"/>
  <c r="E251" i="10" s="1"/>
  <c r="M250" i="10"/>
  <c r="E250" i="10" s="1"/>
  <c r="M249" i="10"/>
  <c r="E249" i="10" s="1"/>
  <c r="M248" i="10"/>
  <c r="E248" i="10" s="1"/>
  <c r="M247" i="10"/>
  <c r="E247" i="10" s="1"/>
  <c r="M246" i="10"/>
  <c r="E246" i="10" s="1"/>
  <c r="M245" i="10"/>
  <c r="E245" i="10" s="1"/>
  <c r="M244" i="10"/>
  <c r="E244" i="10" s="1"/>
  <c r="M243" i="10"/>
  <c r="E243" i="10" s="1"/>
  <c r="M242" i="10"/>
  <c r="E242" i="10" s="1"/>
  <c r="M241" i="10"/>
  <c r="E241" i="10" s="1"/>
  <c r="M240" i="10"/>
  <c r="E240" i="10" s="1"/>
  <c r="M239" i="10"/>
  <c r="E239" i="10" s="1"/>
  <c r="M238" i="10"/>
  <c r="E238" i="10" s="1"/>
  <c r="M237" i="10"/>
  <c r="E237" i="10" s="1"/>
  <c r="M236" i="10"/>
  <c r="E236" i="10" s="1"/>
  <c r="M235" i="10"/>
  <c r="E235" i="10" s="1"/>
  <c r="M234" i="10"/>
  <c r="E234" i="10" s="1"/>
  <c r="M233" i="10"/>
  <c r="E233" i="10" s="1"/>
  <c r="M232" i="10"/>
  <c r="E232" i="10" s="1"/>
  <c r="M231" i="10"/>
  <c r="E231" i="10" s="1"/>
  <c r="M230" i="10"/>
  <c r="E230" i="10" s="1"/>
  <c r="M229" i="10"/>
  <c r="E229" i="10" s="1"/>
  <c r="M228" i="10"/>
  <c r="E228" i="10" s="1"/>
  <c r="M227" i="10"/>
  <c r="E227" i="10" s="1"/>
  <c r="M226" i="10"/>
  <c r="E226" i="10" s="1"/>
  <c r="M225" i="10"/>
  <c r="E225" i="10" s="1"/>
  <c r="M224" i="10"/>
  <c r="E224" i="10" s="1"/>
  <c r="M223" i="10"/>
  <c r="E223" i="10" s="1"/>
  <c r="M222" i="10"/>
  <c r="E222" i="10" s="1"/>
  <c r="M221" i="10"/>
  <c r="E221" i="10" s="1"/>
  <c r="M220" i="10"/>
  <c r="E220" i="10" s="1"/>
  <c r="M219" i="10"/>
  <c r="E219" i="10" s="1"/>
  <c r="M218" i="10"/>
  <c r="E218" i="10" s="1"/>
  <c r="M217" i="10"/>
  <c r="E217" i="10" s="1"/>
  <c r="M216" i="10"/>
  <c r="E216" i="10" s="1"/>
  <c r="M215" i="10"/>
  <c r="E215" i="10" s="1"/>
  <c r="M214" i="10"/>
  <c r="E214" i="10" s="1"/>
  <c r="M213" i="10"/>
  <c r="E213" i="10" s="1"/>
  <c r="J212" i="10"/>
  <c r="M212" i="10" s="1"/>
  <c r="E212" i="10" s="1"/>
  <c r="M211" i="10"/>
  <c r="E211" i="10"/>
  <c r="J210" i="10"/>
  <c r="M210" i="10" s="1"/>
  <c r="E210" i="10" s="1"/>
  <c r="J209" i="10"/>
  <c r="M209" i="10" s="1"/>
  <c r="E209" i="10"/>
  <c r="J208" i="10"/>
  <c r="M208" i="10" s="1"/>
  <c r="E208" i="10" s="1"/>
  <c r="J207" i="10"/>
  <c r="M207" i="10" s="1"/>
  <c r="E207" i="10" s="1"/>
  <c r="J206" i="10"/>
  <c r="M206" i="10" s="1"/>
  <c r="E206" i="10"/>
  <c r="J205" i="10"/>
  <c r="M205" i="10" s="1"/>
  <c r="E205" i="10" s="1"/>
  <c r="J204" i="10"/>
  <c r="M204" i="10" s="1"/>
  <c r="E204" i="10" s="1"/>
  <c r="J203" i="10"/>
  <c r="M203" i="10" s="1"/>
  <c r="E203" i="10" s="1"/>
  <c r="J202" i="10"/>
  <c r="M202" i="10" s="1"/>
  <c r="E202" i="10" s="1"/>
  <c r="J201" i="10"/>
  <c r="M201" i="10" s="1"/>
  <c r="E201" i="10" s="1"/>
  <c r="J200" i="10"/>
  <c r="M200" i="10" s="1"/>
  <c r="E200" i="10" s="1"/>
  <c r="J199" i="10"/>
  <c r="M199" i="10" s="1"/>
  <c r="E199" i="10" s="1"/>
  <c r="J198" i="10"/>
  <c r="M198" i="10" s="1"/>
  <c r="E198" i="10" s="1"/>
  <c r="J197" i="10"/>
  <c r="M197" i="10" s="1"/>
  <c r="E197" i="10" s="1"/>
  <c r="J196" i="10"/>
  <c r="M196" i="10" s="1"/>
  <c r="E196" i="10" s="1"/>
  <c r="J195" i="10"/>
  <c r="M195" i="10" s="1"/>
  <c r="E195" i="10" s="1"/>
  <c r="J194" i="10"/>
  <c r="M194" i="10" s="1"/>
  <c r="E194" i="10" s="1"/>
  <c r="J193" i="10"/>
  <c r="M193" i="10" s="1"/>
  <c r="E193" i="10" s="1"/>
  <c r="J192" i="10"/>
  <c r="M192" i="10" s="1"/>
  <c r="E192" i="10" s="1"/>
  <c r="J191" i="10"/>
  <c r="M191" i="10" s="1"/>
  <c r="E191" i="10" s="1"/>
  <c r="J190" i="10"/>
  <c r="M190" i="10" s="1"/>
  <c r="E190" i="10" s="1"/>
  <c r="J189" i="10"/>
  <c r="M189" i="10" s="1"/>
  <c r="E189" i="10" s="1"/>
  <c r="J188" i="10"/>
  <c r="M188" i="10" s="1"/>
  <c r="E188" i="10" s="1"/>
  <c r="J187" i="10"/>
  <c r="M187" i="10" s="1"/>
  <c r="E187" i="10" s="1"/>
  <c r="J186" i="10"/>
  <c r="M186" i="10" s="1"/>
  <c r="E186" i="10" s="1"/>
  <c r="J185" i="10"/>
  <c r="M185" i="10" s="1"/>
  <c r="E185" i="10" s="1"/>
  <c r="J184" i="10"/>
  <c r="M184" i="10" s="1"/>
  <c r="E184" i="10" s="1"/>
  <c r="M183" i="10"/>
  <c r="E183" i="10" s="1"/>
  <c r="M182" i="10"/>
  <c r="E182" i="10"/>
  <c r="M181" i="10"/>
  <c r="E181" i="10" s="1"/>
  <c r="J180" i="10"/>
  <c r="M180" i="10" s="1"/>
  <c r="E180" i="10" s="1"/>
  <c r="J179" i="10"/>
  <c r="M179" i="10" s="1"/>
  <c r="E179" i="10" s="1"/>
  <c r="J178" i="10"/>
  <c r="M178" i="10" s="1"/>
  <c r="E178" i="10" s="1"/>
  <c r="J177" i="10"/>
  <c r="M177" i="10" s="1"/>
  <c r="E177" i="10" s="1"/>
  <c r="J176" i="10"/>
  <c r="M176" i="10" s="1"/>
  <c r="E176" i="10" s="1"/>
  <c r="M175" i="10"/>
  <c r="E175" i="10"/>
  <c r="M174" i="10"/>
  <c r="E174" i="10"/>
  <c r="M173" i="10"/>
  <c r="E173" i="10"/>
  <c r="M172" i="10"/>
  <c r="E172" i="10"/>
  <c r="M171" i="10"/>
  <c r="E171" i="10"/>
  <c r="M170" i="10"/>
  <c r="E170" i="10"/>
  <c r="M169" i="10"/>
  <c r="E169" i="10"/>
  <c r="M168" i="10"/>
  <c r="E168" i="10"/>
  <c r="M167" i="10"/>
  <c r="E167" i="10"/>
  <c r="M166" i="10"/>
  <c r="E166" i="10"/>
  <c r="M165" i="10"/>
  <c r="E165" i="10"/>
  <c r="M164" i="10"/>
  <c r="E164" i="10"/>
  <c r="M163" i="10"/>
  <c r="E163" i="10" s="1"/>
  <c r="M162" i="10"/>
  <c r="E162" i="10"/>
  <c r="M161" i="10"/>
  <c r="E161" i="10" s="1"/>
  <c r="J160" i="10"/>
  <c r="M160" i="10" s="1"/>
  <c r="E160" i="10" s="1"/>
  <c r="J159" i="10"/>
  <c r="M159" i="10" s="1"/>
  <c r="E159" i="10" s="1"/>
  <c r="J158" i="10"/>
  <c r="M158" i="10" s="1"/>
  <c r="E158" i="10"/>
  <c r="J157" i="10"/>
  <c r="M157" i="10" s="1"/>
  <c r="E157" i="10" s="1"/>
  <c r="J156" i="10"/>
  <c r="M156" i="10" s="1"/>
  <c r="E156" i="10" s="1"/>
  <c r="J155" i="10"/>
  <c r="M155" i="10" s="1"/>
  <c r="E155" i="10" s="1"/>
  <c r="J154" i="10"/>
  <c r="M154" i="10" s="1"/>
  <c r="E154" i="10"/>
  <c r="J153" i="10"/>
  <c r="M153" i="10" s="1"/>
  <c r="E153" i="10" s="1"/>
  <c r="J152" i="10"/>
  <c r="M152" i="10" s="1"/>
  <c r="E152" i="10" s="1"/>
  <c r="J151" i="10"/>
  <c r="M151" i="10" s="1"/>
  <c r="E151" i="10" s="1"/>
  <c r="J150" i="10"/>
  <c r="M150" i="10" s="1"/>
  <c r="E150" i="10"/>
  <c r="J149" i="10"/>
  <c r="M149" i="10" s="1"/>
  <c r="E149" i="10" s="1"/>
  <c r="J148" i="10"/>
  <c r="M148" i="10" s="1"/>
  <c r="E148" i="10" s="1"/>
  <c r="M147" i="10"/>
  <c r="E147" i="10"/>
  <c r="M146" i="10"/>
  <c r="E146" i="10" s="1"/>
  <c r="M145" i="10"/>
  <c r="E145" i="10"/>
  <c r="M144" i="10"/>
  <c r="E144" i="10" s="1"/>
  <c r="M143" i="10"/>
  <c r="E143" i="10"/>
  <c r="M142" i="10"/>
  <c r="E142" i="10" s="1"/>
  <c r="M141" i="10"/>
  <c r="E141" i="10"/>
  <c r="M140" i="10"/>
  <c r="E140" i="10" s="1"/>
  <c r="M139" i="10"/>
  <c r="E139" i="10"/>
  <c r="M138" i="10"/>
  <c r="E138" i="10" s="1"/>
  <c r="M137" i="10"/>
  <c r="E137" i="10"/>
  <c r="M136" i="10"/>
  <c r="E136" i="10" s="1"/>
  <c r="M135" i="10"/>
  <c r="E135" i="10"/>
  <c r="M134" i="10"/>
  <c r="E134" i="10" s="1"/>
  <c r="M133" i="10"/>
  <c r="E133" i="10"/>
  <c r="M132" i="10"/>
  <c r="E132" i="10" s="1"/>
  <c r="M131" i="10"/>
  <c r="E131" i="10"/>
  <c r="J130" i="10"/>
  <c r="M130" i="10" s="1"/>
  <c r="E130" i="10" s="1"/>
  <c r="J129" i="10"/>
  <c r="M129" i="10" s="1"/>
  <c r="E129" i="10" s="1"/>
  <c r="M128" i="10"/>
  <c r="E128" i="10"/>
  <c r="M127" i="10"/>
  <c r="E127" i="10" s="1"/>
  <c r="M126" i="10"/>
  <c r="E126" i="10"/>
  <c r="M125" i="10"/>
  <c r="E125" i="10" s="1"/>
  <c r="M124" i="10"/>
  <c r="E124" i="10"/>
  <c r="M123" i="10"/>
  <c r="E123" i="10" s="1"/>
  <c r="M122" i="10"/>
  <c r="E122" i="10"/>
  <c r="M121" i="10"/>
  <c r="E121" i="10" s="1"/>
  <c r="M120" i="10"/>
  <c r="E120" i="10"/>
  <c r="M119" i="10"/>
  <c r="E119" i="10" s="1"/>
  <c r="M118" i="10"/>
  <c r="E118" i="10"/>
  <c r="M117" i="10"/>
  <c r="E117" i="10" s="1"/>
  <c r="M116" i="10"/>
  <c r="E116" i="10"/>
  <c r="M115" i="10"/>
  <c r="E115" i="10" s="1"/>
  <c r="M114" i="10"/>
  <c r="E114" i="10"/>
  <c r="M113" i="10"/>
  <c r="E113" i="10" s="1"/>
  <c r="M112" i="10"/>
  <c r="E112" i="10"/>
  <c r="M111" i="10"/>
  <c r="E111" i="10" s="1"/>
  <c r="J110" i="10"/>
  <c r="M110" i="10" s="1"/>
  <c r="E110" i="10" s="1"/>
  <c r="J109" i="10"/>
  <c r="M109" i="10" s="1"/>
  <c r="E109" i="10" s="1"/>
  <c r="J108" i="10"/>
  <c r="M108" i="10" s="1"/>
  <c r="E108" i="10" s="1"/>
  <c r="J107" i="10"/>
  <c r="M107" i="10" s="1"/>
  <c r="E107" i="10" s="1"/>
  <c r="J106" i="10"/>
  <c r="M106" i="10" s="1"/>
  <c r="E106" i="10" s="1"/>
  <c r="J105" i="10"/>
  <c r="M105" i="10" s="1"/>
  <c r="E105" i="10" s="1"/>
  <c r="J104" i="10"/>
  <c r="M104" i="10" s="1"/>
  <c r="E104" i="10" s="1"/>
  <c r="J103" i="10"/>
  <c r="M103" i="10" s="1"/>
  <c r="E103" i="10" s="1"/>
  <c r="J102" i="10"/>
  <c r="M102" i="10" s="1"/>
  <c r="E102" i="10" s="1"/>
  <c r="J101" i="10"/>
  <c r="M101" i="10" s="1"/>
  <c r="E101" i="10" s="1"/>
  <c r="J100" i="10"/>
  <c r="M100" i="10" s="1"/>
  <c r="E100" i="10" s="1"/>
  <c r="J99" i="10"/>
  <c r="M99" i="10" s="1"/>
  <c r="E99" i="10" s="1"/>
  <c r="J98" i="10"/>
  <c r="M98" i="10" s="1"/>
  <c r="E98" i="10" s="1"/>
  <c r="J97" i="10"/>
  <c r="M97" i="10" s="1"/>
  <c r="E97" i="10" s="1"/>
  <c r="J96" i="10"/>
  <c r="M96" i="10" s="1"/>
  <c r="E96" i="10" s="1"/>
  <c r="J95" i="10"/>
  <c r="M95" i="10" s="1"/>
  <c r="E95" i="10" s="1"/>
  <c r="J94" i="10"/>
  <c r="M94" i="10" s="1"/>
  <c r="E94" i="10" s="1"/>
  <c r="J93" i="10"/>
  <c r="M93" i="10" s="1"/>
  <c r="E93" i="10" s="1"/>
  <c r="J92" i="10"/>
  <c r="M92" i="10" s="1"/>
  <c r="E92" i="10" s="1"/>
  <c r="J91" i="10"/>
  <c r="M91" i="10" s="1"/>
  <c r="E91" i="10" s="1"/>
  <c r="J90" i="10"/>
  <c r="M90" i="10" s="1"/>
  <c r="E90" i="10" s="1"/>
  <c r="J89" i="10"/>
  <c r="M89" i="10" s="1"/>
  <c r="E89" i="10" s="1"/>
  <c r="J88" i="10"/>
  <c r="M88" i="10" s="1"/>
  <c r="E88" i="10" s="1"/>
  <c r="M87" i="10"/>
  <c r="E87" i="10"/>
  <c r="M86" i="10"/>
  <c r="E86" i="10"/>
  <c r="M85" i="10"/>
  <c r="E85" i="10"/>
  <c r="M84" i="10"/>
  <c r="E84" i="10"/>
  <c r="M83" i="10"/>
  <c r="E83" i="10"/>
  <c r="M82" i="10"/>
  <c r="E82" i="10"/>
  <c r="M81" i="10"/>
  <c r="E81" i="10"/>
  <c r="M80" i="10"/>
  <c r="E80" i="10"/>
  <c r="M79" i="10"/>
  <c r="E79" i="10"/>
  <c r="M78" i="10"/>
  <c r="E78" i="10"/>
  <c r="M77" i="10"/>
  <c r="E77" i="10"/>
  <c r="M76" i="10"/>
  <c r="E76" i="10"/>
  <c r="M75" i="10"/>
  <c r="E75" i="10"/>
  <c r="M74" i="10"/>
  <c r="E74" i="10"/>
  <c r="M73" i="10"/>
  <c r="E73" i="10"/>
  <c r="M72" i="10"/>
  <c r="E72" i="10"/>
  <c r="M71" i="10"/>
  <c r="E71" i="10"/>
  <c r="M70" i="10"/>
  <c r="E70" i="10"/>
  <c r="J69" i="10"/>
  <c r="M69" i="10" s="1"/>
  <c r="E69" i="10" s="1"/>
  <c r="M68" i="10"/>
  <c r="E68" i="10"/>
  <c r="M67" i="10"/>
  <c r="E67" i="10" s="1"/>
  <c r="M66" i="10"/>
  <c r="E66" i="10"/>
  <c r="M65" i="10"/>
  <c r="E65" i="10" s="1"/>
  <c r="M64" i="10"/>
  <c r="E64" i="10"/>
  <c r="M63" i="10"/>
  <c r="E63" i="10" s="1"/>
  <c r="M62" i="10"/>
  <c r="E62" i="10"/>
  <c r="M61" i="10"/>
  <c r="E61" i="10" s="1"/>
  <c r="M60" i="10"/>
  <c r="E60" i="10"/>
  <c r="M59" i="10"/>
  <c r="E59" i="10" s="1"/>
  <c r="M58" i="10"/>
  <c r="E58" i="10"/>
  <c r="M57" i="10"/>
  <c r="E57" i="10" s="1"/>
  <c r="M56" i="10"/>
  <c r="E56" i="10"/>
  <c r="M55" i="10"/>
  <c r="E55" i="10" s="1"/>
  <c r="M54" i="10"/>
  <c r="E54" i="10"/>
  <c r="M53" i="10"/>
  <c r="E53" i="10" s="1"/>
  <c r="M52" i="10"/>
  <c r="E52" i="10"/>
  <c r="M51" i="10"/>
  <c r="E51" i="10" s="1"/>
  <c r="M50" i="10"/>
  <c r="E50" i="10"/>
  <c r="M49" i="10"/>
  <c r="E49" i="10" s="1"/>
  <c r="M48" i="10"/>
  <c r="E48" i="10"/>
  <c r="M47" i="10"/>
  <c r="E47" i="10" s="1"/>
  <c r="M46" i="10"/>
  <c r="E46" i="10"/>
  <c r="M45" i="10"/>
  <c r="E45" i="10" s="1"/>
  <c r="M44" i="10"/>
  <c r="E44" i="10"/>
  <c r="M43" i="10"/>
  <c r="E43" i="10" s="1"/>
  <c r="M42" i="10"/>
  <c r="E42" i="10"/>
  <c r="M41" i="10"/>
  <c r="E41" i="10" s="1"/>
  <c r="M40" i="10"/>
  <c r="E40" i="10"/>
  <c r="M39" i="10"/>
  <c r="E39" i="10" s="1"/>
  <c r="M38" i="10"/>
  <c r="E38" i="10"/>
  <c r="M37" i="10"/>
  <c r="E37" i="10" s="1"/>
  <c r="M36" i="10"/>
  <c r="E36" i="10"/>
  <c r="M35" i="10"/>
  <c r="E35" i="10" s="1"/>
  <c r="M34" i="10"/>
  <c r="E34" i="10"/>
  <c r="M33" i="10"/>
  <c r="E33" i="10" s="1"/>
  <c r="M32" i="10"/>
  <c r="E32" i="10"/>
  <c r="M31" i="10"/>
  <c r="E31" i="10" s="1"/>
  <c r="M30" i="10"/>
  <c r="E30" i="10"/>
  <c r="M29" i="10"/>
  <c r="E29" i="10" s="1"/>
  <c r="M28" i="10"/>
  <c r="E28" i="10"/>
  <c r="M27" i="10"/>
  <c r="E27" i="10" s="1"/>
  <c r="M26" i="10"/>
  <c r="E26" i="10"/>
  <c r="M25" i="10"/>
  <c r="E25" i="10" s="1"/>
  <c r="M24" i="10"/>
  <c r="E24" i="10"/>
  <c r="M23" i="10"/>
  <c r="E23" i="10" s="1"/>
  <c r="M22" i="10"/>
  <c r="E22" i="10"/>
  <c r="M21" i="10"/>
  <c r="E21" i="10" s="1"/>
  <c r="M20" i="10"/>
  <c r="E20" i="10"/>
  <c r="M19" i="10"/>
  <c r="E19" i="10" s="1"/>
  <c r="M18" i="10"/>
  <c r="E18" i="10"/>
  <c r="M17" i="10"/>
  <c r="E17" i="10" s="1"/>
  <c r="M16" i="10"/>
  <c r="E16" i="10"/>
  <c r="M15" i="10"/>
  <c r="E15" i="10" s="1"/>
  <c r="M14" i="10"/>
  <c r="E14" i="10"/>
  <c r="M13" i="10"/>
  <c r="E13" i="10" s="1"/>
  <c r="M12" i="10"/>
  <c r="E12" i="10"/>
  <c r="M11" i="10"/>
  <c r="E11" i="10" s="1"/>
  <c r="M10" i="10"/>
  <c r="E10" i="10"/>
  <c r="M9" i="10"/>
  <c r="E9" i="10" s="1"/>
  <c r="M8" i="10"/>
  <c r="E8" i="10"/>
  <c r="M7" i="10"/>
  <c r="E7" i="10" s="1"/>
  <c r="M6" i="10"/>
  <c r="E6" i="10"/>
  <c r="M5" i="10"/>
  <c r="E5" i="10" s="1"/>
  <c r="M4" i="10"/>
  <c r="E4" i="10"/>
  <c r="M3" i="10"/>
  <c r="E3" i="10" s="1"/>
  <c r="M2" i="10"/>
  <c r="E2" i="10"/>
  <c r="F9" i="14" l="1"/>
  <c r="F7" i="14"/>
  <c r="F5" i="14"/>
  <c r="F3" i="14"/>
  <c r="F8" i="14"/>
  <c r="F6" i="14"/>
  <c r="F4" i="14"/>
  <c r="F2" i="14"/>
</calcChain>
</file>

<file path=xl/sharedStrings.xml><?xml version="1.0" encoding="utf-8"?>
<sst xmlns="http://schemas.openxmlformats.org/spreadsheetml/2006/main" count="2018" uniqueCount="266">
  <si>
    <t>Vencimiento</t>
  </si>
  <si>
    <t>dic</t>
  </si>
  <si>
    <t>Años</t>
  </si>
  <si>
    <t>2021</t>
  </si>
  <si>
    <t>Categorias</t>
  </si>
  <si>
    <t>Subcategoria</t>
  </si>
  <si>
    <t>Beneficiado</t>
  </si>
  <si>
    <t>Suma de Prespuesto</t>
  </si>
  <si>
    <t>Suma de Monto pagado</t>
  </si>
  <si>
    <t>Ahorro</t>
  </si>
  <si>
    <t>Contingencias</t>
  </si>
  <si>
    <t>BancoEstado</t>
  </si>
  <si>
    <t>Vacaciones</t>
  </si>
  <si>
    <t>Vivienda</t>
  </si>
  <si>
    <t>Casa</t>
  </si>
  <si>
    <t>Agua</t>
  </si>
  <si>
    <t>Nueva Atacama</t>
  </si>
  <si>
    <t>Arriendo</t>
  </si>
  <si>
    <t>Ed.Jotabeche</t>
  </si>
  <si>
    <t>Gas</t>
  </si>
  <si>
    <t>Gasco</t>
  </si>
  <si>
    <t>Luz</t>
  </si>
  <si>
    <t>CGE S.A</t>
  </si>
  <si>
    <t>Estudios</t>
  </si>
  <si>
    <t>Ing.Industrial</t>
  </si>
  <si>
    <t>IACC</t>
  </si>
  <si>
    <t>Salud</t>
  </si>
  <si>
    <t>Corte de pelo</t>
  </si>
  <si>
    <t>Peluquero</t>
  </si>
  <si>
    <t>Dentista</t>
  </si>
  <si>
    <t>OrthoSmile</t>
  </si>
  <si>
    <t>Servicios</t>
  </si>
  <si>
    <t>Celular</t>
  </si>
  <si>
    <t>Entel PCS</t>
  </si>
  <si>
    <t>Netflix</t>
  </si>
  <si>
    <t>Spotify</t>
  </si>
  <si>
    <t>Youtube</t>
  </si>
  <si>
    <t>Transporte</t>
  </si>
  <si>
    <t>Bus</t>
  </si>
  <si>
    <t>Pluss Chile</t>
  </si>
  <si>
    <t>Vida</t>
  </si>
  <si>
    <t>Bar, restaurant</t>
  </si>
  <si>
    <t>pubs, etc</t>
  </si>
  <si>
    <t>Mercadería</t>
  </si>
  <si>
    <t>Super</t>
  </si>
  <si>
    <t>Regalo</t>
  </si>
  <si>
    <t>Abuela Mama</t>
  </si>
  <si>
    <t>Ana Romero</t>
  </si>
  <si>
    <t>Antony Araya</t>
  </si>
  <si>
    <t>Braian Araya</t>
  </si>
  <si>
    <t>Claudia Caceres</t>
  </si>
  <si>
    <t>Claudia Castillo</t>
  </si>
  <si>
    <t>Elias Araya</t>
  </si>
  <si>
    <t>Javier Araya</t>
  </si>
  <si>
    <t>Javiera Araya</t>
  </si>
  <si>
    <t>Jeremias Araya</t>
  </si>
  <si>
    <t>Jonatan</t>
  </si>
  <si>
    <t>Maxi</t>
  </si>
  <si>
    <t>Vale</t>
  </si>
  <si>
    <t>Emily</t>
  </si>
  <si>
    <t>Dasnee</t>
  </si>
  <si>
    <t>Alex Araya</t>
  </si>
  <si>
    <t>Erick</t>
  </si>
  <si>
    <t>Suegro</t>
  </si>
  <si>
    <t>Suegra</t>
  </si>
  <si>
    <t>Elías</t>
  </si>
  <si>
    <t>Javi dasnne</t>
  </si>
  <si>
    <t>Snack</t>
  </si>
  <si>
    <t>Antucoya</t>
  </si>
  <si>
    <t>Total general</t>
  </si>
  <si>
    <t>Periodicidad</t>
  </si>
  <si>
    <t>Prioridad</t>
  </si>
  <si>
    <t>al día</t>
  </si>
  <si>
    <t>Prespuesto</t>
  </si>
  <si>
    <t>Observaciones</t>
  </si>
  <si>
    <t>A pagar</t>
  </si>
  <si>
    <t>Fecha_pagado</t>
  </si>
  <si>
    <t>Monto pagado</t>
  </si>
  <si>
    <t>Pagado</t>
  </si>
  <si>
    <t>Porcentaje</t>
  </si>
  <si>
    <t>Monto</t>
  </si>
  <si>
    <t>Descripción</t>
  </si>
  <si>
    <t>CUMPLEAÑOS</t>
  </si>
  <si>
    <t>Abuelo Lissett</t>
  </si>
  <si>
    <t>Ami</t>
  </si>
  <si>
    <t>DIA DE LA MADRE</t>
  </si>
  <si>
    <t>Fijo</t>
  </si>
  <si>
    <t>Variable</t>
  </si>
  <si>
    <t>NAVIDAD</t>
  </si>
  <si>
    <t>Angelo Leon</t>
  </si>
  <si>
    <t>DIA DEL NIÑO</t>
  </si>
  <si>
    <t>Automovil</t>
  </si>
  <si>
    <t>SOAP</t>
  </si>
  <si>
    <t>Aseguradora</t>
  </si>
  <si>
    <t>Claudio Pavez</t>
  </si>
  <si>
    <t>Cumpleaños Yo</t>
  </si>
  <si>
    <t>Dario Olmos</t>
  </si>
  <si>
    <t>Limpieza</t>
  </si>
  <si>
    <t>Copec</t>
  </si>
  <si>
    <t>Eduardo Campillay</t>
  </si>
  <si>
    <t>Combustible</t>
  </si>
  <si>
    <t>Florencia Olmos</t>
  </si>
  <si>
    <t>Viaje</t>
  </si>
  <si>
    <t>Gonzalo Araya</t>
  </si>
  <si>
    <t>Celebración</t>
  </si>
  <si>
    <t>FIESTAS PATRIAS</t>
  </si>
  <si>
    <t>DIA DEL PADRE</t>
  </si>
  <si>
    <t>aqua di gio profumo paris 25.000</t>
  </si>
  <si>
    <t>Juan Olmos</t>
  </si>
  <si>
    <t>Lissett Barerra</t>
  </si>
  <si>
    <t>Lissett Barrera</t>
  </si>
  <si>
    <t>ANIVERSARIO</t>
  </si>
  <si>
    <t>Mario Cortez</t>
  </si>
  <si>
    <t>PA</t>
  </si>
  <si>
    <t>Nieves Ramos</t>
  </si>
  <si>
    <t>Patricia Barrera</t>
  </si>
  <si>
    <t>Patricio Barrera</t>
  </si>
  <si>
    <t>LATAM pass</t>
  </si>
  <si>
    <t>Revición técnica</t>
  </si>
  <si>
    <t>Prt</t>
  </si>
  <si>
    <t>PERMISO DE CIRCULACIÓN</t>
  </si>
  <si>
    <t>PTC</t>
  </si>
  <si>
    <t>REVICIÓN TÉCNICA</t>
  </si>
  <si>
    <t>Suegros</t>
  </si>
  <si>
    <t>Proveedor</t>
  </si>
  <si>
    <t>AÑO NUEVO</t>
  </si>
  <si>
    <t>GONZALO ARAYA</t>
  </si>
  <si>
    <t>FIESTA</t>
  </si>
  <si>
    <t>Anual</t>
  </si>
  <si>
    <t>Familia y amigos</t>
  </si>
  <si>
    <t>AMI</t>
  </si>
  <si>
    <t xml:space="preserve">REGALO </t>
  </si>
  <si>
    <t>PATRICIA BARRERA</t>
  </si>
  <si>
    <t>Mensuales</t>
  </si>
  <si>
    <t>Estudio</t>
  </si>
  <si>
    <t>EDUARDO CAMPILLAY</t>
  </si>
  <si>
    <t>CLAUDIA CASTILLO</t>
  </si>
  <si>
    <t>REGALO</t>
  </si>
  <si>
    <t>*4 evaluar si genero 4 registros diferetes</t>
  </si>
  <si>
    <t>NIEVES RAMOS</t>
  </si>
  <si>
    <t>Evaluar si genero otra columna para establecer a que tarjeta le hago el pago</t>
  </si>
  <si>
    <t>JAVIER ARAYA</t>
  </si>
  <si>
    <t>Me falta asignar las fechas de vencimientos</t>
  </si>
  <si>
    <t>COMIDA</t>
  </si>
  <si>
    <t>esto sirve harto para proyectar, me fatla otr medio para registrar</t>
  </si>
  <si>
    <t>BRAIAN ARAYA</t>
  </si>
  <si>
    <t>PAGO</t>
  </si>
  <si>
    <t>PRT</t>
  </si>
  <si>
    <t>PATRICIO BARRERA</t>
  </si>
  <si>
    <t>Entretención</t>
  </si>
  <si>
    <t>SEMANA SANTA</t>
  </si>
  <si>
    <t>SUEGROS</t>
  </si>
  <si>
    <t>JAVIERA ARAYA</t>
  </si>
  <si>
    <t>MARIO CORTEZ</t>
  </si>
  <si>
    <t>ANA ROMERO</t>
  </si>
  <si>
    <t>LISSETT BARERRA</t>
  </si>
  <si>
    <t>ANTONY ARAYA</t>
  </si>
  <si>
    <t>JEREMIAS ARAYA</t>
  </si>
  <si>
    <t>CLAUDIO PAVEZ</t>
  </si>
  <si>
    <t>ABUELA MAMA</t>
  </si>
  <si>
    <t>CUMPLEAÑOS YO</t>
  </si>
  <si>
    <t>JUAN OLMOS</t>
  </si>
  <si>
    <t>ELIAS ARAYA</t>
  </si>
  <si>
    <t>DARIO OLMOS</t>
  </si>
  <si>
    <t>FLORENCIA OLMOS</t>
  </si>
  <si>
    <t>VIAJE</t>
  </si>
  <si>
    <t>LISSETT BARRERA</t>
  </si>
  <si>
    <t>ABUELO LISSETT</t>
  </si>
  <si>
    <t>AUTOMOVIL</t>
  </si>
  <si>
    <t>Salidas</t>
  </si>
  <si>
    <t>Semanal</t>
  </si>
  <si>
    <t>Faena</t>
  </si>
  <si>
    <t>Transporte a trab</t>
  </si>
  <si>
    <t>4 pasajes 18000 c/u</t>
  </si>
  <si>
    <t>Salud e higiene</t>
  </si>
  <si>
    <t>6.000 c/u</t>
  </si>
  <si>
    <t xml:space="preserve">   </t>
  </si>
  <si>
    <t>LATAM</t>
  </si>
  <si>
    <t>CLAUDIA CACERES</t>
  </si>
  <si>
    <t>JONATAN</t>
  </si>
  <si>
    <t>Categorías</t>
  </si>
  <si>
    <t>Subcategoría</t>
  </si>
  <si>
    <t>Insumos hogar</t>
  </si>
  <si>
    <t>Libros</t>
  </si>
  <si>
    <t>Compras</t>
  </si>
  <si>
    <t>Ingles</t>
  </si>
  <si>
    <t>Avión</t>
  </si>
  <si>
    <t>Uber</t>
  </si>
  <si>
    <t>Medico</t>
  </si>
  <si>
    <t>Medicamentos</t>
  </si>
  <si>
    <t>Deporte</t>
  </si>
  <si>
    <t>SCRIBD</t>
  </si>
  <si>
    <t>Permiso de circulación</t>
  </si>
  <si>
    <t>Estacionamiento</t>
  </si>
  <si>
    <t>Otros</t>
  </si>
  <si>
    <t>Herramientas</t>
  </si>
  <si>
    <t>electronicos</t>
  </si>
  <si>
    <t>Ropa y zapatos</t>
  </si>
  <si>
    <t>Alojamiento</t>
  </si>
  <si>
    <t>Cine, teatro, conciertos</t>
  </si>
  <si>
    <t>Cargo</t>
  </si>
  <si>
    <t>Fecha</t>
  </si>
  <si>
    <t>Icono</t>
  </si>
  <si>
    <t>Cuenta origen</t>
  </si>
  <si>
    <t>Abono</t>
  </si>
  <si>
    <t>PAC</t>
  </si>
  <si>
    <t>🌝</t>
  </si>
  <si>
    <t>Banco de Chile Debito</t>
  </si>
  <si>
    <t>yo, compañeros</t>
  </si>
  <si>
    <t>CMR Mastercard</t>
  </si>
  <si>
    <t>Dasnee, yo</t>
  </si>
  <si>
    <t>Concierto Luis Fonsi</t>
  </si>
  <si>
    <t>Avello y Javiera contador</t>
  </si>
  <si>
    <t>Gonzalo</t>
  </si>
  <si>
    <t>Jaja</t>
  </si>
  <si>
    <t>Yo</t>
  </si>
  <si>
    <t>Efecto, café y galletas</t>
  </si>
  <si>
    <t>Familia</t>
  </si>
  <si>
    <t>Almuerzo en Caldera</t>
  </si>
  <si>
    <t>Efectivo cable auxiliar</t>
  </si>
  <si>
    <t>Ripcurl del mall Copiapó, ropa, camisa y polera</t>
  </si>
  <si>
    <t>Institución</t>
  </si>
  <si>
    <t>TARJETA</t>
  </si>
  <si>
    <t>Nombre</t>
  </si>
  <si>
    <t>CUPO NACIONAL</t>
  </si>
  <si>
    <t>CUPO UTILIZADO</t>
  </si>
  <si>
    <t>CUPO DISPONIBLE</t>
  </si>
  <si>
    <t>FECHA DE PAGO</t>
  </si>
  <si>
    <t>INICIO PERIODO FACTURADO</t>
  </si>
  <si>
    <t>TERMINO PERIODO FACTURADO</t>
  </si>
  <si>
    <t>FECHA FACTURACIÓN</t>
  </si>
  <si>
    <t>COMISIÓN</t>
  </si>
  <si>
    <t>Saldo inicial</t>
  </si>
  <si>
    <t>CMR</t>
  </si>
  <si>
    <t>Mastercard</t>
  </si>
  <si>
    <t>7 DEL MES SIGUIENTE</t>
  </si>
  <si>
    <t>Banco Estado</t>
  </si>
  <si>
    <t>Mastercard Nacional CLP</t>
  </si>
  <si>
    <t>Banco Estado Mastercard Nacional CLP</t>
  </si>
  <si>
    <t>Mastercard Internacional USD</t>
  </si>
  <si>
    <t>Banco Estado Mastercard Internacional USD</t>
  </si>
  <si>
    <t>Banco de Chile</t>
  </si>
  <si>
    <t>VISA Platinium Nacional CLP</t>
  </si>
  <si>
    <t>Banco de Chile VISA Platinium Nacional CLP</t>
  </si>
  <si>
    <t>VISA Platinium Internacional USD</t>
  </si>
  <si>
    <t>Banco de Chile VISA Platinium Internacional USD</t>
  </si>
  <si>
    <t>Cuenta rut</t>
  </si>
  <si>
    <t>Banco Estado Cuenta rut</t>
  </si>
  <si>
    <t>Debito</t>
  </si>
  <si>
    <t>Linea de credito</t>
  </si>
  <si>
    <t>Banco de Chile Linea de credito</t>
  </si>
  <si>
    <t>Transferencia entre cuentas</t>
  </si>
  <si>
    <t>ID</t>
  </si>
  <si>
    <t>Cuenta destino</t>
  </si>
  <si>
    <t>Base de datos Compras con crédito</t>
  </si>
  <si>
    <t>Cuotas</t>
  </si>
  <si>
    <t>Primera cuota</t>
  </si>
  <si>
    <t>FALSE</t>
  </si>
  <si>
    <t>Compra con crédito</t>
  </si>
  <si>
    <t>Tarjeta de credito</t>
  </si>
  <si>
    <t>Moneda</t>
  </si>
  <si>
    <t>CLP</t>
  </si>
  <si>
    <t>Categoría</t>
  </si>
  <si>
    <t>NO</t>
  </si>
  <si>
    <t>Dasnne</t>
  </si>
  <si>
    <t>Concierto de Luis Fonsi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</si>
</sst>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[$$-340A]#,##0"/>
    <numFmt numFmtId="166" formatCode="[$-C0A]d\-mmm;@"/>
    <numFmt numFmtId="167" formatCode="dd\-mm\-yy;@"/>
    <numFmt numFmtId="168" formatCode="#,##0.00\ &quot;€&quot;"/>
    <numFmt numFmtId="169" formatCode="_ [$$-340A]* #,##0_ ;_ [$$-340A]* \-#,##0_ ;_ [$$-340A]* &quot;-&quot;_ ;_ @_ 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1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3" fillId="5" borderId="0" xfId="0" applyFont="1" applyFill="1" applyAlignment="1">
      <alignment horizontal="center" vertical="top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5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4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/>
    </xf>
    <xf numFmtId="0" fontId="0" fillId="4" borderId="7" xfId="0" applyFill="1" applyBorder="1" applyAlignment="1">
      <alignment horizontal="left" vertical="top"/>
    </xf>
    <xf numFmtId="0" fontId="0" fillId="4" borderId="0" xfId="0" applyFill="1"/>
    <xf numFmtId="0" fontId="0" fillId="6" borderId="0" xfId="0" applyFill="1"/>
    <xf numFmtId="0" fontId="0" fillId="6" borderId="7" xfId="0" applyFill="1" applyBorder="1" applyAlignment="1">
      <alignment horizontal="left" vertical="top"/>
    </xf>
    <xf numFmtId="0" fontId="5" fillId="6" borderId="5" xfId="0" applyFont="1" applyFill="1" applyBorder="1" applyAlignment="1">
      <alignment horizontal="left"/>
    </xf>
    <xf numFmtId="0" fontId="0" fillId="7" borderId="0" xfId="0" applyFill="1"/>
    <xf numFmtId="0" fontId="0" fillId="7" borderId="7" xfId="0" applyFill="1" applyBorder="1" applyAlignment="1">
      <alignment horizontal="left" vertical="top"/>
    </xf>
    <xf numFmtId="0" fontId="5" fillId="7" borderId="5" xfId="0" applyFont="1" applyFill="1" applyBorder="1" applyAlignment="1">
      <alignment horizontal="left"/>
    </xf>
    <xf numFmtId="0" fontId="0" fillId="8" borderId="0" xfId="0" applyFill="1"/>
    <xf numFmtId="0" fontId="5" fillId="9" borderId="5" xfId="0" applyFont="1" applyFill="1" applyBorder="1" applyAlignment="1">
      <alignment horizontal="left"/>
    </xf>
    <xf numFmtId="0" fontId="0" fillId="9" borderId="7" xfId="0" applyFill="1" applyBorder="1" applyAlignment="1">
      <alignment horizontal="left" vertical="top"/>
    </xf>
    <xf numFmtId="0" fontId="0" fillId="9" borderId="0" xfId="0" applyFill="1"/>
    <xf numFmtId="0" fontId="5" fillId="10" borderId="5" xfId="0" applyFont="1" applyFill="1" applyBorder="1" applyAlignment="1">
      <alignment horizontal="left"/>
    </xf>
    <xf numFmtId="0" fontId="0" fillId="10" borderId="7" xfId="0" applyFill="1" applyBorder="1" applyAlignment="1">
      <alignment horizontal="left" vertical="top"/>
    </xf>
    <xf numFmtId="0" fontId="5" fillId="11" borderId="5" xfId="0" applyFont="1" applyFill="1" applyBorder="1" applyAlignment="1">
      <alignment horizontal="left"/>
    </xf>
    <xf numFmtId="0" fontId="0" fillId="11" borderId="5" xfId="0" applyFill="1" applyBorder="1" applyAlignment="1">
      <alignment horizontal="left" vertical="top"/>
    </xf>
    <xf numFmtId="0" fontId="0" fillId="11" borderId="7" xfId="0" applyFill="1" applyBorder="1" applyAlignment="1">
      <alignment horizontal="left" vertical="top"/>
    </xf>
    <xf numFmtId="0" fontId="0" fillId="11" borderId="0" xfId="0" applyFill="1"/>
    <xf numFmtId="0" fontId="5" fillId="12" borderId="5" xfId="0" applyFont="1" applyFill="1" applyBorder="1" applyAlignment="1">
      <alignment horizontal="left"/>
    </xf>
    <xf numFmtId="0" fontId="0" fillId="12" borderId="0" xfId="0" applyFill="1"/>
    <xf numFmtId="0" fontId="0" fillId="3" borderId="0" xfId="0" applyFill="1"/>
    <xf numFmtId="0" fontId="0" fillId="3" borderId="7" xfId="0" applyFill="1" applyBorder="1" applyAlignment="1">
      <alignment horizontal="left" vertical="top"/>
    </xf>
    <xf numFmtId="0" fontId="0" fillId="13" borderId="7" xfId="0" applyFill="1" applyBorder="1" applyAlignment="1">
      <alignment horizontal="left" vertical="top"/>
    </xf>
    <xf numFmtId="0" fontId="0" fillId="13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64" fontId="1" fillId="0" borderId="0" xfId="0" applyNumberFormat="1" applyFont="1"/>
    <xf numFmtId="166" fontId="5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167" fontId="0" fillId="0" borderId="0" xfId="0" applyNumberFormat="1"/>
    <xf numFmtId="167" fontId="5" fillId="0" borderId="0" xfId="0" applyNumberFormat="1" applyFont="1" applyAlignment="1">
      <alignment vertical="top"/>
    </xf>
    <xf numFmtId="165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left"/>
    </xf>
    <xf numFmtId="0" fontId="7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8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7" xfId="0" applyBorder="1" applyAlignment="1">
      <alignment horizontal="left" vertical="top"/>
    </xf>
    <xf numFmtId="0" fontId="8" fillId="14" borderId="9" xfId="0" applyFont="1" applyFill="1" applyBorder="1" applyAlignment="1">
      <alignment horizontal="left" vertical="top"/>
    </xf>
    <xf numFmtId="0" fontId="8" fillId="14" borderId="8" xfId="0" applyFont="1" applyFill="1" applyBorder="1" applyAlignment="1">
      <alignment horizontal="left" vertical="top" wrapText="1"/>
    </xf>
    <xf numFmtId="0" fontId="8" fillId="14" borderId="10" xfId="0" applyFont="1" applyFill="1" applyBorder="1" applyAlignment="1">
      <alignment horizontal="left" vertical="top" wrapText="1"/>
    </xf>
    <xf numFmtId="0" fontId="0" fillId="0" borderId="5" xfId="0" applyBorder="1"/>
    <xf numFmtId="0" fontId="8" fillId="14" borderId="4" xfId="0" applyFont="1" applyFill="1" applyBorder="1"/>
    <xf numFmtId="0" fontId="7" fillId="14" borderId="5" xfId="0" applyFont="1" applyFill="1" applyBorder="1" applyAlignment="1">
      <alignment horizontal="left"/>
    </xf>
    <xf numFmtId="0" fontId="7" fillId="14" borderId="5" xfId="0" applyFont="1" applyFill="1" applyBorder="1" applyAlignment="1">
      <alignment horizontal="left" vertical="top"/>
    </xf>
    <xf numFmtId="164" fontId="7" fillId="14" borderId="5" xfId="0" applyNumberFormat="1" applyFont="1" applyFill="1" applyBorder="1" applyAlignment="1">
      <alignment horizontal="left"/>
    </xf>
    <xf numFmtId="164" fontId="7" fillId="14" borderId="6" xfId="0" applyNumberFormat="1" applyFont="1" applyFill="1" applyBorder="1" applyAlignment="1">
      <alignment horizontal="left"/>
    </xf>
    <xf numFmtId="0" fontId="0" fillId="0" borderId="0" xfId="0" applyAlignment="1">
      <alignment horizontal="right" vertical="top" wrapText="1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/>
    <xf numFmtId="169" fontId="0" fillId="0" borderId="0" xfId="0" applyNumberFormat="1"/>
    <xf numFmtId="14" fontId="0" fillId="0" borderId="0" xfId="0" applyNumberFormat="1"/>
    <xf numFmtId="0" fontId="7" fillId="14" borderId="8" xfId="0" applyFont="1" applyFill="1" applyBorder="1" applyAlignment="1">
      <alignment horizontal="left"/>
    </xf>
    <xf numFmtId="0" fontId="7" fillId="14" borderId="8" xfId="0" applyFont="1" applyFill="1" applyBorder="1" applyAlignment="1">
      <alignment horizontal="left" vertical="top"/>
    </xf>
    <xf numFmtId="164" fontId="7" fillId="14" borderId="8" xfId="0" applyNumberFormat="1" applyFont="1" applyFill="1" applyBorder="1" applyAlignment="1">
      <alignment horizontal="left"/>
    </xf>
    <xf numFmtId="168" fontId="7" fillId="14" borderId="8" xfId="0" applyNumberFormat="1" applyFont="1" applyFill="1" applyBorder="1" applyAlignment="1">
      <alignment horizontal="center"/>
    </xf>
    <xf numFmtId="164" fontId="7" fillId="14" borderId="10" xfId="0" applyNumberFormat="1" applyFont="1" applyFill="1" applyBorder="1" applyAlignment="1">
      <alignment horizontal="left"/>
    </xf>
    <xf numFmtId="0" fontId="9" fillId="0" borderId="8" xfId="0" applyFont="1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/>
  </cellXfs>
  <cellStyles count="1">
    <cellStyle name="Normal" xfId="0" builtinId="0"/>
  </cellStyles>
  <dxfs count="96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[$$-340A]#,##0"/>
      <fill>
        <patternFill patternType="none">
          <fgColor indexed="64"/>
          <bgColor auto="1"/>
        </patternFill>
      </fill>
    </dxf>
    <dxf>
      <numFmt numFmtId="165" formatCode="[$$-340A]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left" vertical="top" textRotation="0" wrapText="1" indent="0" justifyLastLine="0" shrinkToFit="0" readingOrder="0"/>
    </dxf>
    <dxf>
      <numFmt numFmtId="165" formatCode="[$$-340A]#,##0"/>
    </dxf>
    <dxf>
      <numFmt numFmtId="1" formatCode="0"/>
    </dxf>
    <dxf>
      <numFmt numFmtId="167" formatCode="dd\-mm\-yy;@"/>
    </dxf>
    <dxf>
      <numFmt numFmtId="167" formatCode="dd\-mm\-yy;@"/>
    </dxf>
    <dxf>
      <numFmt numFmtId="165" formatCode="[$$-340A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4" formatCode="&quot;$&quot;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numFmt numFmtId="164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[$-C0A]d\-mmm;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9933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2"/>
        <color rgb="FF000000"/>
      </font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7" formatCode="dd\-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z val="12"/>
        <color rgb="FF000000"/>
      </font>
      <numFmt numFmtId="167" formatCode="dd\-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z val="12"/>
        <color rgb="FF000000"/>
      </font>
      <numFmt numFmtId="165" formatCode="[$$-340A]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5" formatCode="[$$-340A]#,##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9933"/>
        </patternFill>
      </fill>
      <alignment horizontal="center" vertical="bottom" textRotation="0" wrapText="0" indent="0" justifyLastLine="0" shrinkToFit="0" readingOrder="0"/>
    </dxf>
    <dxf>
      <numFmt numFmtId="167" formatCode="dd\-mm\-yy;@"/>
    </dxf>
    <dxf>
      <numFmt numFmtId="165" formatCode="[$$-340A]#,##0"/>
    </dxf>
    <dxf>
      <numFmt numFmtId="165" formatCode="[$$-340A]#,##0"/>
    </dxf>
    <dxf>
      <numFmt numFmtId="165" formatCode="[$$-340A]#,##0"/>
    </dxf>
  </dxfs>
  <tableStyles count="0" defaultTableStyle="TableStyleMedium2" defaultPivotStyle="PivotStyleLight16"/>
  <colors>
    <mruColors>
      <color rgb="FF00CC99"/>
      <color rgb="FFCCFF33"/>
      <color rgb="FFFFFFCC"/>
      <color rgb="FF99FFCC"/>
      <color rgb="FFFF9933"/>
      <color rgb="FFCCFF99"/>
      <color rgb="FF66FF66"/>
      <color rgb="FFCCFFCC"/>
      <color rgb="FF00FF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xmet-my.sharepoint.com/personal/gonzalo_araya_hexagon_com/Documents/Respaldo%20de%20Onedrive%20Hexagon/Ingenier&#237;a/Levantamiento%20tarjetas%20de%20cred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T. Credito"/>
      <sheetName val="PAT"/>
      <sheetName val="INGRESOS"/>
      <sheetName val="CORRIENTE ESTADO 21"/>
      <sheetName val="RUT21"/>
      <sheetName val="SEGUROS"/>
      <sheetName val="ISAPRE"/>
      <sheetName val="SERVIPAG"/>
      <sheetName val="CMR 2021"/>
      <sheetName val="Transacciones"/>
      <sheetName val="Compras con credito"/>
      <sheetName val="Hoja4"/>
      <sheetName val="Hoja6"/>
      <sheetName val="Levantamiento tarjetas de cred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4515.449946064815" createdVersion="6" refreshedVersion="6" minRefreshableVersion="3" recordCount="364" xr:uid="{3BB47322-D12B-4853-8994-7025E8A87E75}">
  <cacheSource type="worksheet">
    <worksheetSource name="gastos_periodicos3"/>
  </cacheSource>
  <cacheFields count="17">
    <cacheField name="Periodicidad" numFmtId="0">
      <sharedItems containsString="0" containsBlank="1" containsNumber="1" containsInteger="1" minValue="7" maxValue="365"/>
    </cacheField>
    <cacheField name="Prioridad" numFmtId="0">
      <sharedItems containsString="0" containsBlank="1" containsNumber="1" containsInteger="1" minValue="1" maxValue="4"/>
    </cacheField>
    <cacheField name="Categorias" numFmtId="0">
      <sharedItems count="8">
        <s v="Vida"/>
        <s v="Casa"/>
        <s v="Automovil"/>
        <s v="Ahorro"/>
        <s v="Transporte"/>
        <s v="Servicios"/>
        <s v="Salud"/>
        <s v="Estudios"/>
      </sharedItems>
    </cacheField>
    <cacheField name="Subcategoria" numFmtId="0">
      <sharedItems count="25">
        <s v="Regalo"/>
        <s v="Arriendo"/>
        <s v="Gas"/>
        <s v="Snack"/>
        <s v="SOAP"/>
        <s v="Vivienda"/>
        <s v="Contingencias"/>
        <s v="Vacaciones"/>
        <s v="Luz"/>
        <s v="Bus"/>
        <s v="Limpieza"/>
        <s v="Combustible"/>
        <s v="Celular"/>
        <s v="Corte de pelo"/>
        <s v="Mercadería"/>
        <s v="Viaje"/>
        <s v="Celebración"/>
        <s v="Ing.Industrial"/>
        <s v="Agua"/>
        <s v="Netflix"/>
        <s v="Bar, restaurant"/>
        <s v="Dentista"/>
        <s v="Revición técnica"/>
        <s v="Spotify"/>
        <s v="Youtube"/>
      </sharedItems>
    </cacheField>
    <cacheField name="al día" numFmtId="1">
      <sharedItems containsSemiMixedTypes="0" containsString="0" containsNumber="1" containsInteger="1" minValue="3" maxValue="3"/>
    </cacheField>
    <cacheField name="Prespuesto" numFmtId="165">
      <sharedItems containsSemiMixedTypes="0" containsString="0" containsNumber="1" containsInteger="1" minValue="4000" maxValue="320000"/>
    </cacheField>
    <cacheField name="Beneficiado" numFmtId="0">
      <sharedItems count="59">
        <s v="Abuela Mama"/>
        <s v="Abuelo Lissett"/>
        <s v="Ami"/>
        <s v="Ana Romero"/>
        <s v="Ed.Jotabeche"/>
        <s v="Gasco"/>
        <s v="Angelo Leon"/>
        <s v="Antony Araya"/>
        <s v="Elias Araya"/>
        <s v="Antucoya"/>
        <s v="Aseguradora"/>
        <s v="BancoEstado"/>
        <s v="Braian Araya"/>
        <s v="Claudia Caceres"/>
        <s v="CGE S.A"/>
        <s v="Pluss Chile"/>
        <s v="Claudia Castillo"/>
        <s v="Claudio Pavez"/>
        <s v="Cumpleaños Yo"/>
        <s v="Dario Olmos"/>
        <s v="Copec"/>
        <s v="Eduardo Campillay"/>
        <s v="Emily"/>
        <s v="Entel PCS"/>
        <s v="Peluquero"/>
        <s v="Florencia Olmos"/>
        <s v="Super"/>
        <s v="Gonzalo Araya"/>
        <s v="IACC"/>
        <s v="Javier Araya"/>
        <s v="Javiera Araya"/>
        <s v="Jeremias Araya"/>
        <s v="Jonatan"/>
        <s v="Juan Olmos"/>
        <s v="Nueva Atacama"/>
        <s v="Lissett Barerra"/>
        <s v="Lissett Barrera"/>
        <s v="Mario Cortez"/>
        <s v="Maxi"/>
        <s v="Netflix"/>
        <s v="Nieves Ramos"/>
        <s v="pubs, etc"/>
        <s v="OrthoSmile"/>
        <s v="Patricia Barrera"/>
        <s v="Patricio Barrera"/>
        <s v="LATAM pass"/>
        <s v="Prt"/>
        <s v="PTC"/>
        <s v="Spotify"/>
        <s v="Suegros"/>
        <s v="Vale"/>
        <s v="Youtube"/>
        <s v="Dasnee"/>
        <s v="Alex Araya"/>
        <s v="Erick"/>
        <s v="Suegro"/>
        <s v="Suegra"/>
        <s v="Elías"/>
        <s v="Javi dasnne"/>
      </sharedItems>
    </cacheField>
    <cacheField name="Vencimiento" numFmtId="167">
      <sharedItems containsSemiMixedTypes="0" containsNonDate="0" containsDate="1" containsString="0" minDate="2021-01-01T00:00:00" maxDate="2022-12-28T00:00:00" count="233">
        <d v="2021-06-29T00:00:00"/>
        <d v="2021-10-31T00:00:00"/>
        <d v="2021-01-01T00:00:00"/>
        <d v="2021-05-10T00:00:00"/>
        <d v="2021-11-05T00:00:00"/>
        <d v="2021-12-24T00:00:00"/>
        <d v="2022-01-26T00:00:00"/>
        <d v="2021-05-12T00:00:00"/>
        <d v="2021-08-09T00:00:00"/>
        <d v="2021-11-10T00:00:00"/>
        <d v="2021-12-01T00:00:00"/>
        <d v="2021-12-16T00:00:00"/>
        <d v="2021-12-31T00:00:00"/>
        <d v="2022-01-15T00:00:00"/>
        <d v="2022-01-30T00:00:00"/>
        <d v="2022-02-14T00:00:00"/>
        <d v="2022-03-01T00:00:00"/>
        <d v="2022-03-16T00:00:00"/>
        <d v="2022-03-31T00:00:00"/>
        <d v="2022-04-15T00:00:00"/>
        <d v="2022-04-30T00:00:00"/>
        <d v="2022-05-15T00:00:00"/>
        <d v="2022-05-30T00:00:00"/>
        <d v="2022-06-14T00:00:00"/>
        <d v="2022-06-29T00:00:00"/>
        <d v="2022-07-14T00:00:00"/>
        <d v="2022-07-29T00:00:00"/>
        <d v="2022-08-13T00:00:00"/>
        <d v="2022-08-28T00:00:00"/>
        <d v="2022-09-12T00:00:00"/>
        <d v="2022-09-27T00:00:00"/>
        <d v="2022-10-12T00:00:00"/>
        <d v="2022-10-27T00:00:00"/>
        <d v="2022-11-11T00:00:00"/>
        <d v="2022-11-26T00:00:00"/>
        <d v="2022-12-11T00:00:00"/>
        <d v="2022-12-26T00:00:00"/>
        <d v="2021-03-31T00:00:00"/>
        <d v="2021-12-05T00:00:00"/>
        <d v="2021-03-23T00:00:00"/>
        <d v="2021-11-14T00:00:00"/>
        <d v="2021-12-15T00:00:00"/>
        <d v="2022-02-15T00:00:00"/>
        <d v="2022-03-15T00:00:00"/>
        <d v="2022-06-15T00:00:00"/>
        <d v="2022-07-15T00:00:00"/>
        <d v="2022-08-15T00:00:00"/>
        <d v="2022-09-15T00:00:00"/>
        <d v="2022-10-15T00:00:00"/>
        <d v="2022-11-15T00:00:00"/>
        <d v="2022-12-15T00:00:00"/>
        <d v="2021-02-19T00:00:00"/>
        <d v="2021-06-23T00:00:00"/>
        <d v="2021-11-15T00:00:00"/>
        <d v="2021-11-16T00:00:00"/>
        <d v="2021-07-20T00:00:00"/>
        <d v="2021-09-14T00:00:00"/>
        <d v="2021-11-17T00:00:00"/>
        <d v="2022-01-05T00:00:00"/>
        <d v="2022-02-05T00:00:00"/>
        <d v="2022-03-05T00:00:00"/>
        <d v="2022-04-05T00:00:00"/>
        <d v="2022-05-05T00:00:00"/>
        <d v="2022-06-05T00:00:00"/>
        <d v="2022-07-05T00:00:00"/>
        <d v="2022-08-05T00:00:00"/>
        <d v="2022-09-05T00:00:00"/>
        <d v="2022-10-05T00:00:00"/>
        <d v="2022-11-05T00:00:00"/>
        <d v="2022-12-05T00:00:00"/>
        <d v="2021-02-16T00:00:00"/>
        <d v="2021-02-25T00:00:00"/>
        <d v="2021-03-25T00:00:00"/>
        <d v="2021-04-25T00:00:00"/>
        <d v="2021-05-25T00:00:00"/>
        <d v="2021-06-25T00:00:00"/>
        <d v="2021-07-25T00:00:00"/>
        <d v="2021-08-25T00:00:00"/>
        <d v="2021-09-25T00:00:00"/>
        <d v="2021-10-25T00:00:00"/>
        <d v="2021-12-25T00:00:00"/>
        <d v="2022-01-25T00:00:00"/>
        <d v="2022-02-25T00:00:00"/>
        <d v="2022-03-25T00:00:00"/>
        <d v="2022-04-25T00:00:00"/>
        <d v="2022-05-25T00:00:00"/>
        <d v="2022-06-25T00:00:00"/>
        <d v="2022-07-25T00:00:00"/>
        <d v="2022-08-25T00:00:00"/>
        <d v="2022-09-25T00:00:00"/>
        <d v="2022-10-25T00:00:00"/>
        <d v="2022-11-25T00:00:00"/>
        <d v="2022-12-25T00:00:00"/>
        <d v="2021-04-10T00:00:00"/>
        <d v="2021-09-18T00:00:00"/>
        <d v="2021-11-21T00:00:00"/>
        <d v="2021-12-30T00:00:00"/>
        <d v="2021-03-07T00:00:00"/>
        <d v="2021-06-21T00:00:00"/>
        <d v="2021-05-01T00:00:00"/>
        <d v="2021-05-24T00:00:00"/>
        <d v="2021-08-08T00:00:00"/>
        <d v="2021-11-22T00:00:00"/>
        <d v="2021-10-14T00:00:00"/>
        <d v="2021-05-06T00:00:00"/>
        <d v="2021-09-09T00:00:00"/>
        <d v="2021-03-05T00:00:00"/>
        <d v="2021-11-23T00:00:00"/>
        <d v="2021-12-22T00:00:00"/>
        <d v="2022-01-22T00:00:00"/>
        <d v="2022-02-22T00:00:00"/>
        <d v="2022-03-22T00:00:00"/>
        <d v="2022-04-22T00:00:00"/>
        <d v="2022-05-22T00:00:00"/>
        <d v="2022-06-22T00:00:00"/>
        <d v="2022-07-22T00:00:00"/>
        <d v="2022-08-22T00:00:00"/>
        <d v="2022-09-22T00:00:00"/>
        <d v="2022-10-22T00:00:00"/>
        <d v="2022-11-22T00:00:00"/>
        <d v="2022-12-22T00:00:00"/>
        <d v="2022-01-01T00:00:00"/>
        <d v="2022-02-01T00:00:00"/>
        <d v="2022-04-01T00:00:00"/>
        <d v="2021-01-27T00:00:00"/>
        <d v="2021-04-09T00:00:00"/>
        <d v="2021-11-25T00:00:00"/>
        <d v="2021-12-02T00:00:00"/>
        <d v="2021-12-17T00:00:00"/>
        <d v="2022-01-16T00:00:00"/>
        <d v="2022-01-31T00:00:00"/>
        <d v="2022-03-02T00:00:00"/>
        <d v="2022-03-17T00:00:00"/>
        <d v="2022-04-16T00:00:00"/>
        <d v="2022-05-01T00:00:00"/>
        <d v="2022-05-16T00:00:00"/>
        <d v="2022-05-31T00:00:00"/>
        <d v="2022-06-30T00:00:00"/>
        <d v="2022-07-30T00:00:00"/>
        <d v="2022-08-14T00:00:00"/>
        <d v="2022-08-29T00:00:00"/>
        <d v="2022-09-13T00:00:00"/>
        <d v="2022-09-28T00:00:00"/>
        <d v="2022-10-13T00:00:00"/>
        <d v="2022-10-28T00:00:00"/>
        <d v="2022-11-12T00:00:00"/>
        <d v="2022-11-27T00:00:00"/>
        <d v="2022-12-12T00:00:00"/>
        <d v="2022-12-27T00:00:00"/>
        <d v="2021-12-12T00:00:00"/>
        <d v="2021-12-19T00:00:00"/>
        <d v="2021-12-26T00:00:00"/>
        <d v="2022-01-02T00:00:00"/>
        <d v="2022-01-09T00:00:00"/>
        <d v="2022-01-23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8T00:00:00"/>
        <d v="2022-05-29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21T00:00:00"/>
        <d v="2022-09-04T00:00:00"/>
        <d v="2022-09-11T00:00:00"/>
        <d v="2022-09-18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2-04T00:00:00"/>
        <d v="2022-12-18T00:00:00"/>
        <d v="2021-11-28T00:00:00"/>
        <d v="2021-12-08T00:00:00"/>
        <d v="2021-12-23T00:00:00"/>
        <d v="2022-01-07T00:00:00"/>
        <d v="2022-02-21T00:00:00"/>
        <d v="2022-03-08T00:00:00"/>
        <d v="2022-03-23T00:00:00"/>
        <d v="2022-04-07T00:00:00"/>
        <d v="2022-05-07T00:00:00"/>
        <d v="2022-06-06T00:00:00"/>
        <d v="2022-06-21T00:00:00"/>
        <d v="2022-07-06T00:00:00"/>
        <d v="2022-07-21T00:00:00"/>
        <d v="2022-08-20T00:00:00"/>
        <d v="2022-09-19T00:00:00"/>
        <d v="2022-10-04T00:00:00"/>
        <d v="2022-10-19T00:00:00"/>
        <d v="2022-11-03T00:00:00"/>
        <d v="2022-11-18T00:00:00"/>
        <d v="2022-12-03T00:00:00"/>
        <d v="2022-01-08T00:00:00"/>
        <d v="2022-02-08T00:00:00"/>
        <d v="2022-04-08T00:00:00"/>
        <d v="2022-06-08T00:00:00"/>
        <d v="2022-07-08T00:00:00"/>
        <d v="2022-08-08T00:00:00"/>
        <d v="2022-09-08T00:00:00"/>
        <d v="2022-10-08T00:00:00"/>
        <d v="2022-11-08T00:00:00"/>
        <d v="2022-12-08T00:00:00"/>
        <d v="2021-04-18T00:00:00"/>
        <d v="2021-11-30T00:00:00"/>
        <d v="2021-07-02T00:00:00"/>
        <d v="2021-12-06T00:00:00"/>
        <d v="2022-01-06T00:00:00"/>
        <d v="2022-04-06T00:00:00"/>
        <d v="2022-05-06T00:00:00"/>
        <d v="2022-08-06T00:00:00"/>
        <d v="2022-09-06T00:00:00"/>
        <d v="2022-10-06T00:00:00"/>
        <d v="2022-12-06T00:00:00"/>
      </sharedItems>
      <fieldGroup par="16" base="7">
        <rangePr groupBy="months" startDate="2021-01-01T00:00:00" endDate="2022-12-28T00:00:00"/>
        <groupItems count="14">
          <s v="&lt;01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2/2022"/>
        </groupItems>
      </fieldGroup>
    </cacheField>
    <cacheField name="Observaciones" numFmtId="0">
      <sharedItems containsBlank="1"/>
    </cacheField>
    <cacheField name="A pagar" numFmtId="164">
      <sharedItems containsString="0" containsBlank="1" containsNumber="1" containsInteger="1" minValue="4000" maxValue="320000"/>
    </cacheField>
    <cacheField name="Fecha_pagado" numFmtId="164">
      <sharedItems containsNonDate="0" containsString="0" containsBlank="1"/>
    </cacheField>
    <cacheField name="Monto pagado" numFmtId="164">
      <sharedItems containsString="0" containsBlank="1" containsNumber="1" containsInteger="1" minValue="5050" maxValue="320000"/>
    </cacheField>
    <cacheField name="Pagado" numFmtId="3">
      <sharedItems containsSemiMixedTypes="0" containsString="0" containsNumber="1" containsInteger="1" minValue="1" maxValue="5"/>
    </cacheField>
    <cacheField name="Porcentaje" numFmtId="3">
      <sharedItems containsNonDate="0" containsString="0" containsBlank="1"/>
    </cacheField>
    <cacheField name="Monto" numFmtId="0">
      <sharedItems containsBlank="1"/>
    </cacheField>
    <cacheField name="Descripción" numFmtId="0">
      <sharedItems containsBlank="1"/>
    </cacheField>
    <cacheField name="Años" numFmtId="0" databaseField="0">
      <fieldGroup base="7">
        <rangePr groupBy="years" startDate="2021-01-01T00:00:00" endDate="2022-12-28T00:00:00"/>
        <groupItems count="4">
          <s v="&lt;01/01/2021"/>
          <s v="2021"/>
          <s v="2022"/>
          <s v="&gt;28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n v="365"/>
    <m/>
    <x v="0"/>
    <x v="0"/>
    <n v="3"/>
    <n v="15000"/>
    <x v="0"/>
    <x v="0"/>
    <s v="CUMPLEAÑOS"/>
    <m/>
    <m/>
    <m/>
    <n v="5"/>
    <m/>
    <m/>
    <m/>
  </r>
  <r>
    <n v="365"/>
    <m/>
    <x v="0"/>
    <x v="0"/>
    <n v="3"/>
    <n v="15000"/>
    <x v="1"/>
    <x v="1"/>
    <s v="CUMPLEAÑOS"/>
    <m/>
    <m/>
    <m/>
    <n v="5"/>
    <m/>
    <m/>
    <m/>
  </r>
  <r>
    <n v="365"/>
    <m/>
    <x v="0"/>
    <x v="0"/>
    <n v="3"/>
    <n v="10000"/>
    <x v="2"/>
    <x v="2"/>
    <s v="CUMPLEAÑOS"/>
    <m/>
    <m/>
    <m/>
    <n v="5"/>
    <m/>
    <m/>
    <m/>
  </r>
  <r>
    <n v="365"/>
    <m/>
    <x v="0"/>
    <x v="0"/>
    <n v="3"/>
    <n v="15000"/>
    <x v="3"/>
    <x v="3"/>
    <s v="DIA DE LA MADRE"/>
    <m/>
    <m/>
    <m/>
    <n v="5"/>
    <m/>
    <m/>
    <m/>
  </r>
  <r>
    <n v="30"/>
    <n v="1"/>
    <x v="1"/>
    <x v="1"/>
    <n v="3"/>
    <n v="320000"/>
    <x v="4"/>
    <x v="4"/>
    <m/>
    <n v="320000"/>
    <m/>
    <n v="320000"/>
    <n v="1"/>
    <m/>
    <s v="Fijo"/>
    <m/>
  </r>
  <r>
    <n v="30"/>
    <n v="1"/>
    <x v="1"/>
    <x v="2"/>
    <n v="3"/>
    <n v="5000"/>
    <x v="5"/>
    <x v="4"/>
    <m/>
    <n v="5050"/>
    <m/>
    <n v="5050"/>
    <n v="1"/>
    <m/>
    <s v="Variable"/>
    <m/>
  </r>
  <r>
    <n v="365"/>
    <m/>
    <x v="0"/>
    <x v="0"/>
    <n v="3"/>
    <n v="20000"/>
    <x v="3"/>
    <x v="5"/>
    <s v="NAVIDAD"/>
    <m/>
    <m/>
    <m/>
    <n v="5"/>
    <m/>
    <m/>
    <m/>
  </r>
  <r>
    <m/>
    <n v="2"/>
    <x v="0"/>
    <x v="0"/>
    <n v="3"/>
    <n v="20000"/>
    <x v="6"/>
    <x v="6"/>
    <m/>
    <m/>
    <m/>
    <m/>
    <n v="5"/>
    <m/>
    <m/>
    <m/>
  </r>
  <r>
    <n v="365"/>
    <m/>
    <x v="0"/>
    <x v="0"/>
    <n v="3"/>
    <n v="15000"/>
    <x v="7"/>
    <x v="7"/>
    <s v="CUMPLEAÑOS"/>
    <m/>
    <m/>
    <m/>
    <n v="5"/>
    <m/>
    <m/>
    <m/>
  </r>
  <r>
    <n v="365"/>
    <m/>
    <x v="0"/>
    <x v="0"/>
    <n v="3"/>
    <n v="15000"/>
    <x v="7"/>
    <x v="8"/>
    <s v="DIA DEL NIÑO"/>
    <m/>
    <m/>
    <m/>
    <n v="5"/>
    <m/>
    <m/>
    <m/>
  </r>
  <r>
    <n v="365"/>
    <m/>
    <x v="0"/>
    <x v="0"/>
    <n v="3"/>
    <n v="15000"/>
    <x v="7"/>
    <x v="5"/>
    <s v="NAVIDAD"/>
    <m/>
    <m/>
    <m/>
    <n v="5"/>
    <m/>
    <m/>
    <m/>
  </r>
  <r>
    <n v="365"/>
    <m/>
    <x v="0"/>
    <x v="0"/>
    <n v="3"/>
    <n v="15000"/>
    <x v="8"/>
    <x v="9"/>
    <s v="CUMPLEAÑOS"/>
    <m/>
    <m/>
    <m/>
    <n v="5"/>
    <m/>
    <m/>
    <m/>
  </r>
  <r>
    <n v="7"/>
    <n v="3"/>
    <x v="0"/>
    <x v="3"/>
    <n v="3"/>
    <n v="10000"/>
    <x v="9"/>
    <x v="10"/>
    <m/>
    <m/>
    <m/>
    <m/>
    <n v="5"/>
    <m/>
    <s v="Variable"/>
    <m/>
  </r>
  <r>
    <n v="7"/>
    <n v="3"/>
    <x v="0"/>
    <x v="3"/>
    <n v="3"/>
    <n v="10000"/>
    <x v="9"/>
    <x v="11"/>
    <m/>
    <m/>
    <m/>
    <m/>
    <n v="5"/>
    <m/>
    <s v="Variable"/>
    <m/>
  </r>
  <r>
    <n v="7"/>
    <n v="3"/>
    <x v="0"/>
    <x v="3"/>
    <n v="3"/>
    <n v="10000"/>
    <x v="9"/>
    <x v="12"/>
    <m/>
    <m/>
    <m/>
    <m/>
    <n v="5"/>
    <m/>
    <s v="Variable"/>
    <m/>
  </r>
  <r>
    <n v="7"/>
    <n v="3"/>
    <x v="0"/>
    <x v="3"/>
    <n v="3"/>
    <n v="10000"/>
    <x v="9"/>
    <x v="13"/>
    <m/>
    <m/>
    <m/>
    <m/>
    <n v="5"/>
    <m/>
    <s v="Variable"/>
    <m/>
  </r>
  <r>
    <n v="7"/>
    <n v="3"/>
    <x v="0"/>
    <x v="3"/>
    <n v="3"/>
    <n v="10000"/>
    <x v="9"/>
    <x v="14"/>
    <m/>
    <m/>
    <m/>
    <m/>
    <n v="5"/>
    <m/>
    <s v="Variable"/>
    <m/>
  </r>
  <r>
    <n v="7"/>
    <n v="3"/>
    <x v="0"/>
    <x v="3"/>
    <n v="3"/>
    <n v="10000"/>
    <x v="9"/>
    <x v="15"/>
    <m/>
    <m/>
    <m/>
    <m/>
    <n v="5"/>
    <m/>
    <s v="Variable"/>
    <m/>
  </r>
  <r>
    <n v="7"/>
    <n v="3"/>
    <x v="0"/>
    <x v="3"/>
    <n v="3"/>
    <n v="10000"/>
    <x v="9"/>
    <x v="16"/>
    <m/>
    <m/>
    <m/>
    <m/>
    <n v="5"/>
    <m/>
    <s v="Variable"/>
    <m/>
  </r>
  <r>
    <n v="7"/>
    <n v="3"/>
    <x v="0"/>
    <x v="3"/>
    <n v="3"/>
    <n v="10000"/>
    <x v="9"/>
    <x v="17"/>
    <m/>
    <m/>
    <m/>
    <m/>
    <n v="5"/>
    <m/>
    <s v="Variable"/>
    <m/>
  </r>
  <r>
    <n v="7"/>
    <n v="3"/>
    <x v="0"/>
    <x v="3"/>
    <n v="3"/>
    <n v="10000"/>
    <x v="9"/>
    <x v="18"/>
    <m/>
    <m/>
    <m/>
    <m/>
    <n v="5"/>
    <m/>
    <s v="Variable"/>
    <m/>
  </r>
  <r>
    <n v="7"/>
    <n v="3"/>
    <x v="0"/>
    <x v="3"/>
    <n v="3"/>
    <n v="10000"/>
    <x v="9"/>
    <x v="19"/>
    <m/>
    <m/>
    <m/>
    <m/>
    <n v="5"/>
    <m/>
    <s v="Variable"/>
    <m/>
  </r>
  <r>
    <n v="7"/>
    <n v="3"/>
    <x v="0"/>
    <x v="3"/>
    <n v="3"/>
    <n v="10000"/>
    <x v="9"/>
    <x v="20"/>
    <m/>
    <m/>
    <m/>
    <m/>
    <n v="5"/>
    <m/>
    <s v="Variable"/>
    <m/>
  </r>
  <r>
    <n v="7"/>
    <n v="3"/>
    <x v="0"/>
    <x v="3"/>
    <n v="3"/>
    <n v="10000"/>
    <x v="9"/>
    <x v="21"/>
    <m/>
    <m/>
    <m/>
    <m/>
    <n v="5"/>
    <m/>
    <s v="Variable"/>
    <m/>
  </r>
  <r>
    <n v="7"/>
    <n v="3"/>
    <x v="0"/>
    <x v="3"/>
    <n v="3"/>
    <n v="10000"/>
    <x v="9"/>
    <x v="22"/>
    <m/>
    <m/>
    <m/>
    <m/>
    <n v="5"/>
    <m/>
    <s v="Variable"/>
    <m/>
  </r>
  <r>
    <n v="7"/>
    <n v="3"/>
    <x v="0"/>
    <x v="3"/>
    <n v="3"/>
    <n v="10000"/>
    <x v="9"/>
    <x v="23"/>
    <m/>
    <m/>
    <m/>
    <m/>
    <n v="5"/>
    <m/>
    <s v="Variable"/>
    <m/>
  </r>
  <r>
    <n v="7"/>
    <n v="3"/>
    <x v="0"/>
    <x v="3"/>
    <n v="3"/>
    <n v="10000"/>
    <x v="9"/>
    <x v="24"/>
    <m/>
    <m/>
    <m/>
    <m/>
    <n v="5"/>
    <m/>
    <s v="Variable"/>
    <m/>
  </r>
  <r>
    <n v="7"/>
    <n v="3"/>
    <x v="0"/>
    <x v="3"/>
    <n v="3"/>
    <n v="10000"/>
    <x v="9"/>
    <x v="25"/>
    <m/>
    <m/>
    <m/>
    <m/>
    <n v="5"/>
    <m/>
    <s v="Variable"/>
    <m/>
  </r>
  <r>
    <n v="7"/>
    <n v="3"/>
    <x v="0"/>
    <x v="3"/>
    <n v="3"/>
    <n v="10000"/>
    <x v="9"/>
    <x v="26"/>
    <m/>
    <m/>
    <m/>
    <m/>
    <n v="5"/>
    <m/>
    <s v="Variable"/>
    <m/>
  </r>
  <r>
    <n v="7"/>
    <n v="3"/>
    <x v="0"/>
    <x v="3"/>
    <n v="3"/>
    <n v="10000"/>
    <x v="9"/>
    <x v="27"/>
    <m/>
    <m/>
    <m/>
    <m/>
    <n v="5"/>
    <m/>
    <s v="Variable"/>
    <m/>
  </r>
  <r>
    <n v="7"/>
    <n v="3"/>
    <x v="0"/>
    <x v="3"/>
    <n v="3"/>
    <n v="10000"/>
    <x v="9"/>
    <x v="28"/>
    <m/>
    <m/>
    <m/>
    <m/>
    <n v="5"/>
    <m/>
    <s v="Variable"/>
    <m/>
  </r>
  <r>
    <n v="7"/>
    <n v="3"/>
    <x v="0"/>
    <x v="3"/>
    <n v="3"/>
    <n v="10000"/>
    <x v="9"/>
    <x v="29"/>
    <m/>
    <m/>
    <m/>
    <m/>
    <n v="5"/>
    <m/>
    <s v="Variable"/>
    <m/>
  </r>
  <r>
    <n v="7"/>
    <n v="3"/>
    <x v="0"/>
    <x v="3"/>
    <n v="3"/>
    <n v="10000"/>
    <x v="9"/>
    <x v="30"/>
    <m/>
    <m/>
    <m/>
    <m/>
    <n v="5"/>
    <m/>
    <s v="Variable"/>
    <m/>
  </r>
  <r>
    <n v="7"/>
    <n v="3"/>
    <x v="0"/>
    <x v="3"/>
    <n v="3"/>
    <n v="10000"/>
    <x v="9"/>
    <x v="31"/>
    <m/>
    <m/>
    <m/>
    <m/>
    <n v="5"/>
    <m/>
    <s v="Variable"/>
    <m/>
  </r>
  <r>
    <n v="7"/>
    <n v="3"/>
    <x v="0"/>
    <x v="3"/>
    <n v="3"/>
    <n v="10000"/>
    <x v="9"/>
    <x v="32"/>
    <m/>
    <m/>
    <m/>
    <m/>
    <n v="5"/>
    <m/>
    <s v="Variable"/>
    <m/>
  </r>
  <r>
    <n v="7"/>
    <n v="3"/>
    <x v="0"/>
    <x v="3"/>
    <n v="3"/>
    <n v="10000"/>
    <x v="9"/>
    <x v="33"/>
    <m/>
    <m/>
    <m/>
    <m/>
    <n v="5"/>
    <m/>
    <s v="Variable"/>
    <m/>
  </r>
  <r>
    <n v="7"/>
    <n v="3"/>
    <x v="0"/>
    <x v="3"/>
    <n v="3"/>
    <n v="10000"/>
    <x v="9"/>
    <x v="34"/>
    <m/>
    <m/>
    <m/>
    <m/>
    <n v="5"/>
    <m/>
    <s v="Variable"/>
    <m/>
  </r>
  <r>
    <n v="7"/>
    <n v="3"/>
    <x v="0"/>
    <x v="3"/>
    <n v="3"/>
    <n v="10000"/>
    <x v="9"/>
    <x v="35"/>
    <m/>
    <m/>
    <m/>
    <m/>
    <n v="5"/>
    <m/>
    <s v="Variable"/>
    <m/>
  </r>
  <r>
    <n v="7"/>
    <n v="3"/>
    <x v="0"/>
    <x v="3"/>
    <n v="3"/>
    <n v="10000"/>
    <x v="9"/>
    <x v="36"/>
    <m/>
    <m/>
    <m/>
    <m/>
    <n v="5"/>
    <m/>
    <s v="Variable"/>
    <m/>
  </r>
  <r>
    <n v="365"/>
    <m/>
    <x v="2"/>
    <x v="4"/>
    <n v="3"/>
    <n v="5000"/>
    <x v="10"/>
    <x v="37"/>
    <s v="SOAP"/>
    <m/>
    <m/>
    <m/>
    <n v="5"/>
    <m/>
    <m/>
    <m/>
  </r>
  <r>
    <n v="30"/>
    <n v="2"/>
    <x v="3"/>
    <x v="5"/>
    <n v="3"/>
    <n v="10000"/>
    <x v="11"/>
    <x v="38"/>
    <m/>
    <m/>
    <m/>
    <m/>
    <n v="5"/>
    <m/>
    <m/>
    <m/>
  </r>
  <r>
    <n v="30"/>
    <n v="3"/>
    <x v="3"/>
    <x v="6"/>
    <n v="3"/>
    <n v="10000"/>
    <x v="11"/>
    <x v="38"/>
    <m/>
    <m/>
    <m/>
    <m/>
    <n v="5"/>
    <m/>
    <m/>
    <m/>
  </r>
  <r>
    <n v="30"/>
    <n v="3"/>
    <x v="3"/>
    <x v="7"/>
    <n v="3"/>
    <n v="40000"/>
    <x v="11"/>
    <x v="38"/>
    <m/>
    <m/>
    <m/>
    <m/>
    <n v="5"/>
    <m/>
    <m/>
    <m/>
  </r>
  <r>
    <n v="365"/>
    <m/>
    <x v="0"/>
    <x v="0"/>
    <n v="3"/>
    <n v="10000"/>
    <x v="12"/>
    <x v="39"/>
    <s v="CUMPLEAÑOS"/>
    <m/>
    <m/>
    <m/>
    <n v="5"/>
    <m/>
    <m/>
    <m/>
  </r>
  <r>
    <n v="365"/>
    <m/>
    <x v="0"/>
    <x v="0"/>
    <n v="3"/>
    <n v="10000"/>
    <x v="12"/>
    <x v="5"/>
    <s v="NAVIDAD"/>
    <m/>
    <m/>
    <m/>
    <n v="5"/>
    <m/>
    <m/>
    <m/>
  </r>
  <r>
    <n v="365"/>
    <m/>
    <x v="0"/>
    <x v="0"/>
    <n v="3"/>
    <n v="15000"/>
    <x v="13"/>
    <x v="40"/>
    <s v="CUMPLEAÑOS"/>
    <m/>
    <m/>
    <m/>
    <n v="5"/>
    <m/>
    <m/>
    <m/>
  </r>
  <r>
    <n v="30"/>
    <n v="1"/>
    <x v="1"/>
    <x v="8"/>
    <n v="3"/>
    <n v="13000"/>
    <x v="14"/>
    <x v="41"/>
    <m/>
    <m/>
    <m/>
    <m/>
    <n v="5"/>
    <m/>
    <s v="Variable"/>
    <m/>
  </r>
  <r>
    <n v="30"/>
    <n v="1"/>
    <x v="1"/>
    <x v="8"/>
    <n v="3"/>
    <n v="13000"/>
    <x v="14"/>
    <x v="13"/>
    <m/>
    <m/>
    <m/>
    <m/>
    <n v="5"/>
    <m/>
    <s v="Variable"/>
    <m/>
  </r>
  <r>
    <n v="30"/>
    <n v="1"/>
    <x v="1"/>
    <x v="8"/>
    <n v="3"/>
    <n v="13000"/>
    <x v="14"/>
    <x v="42"/>
    <m/>
    <m/>
    <m/>
    <m/>
    <n v="5"/>
    <m/>
    <s v="Variable"/>
    <m/>
  </r>
  <r>
    <n v="30"/>
    <n v="1"/>
    <x v="1"/>
    <x v="8"/>
    <n v="3"/>
    <n v="13000"/>
    <x v="14"/>
    <x v="43"/>
    <m/>
    <m/>
    <m/>
    <m/>
    <n v="5"/>
    <m/>
    <s v="Variable"/>
    <m/>
  </r>
  <r>
    <n v="30"/>
    <n v="1"/>
    <x v="1"/>
    <x v="8"/>
    <n v="3"/>
    <n v="13000"/>
    <x v="14"/>
    <x v="19"/>
    <m/>
    <m/>
    <m/>
    <m/>
    <n v="5"/>
    <m/>
    <s v="Variable"/>
    <m/>
  </r>
  <r>
    <n v="30"/>
    <n v="1"/>
    <x v="1"/>
    <x v="8"/>
    <n v="3"/>
    <n v="13000"/>
    <x v="14"/>
    <x v="21"/>
    <m/>
    <m/>
    <m/>
    <m/>
    <n v="5"/>
    <m/>
    <s v="Variable"/>
    <m/>
  </r>
  <r>
    <n v="30"/>
    <n v="1"/>
    <x v="1"/>
    <x v="8"/>
    <n v="3"/>
    <n v="13000"/>
    <x v="14"/>
    <x v="44"/>
    <m/>
    <m/>
    <m/>
    <m/>
    <n v="5"/>
    <m/>
    <s v="Variable"/>
    <m/>
  </r>
  <r>
    <n v="30"/>
    <n v="1"/>
    <x v="1"/>
    <x v="8"/>
    <n v="3"/>
    <n v="13000"/>
    <x v="14"/>
    <x v="45"/>
    <m/>
    <m/>
    <m/>
    <m/>
    <n v="5"/>
    <m/>
    <s v="Variable"/>
    <m/>
  </r>
  <r>
    <n v="30"/>
    <n v="1"/>
    <x v="1"/>
    <x v="8"/>
    <n v="3"/>
    <n v="13000"/>
    <x v="14"/>
    <x v="46"/>
    <m/>
    <m/>
    <m/>
    <m/>
    <n v="5"/>
    <m/>
    <s v="Variable"/>
    <m/>
  </r>
  <r>
    <n v="30"/>
    <n v="1"/>
    <x v="1"/>
    <x v="8"/>
    <n v="3"/>
    <n v="13000"/>
    <x v="14"/>
    <x v="47"/>
    <m/>
    <m/>
    <m/>
    <m/>
    <n v="5"/>
    <m/>
    <s v="Variable"/>
    <m/>
  </r>
  <r>
    <n v="30"/>
    <n v="1"/>
    <x v="1"/>
    <x v="8"/>
    <n v="3"/>
    <n v="13000"/>
    <x v="14"/>
    <x v="48"/>
    <m/>
    <m/>
    <m/>
    <m/>
    <n v="5"/>
    <m/>
    <s v="Variable"/>
    <m/>
  </r>
  <r>
    <n v="30"/>
    <n v="1"/>
    <x v="1"/>
    <x v="8"/>
    <n v="3"/>
    <n v="13000"/>
    <x v="14"/>
    <x v="49"/>
    <m/>
    <m/>
    <m/>
    <m/>
    <n v="5"/>
    <m/>
    <s v="Variable"/>
    <m/>
  </r>
  <r>
    <n v="30"/>
    <n v="1"/>
    <x v="1"/>
    <x v="8"/>
    <n v="3"/>
    <n v="13000"/>
    <x v="14"/>
    <x v="50"/>
    <m/>
    <m/>
    <m/>
    <m/>
    <n v="5"/>
    <m/>
    <s v="Variable"/>
    <m/>
  </r>
  <r>
    <n v="7"/>
    <n v="1"/>
    <x v="4"/>
    <x v="9"/>
    <n v="3"/>
    <n v="18000"/>
    <x v="15"/>
    <x v="40"/>
    <m/>
    <n v="18000"/>
    <m/>
    <n v="18000"/>
    <n v="1"/>
    <m/>
    <m/>
    <m/>
  </r>
  <r>
    <n v="365"/>
    <m/>
    <x v="0"/>
    <x v="0"/>
    <n v="3"/>
    <n v="10000"/>
    <x v="13"/>
    <x v="5"/>
    <s v="NAVIDAD"/>
    <m/>
    <m/>
    <m/>
    <n v="5"/>
    <m/>
    <m/>
    <m/>
  </r>
  <r>
    <n v="365"/>
    <m/>
    <x v="0"/>
    <x v="0"/>
    <n v="3"/>
    <n v="10000"/>
    <x v="16"/>
    <x v="51"/>
    <s v="CUMPLEAÑOS"/>
    <m/>
    <m/>
    <m/>
    <n v="5"/>
    <m/>
    <m/>
    <m/>
  </r>
  <r>
    <n v="365"/>
    <m/>
    <x v="0"/>
    <x v="0"/>
    <n v="3"/>
    <n v="10000"/>
    <x v="17"/>
    <x v="52"/>
    <s v="CUMPLEAÑOS"/>
    <m/>
    <m/>
    <m/>
    <n v="5"/>
    <m/>
    <m/>
    <m/>
  </r>
  <r>
    <n v="30"/>
    <n v="1"/>
    <x v="1"/>
    <x v="8"/>
    <n v="3"/>
    <n v="13000"/>
    <x v="14"/>
    <x v="53"/>
    <m/>
    <m/>
    <m/>
    <m/>
    <n v="5"/>
    <m/>
    <s v="Variable"/>
    <m/>
  </r>
  <r>
    <n v="7"/>
    <n v="3"/>
    <x v="0"/>
    <x v="3"/>
    <n v="3"/>
    <n v="10000"/>
    <x v="9"/>
    <x v="54"/>
    <m/>
    <m/>
    <m/>
    <m/>
    <n v="5"/>
    <m/>
    <s v="Variable"/>
    <m/>
  </r>
  <r>
    <n v="365"/>
    <m/>
    <x v="0"/>
    <x v="0"/>
    <n v="3"/>
    <n v="10000"/>
    <x v="18"/>
    <x v="55"/>
    <s v="CUMPLEAÑOS"/>
    <m/>
    <m/>
    <m/>
    <n v="5"/>
    <m/>
    <m/>
    <m/>
  </r>
  <r>
    <n v="365"/>
    <m/>
    <x v="0"/>
    <x v="0"/>
    <n v="3"/>
    <n v="15000"/>
    <x v="19"/>
    <x v="56"/>
    <s v="CUMPLEAÑOS"/>
    <m/>
    <m/>
    <m/>
    <n v="5"/>
    <m/>
    <m/>
    <m/>
  </r>
  <r>
    <n v="30"/>
    <n v="3"/>
    <x v="2"/>
    <x v="10"/>
    <n v="3"/>
    <n v="4000"/>
    <x v="20"/>
    <x v="57"/>
    <m/>
    <n v="4000"/>
    <m/>
    <m/>
    <n v="5"/>
    <m/>
    <s v="Fijo"/>
    <m/>
  </r>
  <r>
    <n v="30"/>
    <n v="1"/>
    <x v="1"/>
    <x v="1"/>
    <n v="3"/>
    <n v="320000"/>
    <x v="4"/>
    <x v="38"/>
    <m/>
    <n v="320000"/>
    <m/>
    <m/>
    <n v="5"/>
    <m/>
    <s v="Fijo"/>
    <m/>
  </r>
  <r>
    <n v="30"/>
    <n v="1"/>
    <x v="1"/>
    <x v="1"/>
    <n v="3"/>
    <n v="320000"/>
    <x v="4"/>
    <x v="58"/>
    <m/>
    <n v="320000"/>
    <m/>
    <m/>
    <n v="5"/>
    <m/>
    <s v="Fijo"/>
    <m/>
  </r>
  <r>
    <n v="30"/>
    <n v="1"/>
    <x v="1"/>
    <x v="1"/>
    <n v="3"/>
    <n v="320000"/>
    <x v="4"/>
    <x v="59"/>
    <m/>
    <n v="320000"/>
    <m/>
    <m/>
    <n v="5"/>
    <m/>
    <s v="Fijo"/>
    <m/>
  </r>
  <r>
    <n v="30"/>
    <n v="1"/>
    <x v="1"/>
    <x v="1"/>
    <n v="3"/>
    <n v="320000"/>
    <x v="4"/>
    <x v="60"/>
    <m/>
    <n v="320000"/>
    <m/>
    <m/>
    <n v="5"/>
    <m/>
    <s v="Fijo"/>
    <m/>
  </r>
  <r>
    <n v="30"/>
    <n v="1"/>
    <x v="1"/>
    <x v="1"/>
    <n v="3"/>
    <n v="320000"/>
    <x v="4"/>
    <x v="61"/>
    <m/>
    <n v="320000"/>
    <m/>
    <m/>
    <n v="5"/>
    <m/>
    <s v="Fijo"/>
    <m/>
  </r>
  <r>
    <n v="30"/>
    <n v="1"/>
    <x v="1"/>
    <x v="1"/>
    <n v="3"/>
    <n v="320000"/>
    <x v="4"/>
    <x v="62"/>
    <m/>
    <n v="320000"/>
    <m/>
    <m/>
    <n v="5"/>
    <m/>
    <s v="Fijo"/>
    <m/>
  </r>
  <r>
    <n v="30"/>
    <n v="1"/>
    <x v="1"/>
    <x v="1"/>
    <n v="3"/>
    <n v="320000"/>
    <x v="4"/>
    <x v="63"/>
    <m/>
    <n v="320000"/>
    <m/>
    <m/>
    <n v="5"/>
    <m/>
    <s v="Fijo"/>
    <m/>
  </r>
  <r>
    <n v="30"/>
    <n v="1"/>
    <x v="1"/>
    <x v="1"/>
    <n v="3"/>
    <n v="320000"/>
    <x v="4"/>
    <x v="64"/>
    <m/>
    <n v="320000"/>
    <m/>
    <m/>
    <n v="5"/>
    <m/>
    <s v="Fijo"/>
    <m/>
  </r>
  <r>
    <n v="30"/>
    <n v="1"/>
    <x v="1"/>
    <x v="1"/>
    <n v="3"/>
    <n v="320000"/>
    <x v="4"/>
    <x v="65"/>
    <m/>
    <n v="320000"/>
    <m/>
    <m/>
    <n v="5"/>
    <m/>
    <s v="Fijo"/>
    <m/>
  </r>
  <r>
    <n v="30"/>
    <n v="1"/>
    <x v="1"/>
    <x v="1"/>
    <n v="3"/>
    <n v="320000"/>
    <x v="4"/>
    <x v="66"/>
    <m/>
    <n v="320000"/>
    <m/>
    <m/>
    <n v="5"/>
    <m/>
    <s v="Fijo"/>
    <m/>
  </r>
  <r>
    <n v="30"/>
    <n v="1"/>
    <x v="1"/>
    <x v="1"/>
    <n v="3"/>
    <n v="320000"/>
    <x v="4"/>
    <x v="67"/>
    <m/>
    <n v="320000"/>
    <m/>
    <m/>
    <n v="5"/>
    <m/>
    <s v="Fijo"/>
    <m/>
  </r>
  <r>
    <n v="30"/>
    <n v="1"/>
    <x v="1"/>
    <x v="1"/>
    <n v="3"/>
    <n v="320000"/>
    <x v="4"/>
    <x v="68"/>
    <m/>
    <n v="320000"/>
    <m/>
    <m/>
    <n v="5"/>
    <m/>
    <s v="Fijo"/>
    <m/>
  </r>
  <r>
    <n v="30"/>
    <n v="1"/>
    <x v="1"/>
    <x v="1"/>
    <n v="3"/>
    <n v="320000"/>
    <x v="4"/>
    <x v="69"/>
    <m/>
    <n v="320000"/>
    <m/>
    <m/>
    <n v="5"/>
    <m/>
    <s v="Fijo"/>
    <m/>
  </r>
  <r>
    <n v="365"/>
    <m/>
    <x v="0"/>
    <x v="0"/>
    <n v="3"/>
    <n v="10000"/>
    <x v="21"/>
    <x v="70"/>
    <s v="CUMPLEAÑOS"/>
    <m/>
    <m/>
    <m/>
    <n v="5"/>
    <m/>
    <m/>
    <m/>
  </r>
  <r>
    <n v="365"/>
    <m/>
    <x v="0"/>
    <x v="0"/>
    <n v="3"/>
    <n v="15000"/>
    <x v="8"/>
    <x v="8"/>
    <s v="DIA DEL NIÑO"/>
    <m/>
    <m/>
    <m/>
    <n v="5"/>
    <m/>
    <m/>
    <m/>
  </r>
  <r>
    <n v="30"/>
    <n v="2"/>
    <x v="2"/>
    <x v="11"/>
    <n v="3"/>
    <n v="40000"/>
    <x v="20"/>
    <x v="57"/>
    <m/>
    <m/>
    <m/>
    <m/>
    <n v="5"/>
    <m/>
    <s v="Variable"/>
    <m/>
  </r>
  <r>
    <n v="365"/>
    <m/>
    <x v="0"/>
    <x v="0"/>
    <n v="3"/>
    <n v="15000"/>
    <x v="8"/>
    <x v="5"/>
    <s v="NAVIDAD"/>
    <m/>
    <m/>
    <m/>
    <n v="5"/>
    <m/>
    <m/>
    <m/>
  </r>
  <r>
    <m/>
    <n v="2"/>
    <x v="0"/>
    <x v="0"/>
    <n v="3"/>
    <n v="20000"/>
    <x v="22"/>
    <x v="22"/>
    <m/>
    <m/>
    <m/>
    <m/>
    <n v="5"/>
    <m/>
    <m/>
    <m/>
  </r>
  <r>
    <n v="30"/>
    <n v="1"/>
    <x v="5"/>
    <x v="12"/>
    <n v="3"/>
    <n v="15000"/>
    <x v="23"/>
    <x v="71"/>
    <m/>
    <n v="15000"/>
    <m/>
    <m/>
    <n v="5"/>
    <m/>
    <s v="Fijo"/>
    <m/>
  </r>
  <r>
    <n v="30"/>
    <n v="1"/>
    <x v="5"/>
    <x v="12"/>
    <n v="3"/>
    <n v="15000"/>
    <x v="23"/>
    <x v="72"/>
    <m/>
    <n v="15000"/>
    <m/>
    <m/>
    <n v="5"/>
    <m/>
    <m/>
    <m/>
  </r>
  <r>
    <n v="30"/>
    <n v="1"/>
    <x v="5"/>
    <x v="12"/>
    <n v="3"/>
    <n v="15000"/>
    <x v="23"/>
    <x v="73"/>
    <m/>
    <n v="15000"/>
    <m/>
    <m/>
    <n v="5"/>
    <m/>
    <m/>
    <m/>
  </r>
  <r>
    <n v="30"/>
    <n v="1"/>
    <x v="5"/>
    <x v="12"/>
    <n v="3"/>
    <n v="15000"/>
    <x v="23"/>
    <x v="74"/>
    <m/>
    <n v="15000"/>
    <m/>
    <m/>
    <n v="5"/>
    <m/>
    <m/>
    <m/>
  </r>
  <r>
    <n v="30"/>
    <n v="1"/>
    <x v="5"/>
    <x v="12"/>
    <n v="3"/>
    <n v="15000"/>
    <x v="23"/>
    <x v="75"/>
    <m/>
    <n v="15000"/>
    <m/>
    <m/>
    <n v="5"/>
    <m/>
    <m/>
    <m/>
  </r>
  <r>
    <n v="30"/>
    <n v="1"/>
    <x v="5"/>
    <x v="12"/>
    <n v="3"/>
    <n v="15000"/>
    <x v="23"/>
    <x v="76"/>
    <m/>
    <n v="15000"/>
    <m/>
    <m/>
    <n v="5"/>
    <m/>
    <m/>
    <m/>
  </r>
  <r>
    <n v="30"/>
    <n v="1"/>
    <x v="5"/>
    <x v="12"/>
    <n v="3"/>
    <n v="15000"/>
    <x v="23"/>
    <x v="77"/>
    <m/>
    <n v="15000"/>
    <m/>
    <m/>
    <n v="5"/>
    <m/>
    <m/>
    <m/>
  </r>
  <r>
    <n v="30"/>
    <n v="1"/>
    <x v="5"/>
    <x v="12"/>
    <n v="3"/>
    <n v="15000"/>
    <x v="23"/>
    <x v="78"/>
    <m/>
    <n v="15000"/>
    <m/>
    <m/>
    <n v="5"/>
    <m/>
    <m/>
    <m/>
  </r>
  <r>
    <n v="30"/>
    <n v="1"/>
    <x v="5"/>
    <x v="12"/>
    <n v="3"/>
    <n v="15000"/>
    <x v="23"/>
    <x v="79"/>
    <m/>
    <n v="15000"/>
    <m/>
    <m/>
    <n v="5"/>
    <m/>
    <m/>
    <m/>
  </r>
  <r>
    <n v="15"/>
    <n v="3"/>
    <x v="6"/>
    <x v="13"/>
    <n v="3"/>
    <n v="8000"/>
    <x v="24"/>
    <x v="57"/>
    <m/>
    <n v="8000"/>
    <m/>
    <m/>
    <n v="5"/>
    <m/>
    <s v="Fijo"/>
    <m/>
  </r>
  <r>
    <n v="30"/>
    <n v="1"/>
    <x v="5"/>
    <x v="12"/>
    <n v="3"/>
    <n v="15000"/>
    <x v="23"/>
    <x v="80"/>
    <m/>
    <n v="15000"/>
    <m/>
    <m/>
    <n v="5"/>
    <m/>
    <m/>
    <m/>
  </r>
  <r>
    <n v="30"/>
    <n v="1"/>
    <x v="5"/>
    <x v="12"/>
    <n v="3"/>
    <n v="15000"/>
    <x v="23"/>
    <x v="81"/>
    <m/>
    <n v="15000"/>
    <m/>
    <m/>
    <n v="5"/>
    <m/>
    <m/>
    <m/>
  </r>
  <r>
    <n v="30"/>
    <n v="1"/>
    <x v="5"/>
    <x v="12"/>
    <n v="3"/>
    <n v="15000"/>
    <x v="23"/>
    <x v="82"/>
    <m/>
    <n v="15000"/>
    <m/>
    <m/>
    <n v="5"/>
    <m/>
    <m/>
    <m/>
  </r>
  <r>
    <n v="30"/>
    <n v="1"/>
    <x v="5"/>
    <x v="12"/>
    <n v="3"/>
    <n v="15000"/>
    <x v="23"/>
    <x v="83"/>
    <m/>
    <n v="15000"/>
    <m/>
    <m/>
    <n v="5"/>
    <m/>
    <m/>
    <m/>
  </r>
  <r>
    <n v="30"/>
    <n v="1"/>
    <x v="5"/>
    <x v="12"/>
    <n v="3"/>
    <n v="15000"/>
    <x v="23"/>
    <x v="84"/>
    <m/>
    <n v="15000"/>
    <m/>
    <m/>
    <n v="5"/>
    <m/>
    <m/>
    <m/>
  </r>
  <r>
    <n v="30"/>
    <n v="1"/>
    <x v="5"/>
    <x v="12"/>
    <n v="3"/>
    <n v="15000"/>
    <x v="23"/>
    <x v="85"/>
    <m/>
    <n v="15000"/>
    <m/>
    <m/>
    <n v="5"/>
    <m/>
    <m/>
    <m/>
  </r>
  <r>
    <n v="30"/>
    <n v="1"/>
    <x v="5"/>
    <x v="12"/>
    <n v="3"/>
    <n v="15000"/>
    <x v="23"/>
    <x v="86"/>
    <m/>
    <n v="15000"/>
    <m/>
    <m/>
    <n v="5"/>
    <m/>
    <m/>
    <m/>
  </r>
  <r>
    <n v="30"/>
    <n v="1"/>
    <x v="5"/>
    <x v="12"/>
    <n v="3"/>
    <n v="15000"/>
    <x v="23"/>
    <x v="87"/>
    <m/>
    <n v="15000"/>
    <m/>
    <m/>
    <n v="5"/>
    <m/>
    <m/>
    <m/>
  </r>
  <r>
    <n v="30"/>
    <n v="1"/>
    <x v="5"/>
    <x v="12"/>
    <n v="3"/>
    <n v="15000"/>
    <x v="23"/>
    <x v="88"/>
    <m/>
    <n v="15000"/>
    <m/>
    <m/>
    <n v="5"/>
    <m/>
    <m/>
    <m/>
  </r>
  <r>
    <n v="30"/>
    <n v="1"/>
    <x v="5"/>
    <x v="12"/>
    <n v="3"/>
    <n v="15000"/>
    <x v="23"/>
    <x v="89"/>
    <m/>
    <n v="15000"/>
    <m/>
    <m/>
    <n v="5"/>
    <m/>
    <m/>
    <m/>
  </r>
  <r>
    <n v="30"/>
    <n v="1"/>
    <x v="5"/>
    <x v="12"/>
    <n v="3"/>
    <n v="15000"/>
    <x v="23"/>
    <x v="90"/>
    <m/>
    <n v="15000"/>
    <m/>
    <m/>
    <n v="5"/>
    <m/>
    <m/>
    <m/>
  </r>
  <r>
    <n v="30"/>
    <n v="1"/>
    <x v="5"/>
    <x v="12"/>
    <n v="3"/>
    <n v="15000"/>
    <x v="23"/>
    <x v="91"/>
    <m/>
    <n v="15000"/>
    <m/>
    <m/>
    <n v="5"/>
    <m/>
    <m/>
    <m/>
  </r>
  <r>
    <n v="30"/>
    <n v="1"/>
    <x v="5"/>
    <x v="12"/>
    <n v="3"/>
    <n v="15000"/>
    <x v="23"/>
    <x v="92"/>
    <m/>
    <n v="15000"/>
    <m/>
    <m/>
    <n v="5"/>
    <m/>
    <m/>
    <m/>
  </r>
  <r>
    <n v="365"/>
    <m/>
    <x v="0"/>
    <x v="0"/>
    <n v="3"/>
    <n v="15000"/>
    <x v="25"/>
    <x v="56"/>
    <s v="CUMPLEAÑOS"/>
    <m/>
    <m/>
    <m/>
    <n v="5"/>
    <m/>
    <m/>
    <m/>
  </r>
  <r>
    <n v="15"/>
    <n v="2"/>
    <x v="0"/>
    <x v="14"/>
    <n v="3"/>
    <n v="30000"/>
    <x v="26"/>
    <x v="57"/>
    <m/>
    <m/>
    <m/>
    <m/>
    <n v="5"/>
    <m/>
    <s v="Variable"/>
    <m/>
  </r>
  <r>
    <n v="30"/>
    <n v="1"/>
    <x v="1"/>
    <x v="2"/>
    <n v="3"/>
    <n v="5000"/>
    <x v="5"/>
    <x v="38"/>
    <m/>
    <m/>
    <m/>
    <m/>
    <n v="5"/>
    <m/>
    <s v="Variable"/>
    <m/>
  </r>
  <r>
    <n v="30"/>
    <n v="1"/>
    <x v="1"/>
    <x v="2"/>
    <n v="3"/>
    <n v="5000"/>
    <x v="5"/>
    <x v="58"/>
    <m/>
    <m/>
    <m/>
    <m/>
    <n v="5"/>
    <m/>
    <s v="Variable"/>
    <m/>
  </r>
  <r>
    <n v="30"/>
    <n v="1"/>
    <x v="1"/>
    <x v="2"/>
    <n v="3"/>
    <n v="5000"/>
    <x v="5"/>
    <x v="59"/>
    <m/>
    <m/>
    <m/>
    <m/>
    <n v="5"/>
    <m/>
    <s v="Variable"/>
    <m/>
  </r>
  <r>
    <n v="30"/>
    <n v="1"/>
    <x v="1"/>
    <x v="2"/>
    <n v="3"/>
    <n v="5000"/>
    <x v="5"/>
    <x v="60"/>
    <m/>
    <m/>
    <m/>
    <m/>
    <n v="5"/>
    <m/>
    <s v="Variable"/>
    <m/>
  </r>
  <r>
    <n v="30"/>
    <n v="1"/>
    <x v="1"/>
    <x v="2"/>
    <n v="3"/>
    <n v="5000"/>
    <x v="5"/>
    <x v="61"/>
    <m/>
    <m/>
    <m/>
    <m/>
    <n v="5"/>
    <m/>
    <s v="Variable"/>
    <m/>
  </r>
  <r>
    <n v="30"/>
    <n v="1"/>
    <x v="1"/>
    <x v="2"/>
    <n v="3"/>
    <n v="5000"/>
    <x v="5"/>
    <x v="62"/>
    <m/>
    <m/>
    <m/>
    <m/>
    <n v="5"/>
    <m/>
    <s v="Variable"/>
    <m/>
  </r>
  <r>
    <n v="30"/>
    <n v="1"/>
    <x v="1"/>
    <x v="2"/>
    <n v="3"/>
    <n v="5000"/>
    <x v="5"/>
    <x v="63"/>
    <m/>
    <m/>
    <m/>
    <m/>
    <n v="5"/>
    <m/>
    <s v="Variable"/>
    <m/>
  </r>
  <r>
    <n v="30"/>
    <n v="1"/>
    <x v="1"/>
    <x v="2"/>
    <n v="3"/>
    <n v="5000"/>
    <x v="5"/>
    <x v="64"/>
    <m/>
    <m/>
    <m/>
    <m/>
    <n v="5"/>
    <m/>
    <s v="Variable"/>
    <m/>
  </r>
  <r>
    <n v="30"/>
    <n v="1"/>
    <x v="1"/>
    <x v="2"/>
    <n v="3"/>
    <n v="5000"/>
    <x v="5"/>
    <x v="65"/>
    <m/>
    <m/>
    <m/>
    <m/>
    <n v="5"/>
    <m/>
    <s v="Variable"/>
    <m/>
  </r>
  <r>
    <n v="30"/>
    <n v="1"/>
    <x v="1"/>
    <x v="2"/>
    <n v="3"/>
    <n v="5000"/>
    <x v="5"/>
    <x v="66"/>
    <m/>
    <m/>
    <m/>
    <m/>
    <n v="5"/>
    <m/>
    <s v="Variable"/>
    <m/>
  </r>
  <r>
    <n v="30"/>
    <n v="1"/>
    <x v="1"/>
    <x v="2"/>
    <n v="3"/>
    <n v="5000"/>
    <x v="5"/>
    <x v="67"/>
    <m/>
    <m/>
    <m/>
    <m/>
    <n v="5"/>
    <m/>
    <s v="Variable"/>
    <m/>
  </r>
  <r>
    <n v="30"/>
    <n v="1"/>
    <x v="1"/>
    <x v="2"/>
    <n v="3"/>
    <n v="5000"/>
    <x v="5"/>
    <x v="68"/>
    <m/>
    <m/>
    <m/>
    <m/>
    <n v="5"/>
    <m/>
    <s v="Variable"/>
    <m/>
  </r>
  <r>
    <n v="30"/>
    <n v="1"/>
    <x v="1"/>
    <x v="2"/>
    <n v="3"/>
    <n v="5000"/>
    <x v="5"/>
    <x v="69"/>
    <m/>
    <m/>
    <m/>
    <m/>
    <n v="5"/>
    <m/>
    <s v="Variable"/>
    <m/>
  </r>
  <r>
    <n v="365"/>
    <m/>
    <x v="0"/>
    <x v="15"/>
    <n v="3"/>
    <n v="40000"/>
    <x v="27"/>
    <x v="93"/>
    <s v="Viaje"/>
    <m/>
    <m/>
    <m/>
    <n v="5"/>
    <m/>
    <m/>
    <m/>
  </r>
  <r>
    <n v="365"/>
    <m/>
    <x v="0"/>
    <x v="16"/>
    <n v="3"/>
    <n v="40000"/>
    <x v="27"/>
    <x v="94"/>
    <s v="FIESTAS PATRIAS"/>
    <m/>
    <m/>
    <m/>
    <n v="5"/>
    <m/>
    <m/>
    <m/>
  </r>
  <r>
    <n v="7"/>
    <n v="1"/>
    <x v="4"/>
    <x v="9"/>
    <n v="3"/>
    <n v="18000"/>
    <x v="15"/>
    <x v="95"/>
    <m/>
    <m/>
    <m/>
    <m/>
    <n v="5"/>
    <m/>
    <m/>
    <m/>
  </r>
  <r>
    <n v="30"/>
    <n v="1"/>
    <x v="7"/>
    <x v="17"/>
    <n v="3"/>
    <n v="109465"/>
    <x v="28"/>
    <x v="96"/>
    <m/>
    <n v="109465"/>
    <m/>
    <m/>
    <n v="5"/>
    <m/>
    <s v="Fijo"/>
    <m/>
  </r>
  <r>
    <n v="30"/>
    <n v="1"/>
    <x v="7"/>
    <x v="17"/>
    <n v="3"/>
    <n v="109465"/>
    <x v="28"/>
    <x v="14"/>
    <m/>
    <n v="109465"/>
    <m/>
    <m/>
    <n v="5"/>
    <m/>
    <s v="Fijo"/>
    <m/>
  </r>
  <r>
    <n v="365"/>
    <m/>
    <x v="0"/>
    <x v="0"/>
    <n v="3"/>
    <n v="20000"/>
    <x v="29"/>
    <x v="97"/>
    <s v="CUMPLEAÑOS"/>
    <m/>
    <m/>
    <m/>
    <n v="5"/>
    <m/>
    <m/>
    <m/>
  </r>
  <r>
    <n v="365"/>
    <m/>
    <x v="0"/>
    <x v="16"/>
    <n v="3"/>
    <n v="20000"/>
    <x v="29"/>
    <x v="97"/>
    <s v="CUMPLEAÑOS"/>
    <m/>
    <m/>
    <m/>
    <n v="5"/>
    <m/>
    <m/>
    <m/>
  </r>
  <r>
    <n v="365"/>
    <m/>
    <x v="0"/>
    <x v="0"/>
    <n v="3"/>
    <n v="20000"/>
    <x v="29"/>
    <x v="98"/>
    <s v="DIA DEL PADRE"/>
    <m/>
    <m/>
    <m/>
    <n v="5"/>
    <m/>
    <m/>
    <m/>
  </r>
  <r>
    <n v="365"/>
    <m/>
    <x v="0"/>
    <x v="0"/>
    <n v="3"/>
    <n v="20000"/>
    <x v="29"/>
    <x v="5"/>
    <s v="NAVIDAD"/>
    <m/>
    <m/>
    <m/>
    <n v="5"/>
    <m/>
    <m/>
    <s v="aqua di gio profumo paris 25.000"/>
  </r>
  <r>
    <n v="365"/>
    <m/>
    <x v="0"/>
    <x v="0"/>
    <n v="3"/>
    <n v="15000"/>
    <x v="30"/>
    <x v="99"/>
    <s v="CUMPLEAÑOS"/>
    <m/>
    <m/>
    <m/>
    <n v="5"/>
    <m/>
    <m/>
    <m/>
  </r>
  <r>
    <n v="365"/>
    <m/>
    <x v="0"/>
    <x v="0"/>
    <n v="3"/>
    <n v="15000"/>
    <x v="30"/>
    <x v="5"/>
    <s v="NAVIDAD"/>
    <m/>
    <m/>
    <m/>
    <n v="5"/>
    <m/>
    <m/>
    <m/>
  </r>
  <r>
    <n v="365"/>
    <m/>
    <x v="0"/>
    <x v="0"/>
    <n v="3"/>
    <n v="15000"/>
    <x v="31"/>
    <x v="100"/>
    <s v="CUMPLEAÑOS"/>
    <m/>
    <m/>
    <m/>
    <n v="5"/>
    <m/>
    <m/>
    <m/>
  </r>
  <r>
    <n v="365"/>
    <m/>
    <x v="0"/>
    <x v="0"/>
    <n v="3"/>
    <n v="20000"/>
    <x v="31"/>
    <x v="8"/>
    <s v="DIA DEL NIÑO"/>
    <m/>
    <m/>
    <m/>
    <n v="5"/>
    <m/>
    <m/>
    <m/>
  </r>
  <r>
    <n v="365"/>
    <m/>
    <x v="0"/>
    <x v="0"/>
    <n v="3"/>
    <n v="25000"/>
    <x v="31"/>
    <x v="5"/>
    <s v="NAVIDAD"/>
    <m/>
    <m/>
    <m/>
    <n v="5"/>
    <m/>
    <m/>
    <m/>
  </r>
  <r>
    <n v="365"/>
    <m/>
    <x v="0"/>
    <x v="0"/>
    <n v="3"/>
    <n v="10000"/>
    <x v="32"/>
    <x v="5"/>
    <s v="NAVIDAD"/>
    <m/>
    <m/>
    <m/>
    <n v="5"/>
    <m/>
    <m/>
    <m/>
  </r>
  <r>
    <n v="365"/>
    <m/>
    <x v="0"/>
    <x v="0"/>
    <n v="3"/>
    <n v="10000"/>
    <x v="33"/>
    <x v="101"/>
    <s v="CUMPLEAÑOS"/>
    <m/>
    <m/>
    <m/>
    <n v="5"/>
    <m/>
    <m/>
    <m/>
  </r>
  <r>
    <n v="30"/>
    <n v="1"/>
    <x v="1"/>
    <x v="18"/>
    <n v="3"/>
    <n v="7000"/>
    <x v="34"/>
    <x v="102"/>
    <m/>
    <m/>
    <m/>
    <m/>
    <n v="5"/>
    <m/>
    <s v="Variable"/>
    <m/>
  </r>
  <r>
    <n v="365"/>
    <m/>
    <x v="0"/>
    <x v="0"/>
    <n v="3"/>
    <n v="30000"/>
    <x v="35"/>
    <x v="7"/>
    <s v="CUMPLEAÑOS"/>
    <m/>
    <m/>
    <m/>
    <n v="5"/>
    <m/>
    <m/>
    <m/>
  </r>
  <r>
    <n v="365"/>
    <m/>
    <x v="0"/>
    <x v="0"/>
    <n v="3"/>
    <n v="40000"/>
    <x v="36"/>
    <x v="103"/>
    <s v="ANIVERSARIO"/>
    <m/>
    <m/>
    <m/>
    <n v="5"/>
    <m/>
    <m/>
    <m/>
  </r>
  <r>
    <n v="365"/>
    <m/>
    <x v="0"/>
    <x v="0"/>
    <n v="3"/>
    <n v="10000"/>
    <x v="37"/>
    <x v="104"/>
    <s v="CUMPLEAÑOS"/>
    <m/>
    <m/>
    <m/>
    <n v="5"/>
    <m/>
    <m/>
    <m/>
  </r>
  <r>
    <n v="365"/>
    <m/>
    <x v="0"/>
    <x v="0"/>
    <n v="3"/>
    <n v="25000"/>
    <x v="38"/>
    <x v="105"/>
    <s v="CUMPLEAÑOS"/>
    <m/>
    <m/>
    <m/>
    <n v="5"/>
    <m/>
    <m/>
    <m/>
  </r>
  <r>
    <n v="365"/>
    <m/>
    <x v="0"/>
    <x v="0"/>
    <n v="3"/>
    <n v="25000"/>
    <x v="38"/>
    <x v="5"/>
    <s v="NAVIDAD"/>
    <m/>
    <m/>
    <m/>
    <n v="5"/>
    <m/>
    <m/>
    <m/>
  </r>
  <r>
    <n v="30"/>
    <n v="2"/>
    <x v="5"/>
    <x v="19"/>
    <n v="3"/>
    <n v="8990"/>
    <x v="39"/>
    <x v="38"/>
    <s v="PA"/>
    <n v="8990"/>
    <m/>
    <m/>
    <n v="5"/>
    <m/>
    <s v="Fijo"/>
    <m/>
  </r>
  <r>
    <n v="30"/>
    <n v="2"/>
    <x v="5"/>
    <x v="19"/>
    <n v="3"/>
    <n v="8990"/>
    <x v="39"/>
    <x v="58"/>
    <m/>
    <n v="8990"/>
    <m/>
    <m/>
    <n v="5"/>
    <m/>
    <s v="Fijo"/>
    <m/>
  </r>
  <r>
    <n v="30"/>
    <n v="2"/>
    <x v="5"/>
    <x v="19"/>
    <n v="3"/>
    <n v="8990"/>
    <x v="39"/>
    <x v="59"/>
    <m/>
    <n v="8990"/>
    <m/>
    <m/>
    <n v="5"/>
    <m/>
    <s v="Fijo"/>
    <m/>
  </r>
  <r>
    <n v="30"/>
    <n v="2"/>
    <x v="5"/>
    <x v="19"/>
    <n v="3"/>
    <n v="8990"/>
    <x v="39"/>
    <x v="60"/>
    <m/>
    <n v="8990"/>
    <m/>
    <m/>
    <n v="5"/>
    <m/>
    <s v="Fijo"/>
    <m/>
  </r>
  <r>
    <n v="30"/>
    <n v="2"/>
    <x v="5"/>
    <x v="19"/>
    <n v="3"/>
    <n v="8990"/>
    <x v="39"/>
    <x v="61"/>
    <m/>
    <n v="8990"/>
    <m/>
    <m/>
    <n v="5"/>
    <m/>
    <s v="Fijo"/>
    <m/>
  </r>
  <r>
    <n v="30"/>
    <n v="2"/>
    <x v="5"/>
    <x v="19"/>
    <n v="3"/>
    <n v="8990"/>
    <x v="39"/>
    <x v="62"/>
    <m/>
    <n v="8990"/>
    <m/>
    <m/>
    <n v="5"/>
    <m/>
    <s v="Fijo"/>
    <m/>
  </r>
  <r>
    <n v="30"/>
    <n v="2"/>
    <x v="5"/>
    <x v="19"/>
    <n v="3"/>
    <n v="8990"/>
    <x v="39"/>
    <x v="63"/>
    <m/>
    <n v="8990"/>
    <m/>
    <m/>
    <n v="5"/>
    <m/>
    <s v="Fijo"/>
    <m/>
  </r>
  <r>
    <n v="30"/>
    <n v="2"/>
    <x v="5"/>
    <x v="19"/>
    <n v="3"/>
    <n v="8990"/>
    <x v="39"/>
    <x v="64"/>
    <m/>
    <n v="8990"/>
    <m/>
    <m/>
    <n v="5"/>
    <m/>
    <s v="Fijo"/>
    <m/>
  </r>
  <r>
    <n v="30"/>
    <n v="2"/>
    <x v="5"/>
    <x v="19"/>
    <n v="3"/>
    <n v="8990"/>
    <x v="39"/>
    <x v="65"/>
    <m/>
    <n v="8990"/>
    <m/>
    <m/>
    <n v="5"/>
    <m/>
    <s v="Fijo"/>
    <m/>
  </r>
  <r>
    <n v="30"/>
    <n v="2"/>
    <x v="5"/>
    <x v="19"/>
    <n v="3"/>
    <n v="8990"/>
    <x v="39"/>
    <x v="66"/>
    <m/>
    <n v="8990"/>
    <m/>
    <m/>
    <n v="5"/>
    <m/>
    <s v="Fijo"/>
    <m/>
  </r>
  <r>
    <n v="30"/>
    <n v="2"/>
    <x v="5"/>
    <x v="19"/>
    <n v="3"/>
    <n v="8990"/>
    <x v="39"/>
    <x v="67"/>
    <m/>
    <n v="8990"/>
    <m/>
    <m/>
    <n v="5"/>
    <m/>
    <s v="Fijo"/>
    <m/>
  </r>
  <r>
    <n v="30"/>
    <n v="2"/>
    <x v="5"/>
    <x v="19"/>
    <n v="3"/>
    <n v="8990"/>
    <x v="39"/>
    <x v="68"/>
    <m/>
    <n v="8990"/>
    <m/>
    <m/>
    <n v="5"/>
    <m/>
    <s v="Fijo"/>
    <m/>
  </r>
  <r>
    <n v="30"/>
    <n v="2"/>
    <x v="5"/>
    <x v="19"/>
    <n v="3"/>
    <n v="8990"/>
    <x v="39"/>
    <x v="69"/>
    <m/>
    <n v="8990"/>
    <m/>
    <m/>
    <n v="5"/>
    <m/>
    <s v="Fijo"/>
    <m/>
  </r>
  <r>
    <n v="365"/>
    <m/>
    <x v="0"/>
    <x v="0"/>
    <n v="3"/>
    <n v="10000"/>
    <x v="40"/>
    <x v="106"/>
    <s v="CUMPLEAÑOS"/>
    <m/>
    <m/>
    <m/>
    <n v="5"/>
    <m/>
    <m/>
    <m/>
  </r>
  <r>
    <n v="15"/>
    <n v="3"/>
    <x v="0"/>
    <x v="20"/>
    <n v="3"/>
    <n v="25000"/>
    <x v="41"/>
    <x v="107"/>
    <m/>
    <m/>
    <m/>
    <m/>
    <n v="5"/>
    <m/>
    <s v="Variable"/>
    <m/>
  </r>
  <r>
    <n v="30"/>
    <n v="1"/>
    <x v="1"/>
    <x v="18"/>
    <n v="3"/>
    <n v="7000"/>
    <x v="34"/>
    <x v="108"/>
    <m/>
    <m/>
    <m/>
    <m/>
    <n v="5"/>
    <m/>
    <s v="Variable"/>
    <m/>
  </r>
  <r>
    <n v="30"/>
    <n v="1"/>
    <x v="1"/>
    <x v="18"/>
    <n v="3"/>
    <n v="7000"/>
    <x v="34"/>
    <x v="109"/>
    <m/>
    <m/>
    <m/>
    <m/>
    <n v="5"/>
    <m/>
    <s v="Variable"/>
    <m/>
  </r>
  <r>
    <n v="30"/>
    <n v="1"/>
    <x v="1"/>
    <x v="18"/>
    <n v="3"/>
    <n v="7000"/>
    <x v="34"/>
    <x v="110"/>
    <m/>
    <m/>
    <m/>
    <m/>
    <n v="5"/>
    <m/>
    <s v="Variable"/>
    <m/>
  </r>
  <r>
    <n v="30"/>
    <n v="1"/>
    <x v="1"/>
    <x v="18"/>
    <n v="3"/>
    <n v="7000"/>
    <x v="34"/>
    <x v="111"/>
    <m/>
    <m/>
    <m/>
    <m/>
    <n v="5"/>
    <m/>
    <s v="Variable"/>
    <m/>
  </r>
  <r>
    <n v="30"/>
    <n v="1"/>
    <x v="1"/>
    <x v="18"/>
    <n v="3"/>
    <n v="7000"/>
    <x v="34"/>
    <x v="112"/>
    <m/>
    <m/>
    <m/>
    <m/>
    <n v="5"/>
    <m/>
    <s v="Variable"/>
    <m/>
  </r>
  <r>
    <n v="30"/>
    <n v="1"/>
    <x v="1"/>
    <x v="18"/>
    <n v="3"/>
    <n v="7000"/>
    <x v="34"/>
    <x v="113"/>
    <m/>
    <m/>
    <m/>
    <m/>
    <n v="5"/>
    <m/>
    <s v="Variable"/>
    <m/>
  </r>
  <r>
    <n v="30"/>
    <n v="1"/>
    <x v="1"/>
    <x v="18"/>
    <n v="3"/>
    <n v="7000"/>
    <x v="34"/>
    <x v="114"/>
    <m/>
    <m/>
    <m/>
    <m/>
    <n v="5"/>
    <m/>
    <s v="Variable"/>
    <m/>
  </r>
  <r>
    <n v="30"/>
    <n v="1"/>
    <x v="1"/>
    <x v="18"/>
    <n v="3"/>
    <n v="7000"/>
    <x v="34"/>
    <x v="115"/>
    <m/>
    <m/>
    <m/>
    <m/>
    <n v="5"/>
    <m/>
    <s v="Variable"/>
    <m/>
  </r>
  <r>
    <n v="30"/>
    <n v="1"/>
    <x v="1"/>
    <x v="18"/>
    <n v="3"/>
    <n v="7000"/>
    <x v="34"/>
    <x v="116"/>
    <m/>
    <m/>
    <m/>
    <m/>
    <n v="5"/>
    <m/>
    <s v="Variable"/>
    <m/>
  </r>
  <r>
    <n v="30"/>
    <n v="1"/>
    <x v="1"/>
    <x v="18"/>
    <n v="3"/>
    <n v="7000"/>
    <x v="34"/>
    <x v="117"/>
    <m/>
    <m/>
    <m/>
    <m/>
    <n v="5"/>
    <m/>
    <s v="Variable"/>
    <m/>
  </r>
  <r>
    <n v="30"/>
    <n v="1"/>
    <x v="1"/>
    <x v="18"/>
    <n v="3"/>
    <n v="7000"/>
    <x v="34"/>
    <x v="118"/>
    <m/>
    <m/>
    <m/>
    <m/>
    <n v="5"/>
    <m/>
    <s v="Variable"/>
    <m/>
  </r>
  <r>
    <n v="30"/>
    <n v="1"/>
    <x v="1"/>
    <x v="18"/>
    <n v="3"/>
    <n v="7000"/>
    <x v="34"/>
    <x v="119"/>
    <m/>
    <m/>
    <m/>
    <m/>
    <n v="5"/>
    <m/>
    <s v="Variable"/>
    <m/>
  </r>
  <r>
    <n v="30"/>
    <n v="1"/>
    <x v="1"/>
    <x v="18"/>
    <n v="3"/>
    <n v="7000"/>
    <x v="34"/>
    <x v="120"/>
    <m/>
    <m/>
    <m/>
    <m/>
    <n v="5"/>
    <m/>
    <s v="Variable"/>
    <m/>
  </r>
  <r>
    <n v="30"/>
    <n v="1"/>
    <x v="6"/>
    <x v="21"/>
    <n v="3"/>
    <n v="40000"/>
    <x v="42"/>
    <x v="10"/>
    <m/>
    <n v="40000"/>
    <m/>
    <m/>
    <n v="5"/>
    <m/>
    <s v="Fijo"/>
    <m/>
  </r>
  <r>
    <n v="30"/>
    <n v="1"/>
    <x v="6"/>
    <x v="21"/>
    <n v="3"/>
    <n v="40000"/>
    <x v="42"/>
    <x v="121"/>
    <m/>
    <n v="40000"/>
    <m/>
    <m/>
    <n v="5"/>
    <m/>
    <s v="Fijo"/>
    <m/>
  </r>
  <r>
    <n v="30"/>
    <n v="1"/>
    <x v="6"/>
    <x v="21"/>
    <n v="3"/>
    <n v="40000"/>
    <x v="42"/>
    <x v="122"/>
    <m/>
    <n v="40000"/>
    <m/>
    <m/>
    <n v="5"/>
    <m/>
    <s v="Fijo"/>
    <m/>
  </r>
  <r>
    <n v="30"/>
    <n v="1"/>
    <x v="6"/>
    <x v="21"/>
    <n v="3"/>
    <n v="40000"/>
    <x v="42"/>
    <x v="16"/>
    <m/>
    <n v="40000"/>
    <m/>
    <m/>
    <n v="5"/>
    <m/>
    <s v="Fijo"/>
    <m/>
  </r>
  <r>
    <n v="30"/>
    <n v="1"/>
    <x v="6"/>
    <x v="21"/>
    <n v="3"/>
    <n v="40000"/>
    <x v="42"/>
    <x v="123"/>
    <m/>
    <n v="40000"/>
    <m/>
    <m/>
    <n v="5"/>
    <m/>
    <s v="Fijo"/>
    <m/>
  </r>
  <r>
    <n v="365"/>
    <m/>
    <x v="0"/>
    <x v="0"/>
    <n v="3"/>
    <n v="10000"/>
    <x v="43"/>
    <x v="124"/>
    <s v="CUMPLEAÑOS"/>
    <m/>
    <m/>
    <m/>
    <n v="5"/>
    <m/>
    <m/>
    <m/>
  </r>
  <r>
    <n v="365"/>
    <m/>
    <x v="0"/>
    <x v="0"/>
    <n v="3"/>
    <n v="10000"/>
    <x v="44"/>
    <x v="125"/>
    <s v="CUMPLEAÑOS"/>
    <m/>
    <m/>
    <m/>
    <n v="5"/>
    <m/>
    <m/>
    <m/>
  </r>
  <r>
    <n v="365"/>
    <m/>
    <x v="0"/>
    <x v="0"/>
    <n v="3"/>
    <n v="20000"/>
    <x v="3"/>
    <x v="126"/>
    <s v="CUMPLEAÑOS"/>
    <m/>
    <m/>
    <m/>
    <n v="5"/>
    <m/>
    <m/>
    <m/>
  </r>
  <r>
    <n v="15"/>
    <n v="3"/>
    <x v="6"/>
    <x v="13"/>
    <n v="3"/>
    <n v="8000"/>
    <x v="24"/>
    <x v="127"/>
    <m/>
    <n v="8000"/>
    <m/>
    <m/>
    <n v="5"/>
    <m/>
    <m/>
    <m/>
  </r>
  <r>
    <n v="15"/>
    <n v="3"/>
    <x v="6"/>
    <x v="13"/>
    <n v="3"/>
    <n v="8000"/>
    <x v="24"/>
    <x v="128"/>
    <m/>
    <n v="8000"/>
    <m/>
    <m/>
    <n v="5"/>
    <m/>
    <m/>
    <m/>
  </r>
  <r>
    <n v="15"/>
    <n v="3"/>
    <x v="6"/>
    <x v="13"/>
    <n v="3"/>
    <n v="8000"/>
    <x v="24"/>
    <x v="121"/>
    <m/>
    <n v="8000"/>
    <m/>
    <m/>
    <n v="5"/>
    <m/>
    <m/>
    <m/>
  </r>
  <r>
    <n v="15"/>
    <n v="3"/>
    <x v="6"/>
    <x v="13"/>
    <n v="3"/>
    <n v="8000"/>
    <x v="24"/>
    <x v="129"/>
    <m/>
    <n v="8000"/>
    <m/>
    <m/>
    <n v="5"/>
    <m/>
    <m/>
    <m/>
  </r>
  <r>
    <n v="15"/>
    <n v="3"/>
    <x v="6"/>
    <x v="13"/>
    <n v="3"/>
    <n v="8000"/>
    <x v="24"/>
    <x v="130"/>
    <m/>
    <n v="8000"/>
    <m/>
    <m/>
    <n v="5"/>
    <m/>
    <m/>
    <m/>
  </r>
  <r>
    <n v="15"/>
    <n v="3"/>
    <x v="6"/>
    <x v="13"/>
    <n v="3"/>
    <n v="8000"/>
    <x v="24"/>
    <x v="42"/>
    <m/>
    <n v="8000"/>
    <m/>
    <m/>
    <n v="5"/>
    <m/>
    <m/>
    <m/>
  </r>
  <r>
    <n v="15"/>
    <n v="3"/>
    <x v="6"/>
    <x v="13"/>
    <n v="3"/>
    <n v="8000"/>
    <x v="24"/>
    <x v="131"/>
    <m/>
    <n v="8000"/>
    <m/>
    <m/>
    <n v="5"/>
    <m/>
    <m/>
    <m/>
  </r>
  <r>
    <n v="15"/>
    <n v="3"/>
    <x v="6"/>
    <x v="13"/>
    <n v="3"/>
    <n v="8000"/>
    <x v="24"/>
    <x v="132"/>
    <m/>
    <n v="8000"/>
    <m/>
    <m/>
    <n v="5"/>
    <m/>
    <m/>
    <m/>
  </r>
  <r>
    <n v="15"/>
    <n v="3"/>
    <x v="6"/>
    <x v="13"/>
    <n v="3"/>
    <n v="8000"/>
    <x v="24"/>
    <x v="123"/>
    <m/>
    <n v="8000"/>
    <m/>
    <m/>
    <n v="5"/>
    <m/>
    <m/>
    <m/>
  </r>
  <r>
    <n v="15"/>
    <n v="3"/>
    <x v="6"/>
    <x v="13"/>
    <n v="3"/>
    <n v="8000"/>
    <x v="24"/>
    <x v="133"/>
    <m/>
    <n v="8000"/>
    <m/>
    <m/>
    <n v="5"/>
    <m/>
    <m/>
    <m/>
  </r>
  <r>
    <n v="15"/>
    <n v="3"/>
    <x v="6"/>
    <x v="13"/>
    <n v="3"/>
    <n v="8000"/>
    <x v="24"/>
    <x v="134"/>
    <m/>
    <n v="8000"/>
    <m/>
    <m/>
    <n v="5"/>
    <m/>
    <m/>
    <m/>
  </r>
  <r>
    <n v="15"/>
    <n v="3"/>
    <x v="6"/>
    <x v="13"/>
    <n v="3"/>
    <n v="8000"/>
    <x v="24"/>
    <x v="135"/>
    <m/>
    <n v="8000"/>
    <m/>
    <m/>
    <n v="5"/>
    <m/>
    <m/>
    <m/>
  </r>
  <r>
    <n v="15"/>
    <n v="3"/>
    <x v="6"/>
    <x v="13"/>
    <n v="3"/>
    <n v="8000"/>
    <x v="24"/>
    <x v="136"/>
    <m/>
    <n v="8000"/>
    <m/>
    <m/>
    <n v="5"/>
    <m/>
    <m/>
    <m/>
  </r>
  <r>
    <n v="15"/>
    <n v="3"/>
    <x v="6"/>
    <x v="13"/>
    <n v="3"/>
    <n v="8000"/>
    <x v="24"/>
    <x v="44"/>
    <m/>
    <n v="8000"/>
    <m/>
    <m/>
    <n v="5"/>
    <m/>
    <m/>
    <m/>
  </r>
  <r>
    <n v="15"/>
    <n v="3"/>
    <x v="6"/>
    <x v="13"/>
    <n v="3"/>
    <n v="8000"/>
    <x v="24"/>
    <x v="137"/>
    <m/>
    <n v="8000"/>
    <m/>
    <m/>
    <n v="5"/>
    <m/>
    <m/>
    <m/>
  </r>
  <r>
    <n v="15"/>
    <n v="3"/>
    <x v="6"/>
    <x v="13"/>
    <n v="3"/>
    <n v="8000"/>
    <x v="24"/>
    <x v="45"/>
    <m/>
    <n v="8000"/>
    <m/>
    <m/>
    <n v="5"/>
    <m/>
    <m/>
    <m/>
  </r>
  <r>
    <n v="15"/>
    <n v="3"/>
    <x v="6"/>
    <x v="13"/>
    <n v="3"/>
    <n v="8000"/>
    <x v="24"/>
    <x v="138"/>
    <m/>
    <n v="8000"/>
    <m/>
    <m/>
    <n v="5"/>
    <m/>
    <m/>
    <m/>
  </r>
  <r>
    <n v="15"/>
    <n v="3"/>
    <x v="6"/>
    <x v="13"/>
    <n v="3"/>
    <n v="8000"/>
    <x v="24"/>
    <x v="139"/>
    <m/>
    <n v="8000"/>
    <m/>
    <m/>
    <n v="5"/>
    <m/>
    <m/>
    <m/>
  </r>
  <r>
    <n v="15"/>
    <n v="3"/>
    <x v="6"/>
    <x v="13"/>
    <n v="3"/>
    <n v="8000"/>
    <x v="24"/>
    <x v="140"/>
    <m/>
    <n v="8000"/>
    <m/>
    <m/>
    <n v="5"/>
    <m/>
    <m/>
    <m/>
  </r>
  <r>
    <n v="15"/>
    <n v="3"/>
    <x v="6"/>
    <x v="13"/>
    <n v="3"/>
    <n v="8000"/>
    <x v="24"/>
    <x v="141"/>
    <m/>
    <n v="8000"/>
    <m/>
    <m/>
    <n v="5"/>
    <m/>
    <m/>
    <m/>
  </r>
  <r>
    <n v="15"/>
    <n v="3"/>
    <x v="6"/>
    <x v="13"/>
    <n v="3"/>
    <n v="8000"/>
    <x v="24"/>
    <x v="142"/>
    <m/>
    <n v="8000"/>
    <m/>
    <m/>
    <n v="5"/>
    <m/>
    <m/>
    <m/>
  </r>
  <r>
    <n v="15"/>
    <n v="3"/>
    <x v="6"/>
    <x v="13"/>
    <n v="3"/>
    <n v="8000"/>
    <x v="24"/>
    <x v="143"/>
    <m/>
    <n v="8000"/>
    <m/>
    <m/>
    <n v="5"/>
    <m/>
    <m/>
    <m/>
  </r>
  <r>
    <n v="15"/>
    <n v="3"/>
    <x v="6"/>
    <x v="13"/>
    <n v="3"/>
    <n v="8000"/>
    <x v="24"/>
    <x v="144"/>
    <m/>
    <n v="8000"/>
    <m/>
    <m/>
    <n v="5"/>
    <m/>
    <m/>
    <m/>
  </r>
  <r>
    <n v="15"/>
    <n v="3"/>
    <x v="6"/>
    <x v="13"/>
    <n v="3"/>
    <n v="8000"/>
    <x v="24"/>
    <x v="145"/>
    <m/>
    <n v="8000"/>
    <m/>
    <m/>
    <n v="5"/>
    <m/>
    <m/>
    <m/>
  </r>
  <r>
    <n v="15"/>
    <n v="3"/>
    <x v="6"/>
    <x v="13"/>
    <n v="3"/>
    <n v="8000"/>
    <x v="24"/>
    <x v="146"/>
    <m/>
    <n v="8000"/>
    <m/>
    <m/>
    <n v="5"/>
    <m/>
    <m/>
    <m/>
  </r>
  <r>
    <n v="15"/>
    <n v="3"/>
    <x v="6"/>
    <x v="13"/>
    <n v="3"/>
    <n v="8000"/>
    <x v="24"/>
    <x v="147"/>
    <m/>
    <n v="8000"/>
    <m/>
    <m/>
    <n v="5"/>
    <m/>
    <m/>
    <m/>
  </r>
  <r>
    <n v="15"/>
    <n v="3"/>
    <x v="6"/>
    <x v="13"/>
    <n v="3"/>
    <n v="8000"/>
    <x v="24"/>
    <x v="148"/>
    <m/>
    <n v="8000"/>
    <m/>
    <m/>
    <n v="5"/>
    <m/>
    <m/>
    <m/>
  </r>
  <r>
    <n v="365"/>
    <m/>
    <x v="0"/>
    <x v="0"/>
    <n v="3"/>
    <n v="20000"/>
    <x v="3"/>
    <x v="126"/>
    <s v="CUMPLEAÑOS"/>
    <m/>
    <m/>
    <m/>
    <n v="5"/>
    <m/>
    <m/>
    <m/>
  </r>
  <r>
    <n v="30"/>
    <n v="1"/>
    <x v="5"/>
    <x v="12"/>
    <n v="3"/>
    <n v="15000"/>
    <x v="23"/>
    <x v="126"/>
    <m/>
    <n v="15000"/>
    <m/>
    <m/>
    <n v="5"/>
    <m/>
    <m/>
    <m/>
  </r>
  <r>
    <n v="30"/>
    <n v="2"/>
    <x v="3"/>
    <x v="7"/>
    <n v="3"/>
    <n v="40000"/>
    <x v="45"/>
    <x v="126"/>
    <m/>
    <m/>
    <m/>
    <m/>
    <n v="5"/>
    <m/>
    <s v="Fijo"/>
    <m/>
  </r>
  <r>
    <n v="7"/>
    <n v="1"/>
    <x v="4"/>
    <x v="9"/>
    <n v="3"/>
    <n v="18000"/>
    <x v="15"/>
    <x v="38"/>
    <m/>
    <m/>
    <m/>
    <m/>
    <n v="5"/>
    <m/>
    <m/>
    <m/>
  </r>
  <r>
    <n v="7"/>
    <n v="1"/>
    <x v="4"/>
    <x v="9"/>
    <n v="3"/>
    <n v="18000"/>
    <x v="15"/>
    <x v="149"/>
    <m/>
    <m/>
    <m/>
    <m/>
    <n v="5"/>
    <m/>
    <m/>
    <m/>
  </r>
  <r>
    <n v="7"/>
    <n v="1"/>
    <x v="4"/>
    <x v="9"/>
    <n v="3"/>
    <n v="18000"/>
    <x v="15"/>
    <x v="150"/>
    <m/>
    <m/>
    <m/>
    <m/>
    <n v="5"/>
    <m/>
    <m/>
    <m/>
  </r>
  <r>
    <n v="7"/>
    <n v="1"/>
    <x v="4"/>
    <x v="9"/>
    <n v="3"/>
    <n v="18000"/>
    <x v="15"/>
    <x v="151"/>
    <m/>
    <m/>
    <m/>
    <m/>
    <n v="5"/>
    <m/>
    <m/>
    <m/>
  </r>
  <r>
    <n v="7"/>
    <n v="1"/>
    <x v="4"/>
    <x v="9"/>
    <n v="3"/>
    <n v="18000"/>
    <x v="15"/>
    <x v="152"/>
    <m/>
    <m/>
    <m/>
    <m/>
    <n v="5"/>
    <m/>
    <m/>
    <m/>
  </r>
  <r>
    <n v="7"/>
    <n v="1"/>
    <x v="4"/>
    <x v="9"/>
    <n v="3"/>
    <n v="18000"/>
    <x v="15"/>
    <x v="153"/>
    <m/>
    <m/>
    <m/>
    <m/>
    <n v="5"/>
    <m/>
    <m/>
    <m/>
  </r>
  <r>
    <n v="7"/>
    <n v="1"/>
    <x v="4"/>
    <x v="9"/>
    <n v="3"/>
    <n v="18000"/>
    <x v="15"/>
    <x v="129"/>
    <m/>
    <m/>
    <m/>
    <m/>
    <n v="5"/>
    <m/>
    <m/>
    <m/>
  </r>
  <r>
    <n v="7"/>
    <n v="1"/>
    <x v="4"/>
    <x v="9"/>
    <n v="3"/>
    <n v="18000"/>
    <x v="15"/>
    <x v="154"/>
    <m/>
    <m/>
    <m/>
    <m/>
    <n v="5"/>
    <m/>
    <m/>
    <m/>
  </r>
  <r>
    <n v="7"/>
    <n v="1"/>
    <x v="4"/>
    <x v="9"/>
    <n v="3"/>
    <n v="18000"/>
    <x v="15"/>
    <x v="14"/>
    <m/>
    <m/>
    <m/>
    <m/>
    <n v="5"/>
    <m/>
    <m/>
    <m/>
  </r>
  <r>
    <n v="7"/>
    <n v="1"/>
    <x v="4"/>
    <x v="9"/>
    <n v="3"/>
    <n v="18000"/>
    <x v="15"/>
    <x v="155"/>
    <m/>
    <m/>
    <m/>
    <m/>
    <n v="5"/>
    <m/>
    <m/>
    <m/>
  </r>
  <r>
    <n v="7"/>
    <n v="1"/>
    <x v="4"/>
    <x v="9"/>
    <n v="3"/>
    <n v="18000"/>
    <x v="15"/>
    <x v="156"/>
    <m/>
    <m/>
    <m/>
    <m/>
    <n v="5"/>
    <m/>
    <m/>
    <m/>
  </r>
  <r>
    <n v="7"/>
    <n v="1"/>
    <x v="4"/>
    <x v="9"/>
    <n v="3"/>
    <n v="18000"/>
    <x v="15"/>
    <x v="157"/>
    <m/>
    <m/>
    <m/>
    <m/>
    <n v="5"/>
    <m/>
    <m/>
    <m/>
  </r>
  <r>
    <n v="7"/>
    <n v="1"/>
    <x v="4"/>
    <x v="9"/>
    <n v="3"/>
    <n v="18000"/>
    <x v="15"/>
    <x v="158"/>
    <m/>
    <m/>
    <m/>
    <m/>
    <n v="5"/>
    <m/>
    <m/>
    <m/>
  </r>
  <r>
    <n v="7"/>
    <n v="1"/>
    <x v="4"/>
    <x v="9"/>
    <n v="3"/>
    <n v="18000"/>
    <x v="15"/>
    <x v="159"/>
    <m/>
    <m/>
    <m/>
    <m/>
    <n v="5"/>
    <m/>
    <m/>
    <m/>
  </r>
  <r>
    <n v="7"/>
    <n v="1"/>
    <x v="4"/>
    <x v="9"/>
    <n v="3"/>
    <n v="18000"/>
    <x v="15"/>
    <x v="160"/>
    <m/>
    <m/>
    <m/>
    <m/>
    <n v="5"/>
    <m/>
    <m/>
    <m/>
  </r>
  <r>
    <n v="7"/>
    <n v="1"/>
    <x v="4"/>
    <x v="9"/>
    <n v="3"/>
    <n v="18000"/>
    <x v="15"/>
    <x v="161"/>
    <m/>
    <m/>
    <m/>
    <m/>
    <n v="5"/>
    <m/>
    <m/>
    <m/>
  </r>
  <r>
    <n v="7"/>
    <n v="1"/>
    <x v="4"/>
    <x v="9"/>
    <n v="3"/>
    <n v="18000"/>
    <x v="15"/>
    <x v="162"/>
    <m/>
    <m/>
    <m/>
    <m/>
    <n v="5"/>
    <m/>
    <m/>
    <m/>
  </r>
  <r>
    <n v="7"/>
    <n v="1"/>
    <x v="4"/>
    <x v="9"/>
    <n v="3"/>
    <n v="18000"/>
    <x v="15"/>
    <x v="163"/>
    <m/>
    <m/>
    <m/>
    <m/>
    <n v="5"/>
    <m/>
    <m/>
    <m/>
  </r>
  <r>
    <n v="7"/>
    <n v="1"/>
    <x v="4"/>
    <x v="9"/>
    <n v="3"/>
    <n v="18000"/>
    <x v="15"/>
    <x v="164"/>
    <m/>
    <m/>
    <m/>
    <m/>
    <n v="5"/>
    <m/>
    <m/>
    <m/>
  </r>
  <r>
    <n v="7"/>
    <n v="1"/>
    <x v="4"/>
    <x v="9"/>
    <n v="3"/>
    <n v="18000"/>
    <x v="15"/>
    <x v="165"/>
    <m/>
    <m/>
    <m/>
    <m/>
    <n v="5"/>
    <m/>
    <m/>
    <m/>
  </r>
  <r>
    <n v="7"/>
    <n v="1"/>
    <x v="4"/>
    <x v="9"/>
    <n v="3"/>
    <n v="18000"/>
    <x v="15"/>
    <x v="166"/>
    <m/>
    <m/>
    <m/>
    <m/>
    <n v="5"/>
    <m/>
    <m/>
    <m/>
  </r>
  <r>
    <n v="7"/>
    <n v="1"/>
    <x v="4"/>
    <x v="9"/>
    <n v="3"/>
    <n v="18000"/>
    <x v="15"/>
    <x v="134"/>
    <m/>
    <m/>
    <m/>
    <m/>
    <n v="5"/>
    <m/>
    <m/>
    <m/>
  </r>
  <r>
    <n v="7"/>
    <n v="1"/>
    <x v="4"/>
    <x v="9"/>
    <n v="3"/>
    <n v="18000"/>
    <x v="15"/>
    <x v="167"/>
    <m/>
    <m/>
    <m/>
    <m/>
    <n v="5"/>
    <m/>
    <m/>
    <m/>
  </r>
  <r>
    <n v="7"/>
    <n v="1"/>
    <x v="4"/>
    <x v="9"/>
    <n v="3"/>
    <n v="18000"/>
    <x v="15"/>
    <x v="21"/>
    <m/>
    <m/>
    <m/>
    <m/>
    <n v="5"/>
    <m/>
    <m/>
    <m/>
  </r>
  <r>
    <n v="7"/>
    <n v="1"/>
    <x v="4"/>
    <x v="9"/>
    <n v="3"/>
    <n v="18000"/>
    <x v="15"/>
    <x v="113"/>
    <m/>
    <m/>
    <m/>
    <m/>
    <n v="5"/>
    <m/>
    <m/>
    <m/>
  </r>
  <r>
    <n v="7"/>
    <n v="1"/>
    <x v="4"/>
    <x v="9"/>
    <n v="3"/>
    <n v="18000"/>
    <x v="15"/>
    <x v="168"/>
    <m/>
    <m/>
    <m/>
    <m/>
    <n v="5"/>
    <m/>
    <m/>
    <m/>
  </r>
  <r>
    <n v="7"/>
    <n v="1"/>
    <x v="4"/>
    <x v="9"/>
    <n v="3"/>
    <n v="18000"/>
    <x v="15"/>
    <x v="63"/>
    <m/>
    <m/>
    <m/>
    <m/>
    <n v="5"/>
    <m/>
    <m/>
    <m/>
  </r>
  <r>
    <n v="7"/>
    <n v="1"/>
    <x v="4"/>
    <x v="9"/>
    <n v="3"/>
    <n v="18000"/>
    <x v="15"/>
    <x v="169"/>
    <m/>
    <m/>
    <m/>
    <m/>
    <n v="5"/>
    <m/>
    <m/>
    <m/>
  </r>
  <r>
    <n v="7"/>
    <n v="1"/>
    <x v="4"/>
    <x v="9"/>
    <n v="3"/>
    <n v="18000"/>
    <x v="15"/>
    <x v="170"/>
    <m/>
    <m/>
    <m/>
    <m/>
    <n v="5"/>
    <m/>
    <m/>
    <m/>
  </r>
  <r>
    <n v="7"/>
    <n v="1"/>
    <x v="4"/>
    <x v="9"/>
    <n v="3"/>
    <n v="18000"/>
    <x v="15"/>
    <x v="171"/>
    <m/>
    <m/>
    <m/>
    <m/>
    <n v="5"/>
    <m/>
    <m/>
    <m/>
  </r>
  <r>
    <n v="7"/>
    <n v="1"/>
    <x v="4"/>
    <x v="9"/>
    <n v="3"/>
    <n v="18000"/>
    <x v="15"/>
    <x v="172"/>
    <m/>
    <m/>
    <m/>
    <m/>
    <n v="5"/>
    <m/>
    <m/>
    <m/>
  </r>
  <r>
    <n v="7"/>
    <n v="1"/>
    <x v="4"/>
    <x v="9"/>
    <n v="3"/>
    <n v="18000"/>
    <x v="15"/>
    <x v="173"/>
    <m/>
    <m/>
    <m/>
    <m/>
    <n v="5"/>
    <m/>
    <m/>
    <m/>
  </r>
  <r>
    <n v="7"/>
    <n v="1"/>
    <x v="4"/>
    <x v="9"/>
    <n v="3"/>
    <n v="18000"/>
    <x v="15"/>
    <x v="174"/>
    <m/>
    <m/>
    <m/>
    <m/>
    <n v="5"/>
    <m/>
    <m/>
    <m/>
  </r>
  <r>
    <n v="7"/>
    <n v="1"/>
    <x v="4"/>
    <x v="9"/>
    <n v="3"/>
    <n v="18000"/>
    <x v="15"/>
    <x v="175"/>
    <m/>
    <m/>
    <m/>
    <m/>
    <n v="5"/>
    <m/>
    <m/>
    <m/>
  </r>
  <r>
    <n v="7"/>
    <n v="1"/>
    <x v="4"/>
    <x v="9"/>
    <n v="3"/>
    <n v="18000"/>
    <x v="15"/>
    <x v="176"/>
    <m/>
    <m/>
    <m/>
    <m/>
    <n v="5"/>
    <m/>
    <m/>
    <m/>
  </r>
  <r>
    <n v="7"/>
    <n v="1"/>
    <x v="4"/>
    <x v="9"/>
    <n v="3"/>
    <n v="18000"/>
    <x v="15"/>
    <x v="177"/>
    <m/>
    <m/>
    <m/>
    <m/>
    <n v="5"/>
    <m/>
    <m/>
    <m/>
  </r>
  <r>
    <n v="7"/>
    <n v="1"/>
    <x v="4"/>
    <x v="9"/>
    <n v="3"/>
    <n v="18000"/>
    <x v="15"/>
    <x v="139"/>
    <m/>
    <m/>
    <m/>
    <m/>
    <n v="5"/>
    <m/>
    <m/>
    <m/>
  </r>
  <r>
    <n v="7"/>
    <n v="1"/>
    <x v="4"/>
    <x v="9"/>
    <n v="3"/>
    <n v="18000"/>
    <x v="15"/>
    <x v="178"/>
    <m/>
    <m/>
    <m/>
    <m/>
    <n v="5"/>
    <m/>
    <m/>
    <m/>
  </r>
  <r>
    <n v="7"/>
    <n v="1"/>
    <x v="4"/>
    <x v="9"/>
    <n v="3"/>
    <n v="18000"/>
    <x v="15"/>
    <x v="28"/>
    <m/>
    <m/>
    <m/>
    <m/>
    <n v="5"/>
    <m/>
    <m/>
    <m/>
  </r>
  <r>
    <n v="7"/>
    <n v="1"/>
    <x v="4"/>
    <x v="9"/>
    <n v="3"/>
    <n v="18000"/>
    <x v="15"/>
    <x v="179"/>
    <m/>
    <m/>
    <m/>
    <m/>
    <n v="5"/>
    <m/>
    <m/>
    <m/>
  </r>
  <r>
    <n v="7"/>
    <n v="1"/>
    <x v="4"/>
    <x v="9"/>
    <n v="3"/>
    <n v="18000"/>
    <x v="15"/>
    <x v="180"/>
    <m/>
    <m/>
    <m/>
    <m/>
    <n v="5"/>
    <m/>
    <m/>
    <m/>
  </r>
  <r>
    <n v="7"/>
    <n v="1"/>
    <x v="4"/>
    <x v="9"/>
    <n v="3"/>
    <n v="18000"/>
    <x v="15"/>
    <x v="181"/>
    <m/>
    <m/>
    <m/>
    <m/>
    <n v="5"/>
    <m/>
    <m/>
    <m/>
  </r>
  <r>
    <n v="7"/>
    <n v="1"/>
    <x v="4"/>
    <x v="9"/>
    <n v="3"/>
    <n v="18000"/>
    <x v="15"/>
    <x v="89"/>
    <m/>
    <m/>
    <m/>
    <m/>
    <n v="5"/>
    <m/>
    <m/>
    <m/>
  </r>
  <r>
    <n v="7"/>
    <n v="1"/>
    <x v="4"/>
    <x v="9"/>
    <n v="3"/>
    <n v="18000"/>
    <x v="15"/>
    <x v="182"/>
    <m/>
    <m/>
    <m/>
    <m/>
    <n v="5"/>
    <m/>
    <m/>
    <m/>
  </r>
  <r>
    <n v="7"/>
    <n v="1"/>
    <x v="4"/>
    <x v="9"/>
    <n v="3"/>
    <n v="18000"/>
    <x v="15"/>
    <x v="183"/>
    <m/>
    <m/>
    <m/>
    <m/>
    <n v="5"/>
    <m/>
    <m/>
    <m/>
  </r>
  <r>
    <n v="7"/>
    <n v="1"/>
    <x v="4"/>
    <x v="9"/>
    <n v="3"/>
    <n v="18000"/>
    <x v="15"/>
    <x v="184"/>
    <m/>
    <m/>
    <m/>
    <m/>
    <n v="5"/>
    <m/>
    <m/>
    <m/>
  </r>
  <r>
    <n v="7"/>
    <n v="1"/>
    <x v="4"/>
    <x v="9"/>
    <n v="3"/>
    <n v="18000"/>
    <x v="15"/>
    <x v="185"/>
    <m/>
    <m/>
    <m/>
    <m/>
    <n v="5"/>
    <m/>
    <m/>
    <m/>
  </r>
  <r>
    <n v="7"/>
    <n v="1"/>
    <x v="4"/>
    <x v="9"/>
    <n v="3"/>
    <n v="18000"/>
    <x v="15"/>
    <x v="186"/>
    <m/>
    <m/>
    <m/>
    <m/>
    <n v="5"/>
    <m/>
    <m/>
    <m/>
  </r>
  <r>
    <n v="7"/>
    <n v="1"/>
    <x v="4"/>
    <x v="9"/>
    <n v="3"/>
    <n v="18000"/>
    <x v="15"/>
    <x v="187"/>
    <m/>
    <m/>
    <m/>
    <m/>
    <n v="5"/>
    <m/>
    <m/>
    <m/>
  </r>
  <r>
    <n v="7"/>
    <n v="1"/>
    <x v="4"/>
    <x v="9"/>
    <n v="3"/>
    <n v="18000"/>
    <x v="15"/>
    <x v="188"/>
    <m/>
    <m/>
    <m/>
    <m/>
    <n v="5"/>
    <m/>
    <m/>
    <m/>
  </r>
  <r>
    <n v="7"/>
    <n v="1"/>
    <x v="4"/>
    <x v="9"/>
    <n v="3"/>
    <n v="18000"/>
    <x v="15"/>
    <x v="189"/>
    <m/>
    <m/>
    <m/>
    <m/>
    <n v="5"/>
    <m/>
    <m/>
    <m/>
  </r>
  <r>
    <n v="7"/>
    <n v="1"/>
    <x v="4"/>
    <x v="9"/>
    <n v="3"/>
    <n v="18000"/>
    <x v="15"/>
    <x v="146"/>
    <m/>
    <m/>
    <m/>
    <m/>
    <n v="5"/>
    <m/>
    <m/>
    <m/>
  </r>
  <r>
    <n v="7"/>
    <n v="1"/>
    <x v="4"/>
    <x v="9"/>
    <n v="3"/>
    <n v="18000"/>
    <x v="15"/>
    <x v="190"/>
    <m/>
    <m/>
    <m/>
    <m/>
    <n v="5"/>
    <m/>
    <m/>
    <m/>
  </r>
  <r>
    <n v="7"/>
    <n v="1"/>
    <x v="4"/>
    <x v="9"/>
    <n v="3"/>
    <n v="18000"/>
    <x v="15"/>
    <x v="35"/>
    <m/>
    <m/>
    <m/>
    <m/>
    <n v="5"/>
    <m/>
    <m/>
    <m/>
  </r>
  <r>
    <n v="7"/>
    <n v="1"/>
    <x v="4"/>
    <x v="9"/>
    <n v="3"/>
    <n v="18000"/>
    <x v="15"/>
    <x v="191"/>
    <m/>
    <m/>
    <m/>
    <m/>
    <n v="5"/>
    <m/>
    <m/>
    <m/>
  </r>
  <r>
    <n v="7"/>
    <n v="1"/>
    <x v="4"/>
    <x v="9"/>
    <n v="3"/>
    <n v="18000"/>
    <x v="15"/>
    <x v="92"/>
    <m/>
    <m/>
    <m/>
    <m/>
    <n v="5"/>
    <m/>
    <m/>
    <m/>
  </r>
  <r>
    <n v="365"/>
    <m/>
    <x v="2"/>
    <x v="22"/>
    <n v="3"/>
    <n v="75000"/>
    <x v="46"/>
    <x v="37"/>
    <s v="PERMISO DE CIRCULACIÓN"/>
    <m/>
    <m/>
    <m/>
    <n v="5"/>
    <m/>
    <m/>
    <m/>
  </r>
  <r>
    <n v="365"/>
    <m/>
    <x v="2"/>
    <x v="22"/>
    <n v="3"/>
    <n v="15000"/>
    <x v="47"/>
    <x v="1"/>
    <s v="REVICIÓN TÉCNICA"/>
    <m/>
    <m/>
    <m/>
    <n v="5"/>
    <m/>
    <m/>
    <m/>
  </r>
  <r>
    <n v="7"/>
    <n v="1"/>
    <x v="4"/>
    <x v="9"/>
    <n v="3"/>
    <n v="18000"/>
    <x v="15"/>
    <x v="192"/>
    <m/>
    <m/>
    <m/>
    <m/>
    <n v="5"/>
    <m/>
    <m/>
    <m/>
  </r>
  <r>
    <n v="15"/>
    <n v="3"/>
    <x v="0"/>
    <x v="20"/>
    <n v="3"/>
    <n v="25000"/>
    <x v="41"/>
    <x v="193"/>
    <m/>
    <m/>
    <m/>
    <m/>
    <n v="5"/>
    <m/>
    <s v="Variable"/>
    <m/>
  </r>
  <r>
    <n v="15"/>
    <n v="3"/>
    <x v="0"/>
    <x v="20"/>
    <n v="3"/>
    <n v="25000"/>
    <x v="41"/>
    <x v="194"/>
    <m/>
    <m/>
    <m/>
    <m/>
    <n v="5"/>
    <m/>
    <s v="Variable"/>
    <m/>
  </r>
  <r>
    <n v="15"/>
    <n v="3"/>
    <x v="0"/>
    <x v="20"/>
    <n v="3"/>
    <n v="25000"/>
    <x v="41"/>
    <x v="195"/>
    <m/>
    <m/>
    <m/>
    <m/>
    <n v="5"/>
    <m/>
    <s v="Variable"/>
    <m/>
  </r>
  <r>
    <n v="15"/>
    <n v="3"/>
    <x v="0"/>
    <x v="20"/>
    <n v="3"/>
    <n v="25000"/>
    <x v="41"/>
    <x v="109"/>
    <m/>
    <m/>
    <m/>
    <m/>
    <n v="5"/>
    <m/>
    <s v="Variable"/>
    <m/>
  </r>
  <r>
    <n v="15"/>
    <n v="3"/>
    <x v="0"/>
    <x v="20"/>
    <n v="3"/>
    <n v="25000"/>
    <x v="41"/>
    <x v="155"/>
    <m/>
    <m/>
    <m/>
    <m/>
    <n v="5"/>
    <m/>
    <s v="Variable"/>
    <m/>
  </r>
  <r>
    <n v="15"/>
    <n v="3"/>
    <x v="0"/>
    <x v="20"/>
    <n v="3"/>
    <n v="25000"/>
    <x v="41"/>
    <x v="196"/>
    <m/>
    <m/>
    <m/>
    <m/>
    <n v="5"/>
    <m/>
    <s v="Variable"/>
    <m/>
  </r>
  <r>
    <n v="15"/>
    <n v="3"/>
    <x v="0"/>
    <x v="20"/>
    <n v="3"/>
    <n v="25000"/>
    <x v="41"/>
    <x v="197"/>
    <m/>
    <m/>
    <m/>
    <m/>
    <n v="5"/>
    <m/>
    <s v="Variable"/>
    <m/>
  </r>
  <r>
    <n v="15"/>
    <n v="3"/>
    <x v="0"/>
    <x v="20"/>
    <n v="3"/>
    <n v="25000"/>
    <x v="41"/>
    <x v="198"/>
    <m/>
    <m/>
    <m/>
    <m/>
    <n v="5"/>
    <m/>
    <s v="Variable"/>
    <m/>
  </r>
  <r>
    <n v="15"/>
    <n v="3"/>
    <x v="0"/>
    <x v="20"/>
    <n v="3"/>
    <n v="25000"/>
    <x v="41"/>
    <x v="199"/>
    <m/>
    <m/>
    <m/>
    <m/>
    <n v="5"/>
    <m/>
    <s v="Variable"/>
    <m/>
  </r>
  <r>
    <n v="15"/>
    <n v="3"/>
    <x v="0"/>
    <x v="20"/>
    <n v="3"/>
    <n v="25000"/>
    <x v="41"/>
    <x v="112"/>
    <m/>
    <m/>
    <m/>
    <m/>
    <n v="5"/>
    <m/>
    <s v="Variable"/>
    <m/>
  </r>
  <r>
    <n v="15"/>
    <n v="3"/>
    <x v="0"/>
    <x v="20"/>
    <n v="3"/>
    <n v="25000"/>
    <x v="41"/>
    <x v="200"/>
    <m/>
    <m/>
    <m/>
    <m/>
    <n v="5"/>
    <m/>
    <s v="Variable"/>
    <m/>
  </r>
  <r>
    <n v="15"/>
    <n v="3"/>
    <x v="0"/>
    <x v="20"/>
    <n v="3"/>
    <n v="25000"/>
    <x v="41"/>
    <x v="113"/>
    <m/>
    <m/>
    <m/>
    <m/>
    <n v="5"/>
    <m/>
    <s v="Variable"/>
    <m/>
  </r>
  <r>
    <n v="15"/>
    <n v="3"/>
    <x v="0"/>
    <x v="20"/>
    <n v="3"/>
    <n v="25000"/>
    <x v="41"/>
    <x v="201"/>
    <m/>
    <m/>
    <m/>
    <m/>
    <n v="5"/>
    <m/>
    <s v="Variable"/>
    <m/>
  </r>
  <r>
    <n v="15"/>
    <n v="3"/>
    <x v="0"/>
    <x v="20"/>
    <n v="3"/>
    <n v="25000"/>
    <x v="41"/>
    <x v="202"/>
    <m/>
    <m/>
    <m/>
    <m/>
    <n v="5"/>
    <m/>
    <s v="Variable"/>
    <m/>
  </r>
  <r>
    <n v="15"/>
    <n v="3"/>
    <x v="0"/>
    <x v="20"/>
    <n v="3"/>
    <n v="25000"/>
    <x v="41"/>
    <x v="203"/>
    <m/>
    <m/>
    <m/>
    <m/>
    <n v="5"/>
    <m/>
    <s v="Variable"/>
    <m/>
  </r>
  <r>
    <n v="15"/>
    <n v="3"/>
    <x v="0"/>
    <x v="20"/>
    <n v="3"/>
    <n v="25000"/>
    <x v="41"/>
    <x v="204"/>
    <m/>
    <m/>
    <m/>
    <m/>
    <n v="5"/>
    <m/>
    <s v="Variable"/>
    <m/>
  </r>
  <r>
    <n v="15"/>
    <n v="3"/>
    <x v="0"/>
    <x v="20"/>
    <n v="3"/>
    <n v="25000"/>
    <x v="41"/>
    <x v="65"/>
    <m/>
    <m/>
    <m/>
    <m/>
    <n v="5"/>
    <m/>
    <s v="Variable"/>
    <m/>
  </r>
  <r>
    <n v="15"/>
    <n v="3"/>
    <x v="0"/>
    <x v="20"/>
    <n v="3"/>
    <n v="25000"/>
    <x v="41"/>
    <x v="205"/>
    <m/>
    <m/>
    <m/>
    <m/>
    <n v="5"/>
    <m/>
    <s v="Variable"/>
    <m/>
  </r>
  <r>
    <n v="15"/>
    <n v="3"/>
    <x v="0"/>
    <x v="20"/>
    <n v="3"/>
    <n v="25000"/>
    <x v="41"/>
    <x v="179"/>
    <m/>
    <m/>
    <m/>
    <m/>
    <n v="5"/>
    <m/>
    <s v="Variable"/>
    <m/>
  </r>
  <r>
    <n v="15"/>
    <n v="3"/>
    <x v="0"/>
    <x v="20"/>
    <n v="3"/>
    <n v="25000"/>
    <x v="41"/>
    <x v="206"/>
    <m/>
    <m/>
    <m/>
    <m/>
    <n v="5"/>
    <m/>
    <s v="Variable"/>
    <m/>
  </r>
  <r>
    <n v="15"/>
    <n v="3"/>
    <x v="0"/>
    <x v="20"/>
    <n v="3"/>
    <n v="25000"/>
    <x v="41"/>
    <x v="207"/>
    <m/>
    <m/>
    <m/>
    <m/>
    <n v="5"/>
    <m/>
    <s v="Variable"/>
    <m/>
  </r>
  <r>
    <n v="15"/>
    <n v="3"/>
    <x v="0"/>
    <x v="20"/>
    <n v="3"/>
    <n v="25000"/>
    <x v="41"/>
    <x v="208"/>
    <m/>
    <m/>
    <m/>
    <m/>
    <n v="5"/>
    <m/>
    <s v="Variable"/>
    <m/>
  </r>
  <r>
    <n v="15"/>
    <n v="3"/>
    <x v="0"/>
    <x v="20"/>
    <n v="3"/>
    <n v="25000"/>
    <x v="41"/>
    <x v="209"/>
    <m/>
    <m/>
    <m/>
    <m/>
    <n v="5"/>
    <m/>
    <s v="Variable"/>
    <m/>
  </r>
  <r>
    <n v="15"/>
    <n v="3"/>
    <x v="0"/>
    <x v="20"/>
    <n v="3"/>
    <n v="25000"/>
    <x v="41"/>
    <x v="210"/>
    <m/>
    <m/>
    <m/>
    <m/>
    <n v="5"/>
    <m/>
    <s v="Variable"/>
    <m/>
  </r>
  <r>
    <n v="15"/>
    <n v="3"/>
    <x v="0"/>
    <x v="20"/>
    <n v="3"/>
    <n v="25000"/>
    <x v="41"/>
    <x v="211"/>
    <m/>
    <m/>
    <m/>
    <m/>
    <n v="5"/>
    <m/>
    <s v="Variable"/>
    <m/>
  </r>
  <r>
    <n v="15"/>
    <n v="3"/>
    <x v="0"/>
    <x v="20"/>
    <n v="3"/>
    <n v="25000"/>
    <x v="41"/>
    <x v="191"/>
    <m/>
    <m/>
    <m/>
    <m/>
    <n v="5"/>
    <m/>
    <s v="Variable"/>
    <m/>
  </r>
  <r>
    <n v="30"/>
    <n v="2"/>
    <x v="5"/>
    <x v="23"/>
    <n v="3"/>
    <n v="6200"/>
    <x v="48"/>
    <x v="193"/>
    <s v="PA"/>
    <n v="6200"/>
    <m/>
    <m/>
    <n v="5"/>
    <m/>
    <s v="Fijo"/>
    <m/>
  </r>
  <r>
    <n v="30"/>
    <n v="2"/>
    <x v="5"/>
    <x v="23"/>
    <n v="3"/>
    <n v="6200"/>
    <x v="48"/>
    <x v="212"/>
    <m/>
    <n v="6200"/>
    <m/>
    <m/>
    <n v="5"/>
    <m/>
    <m/>
    <m/>
  </r>
  <r>
    <n v="30"/>
    <n v="2"/>
    <x v="5"/>
    <x v="23"/>
    <n v="3"/>
    <n v="6200"/>
    <x v="48"/>
    <x v="213"/>
    <m/>
    <n v="6200"/>
    <m/>
    <m/>
    <n v="5"/>
    <m/>
    <m/>
    <m/>
  </r>
  <r>
    <n v="30"/>
    <n v="2"/>
    <x v="5"/>
    <x v="23"/>
    <n v="3"/>
    <n v="6200"/>
    <x v="48"/>
    <x v="197"/>
    <m/>
    <n v="6200"/>
    <m/>
    <m/>
    <n v="5"/>
    <m/>
    <m/>
    <m/>
  </r>
  <r>
    <n v="30"/>
    <n v="2"/>
    <x v="5"/>
    <x v="23"/>
    <n v="3"/>
    <n v="6200"/>
    <x v="48"/>
    <x v="214"/>
    <m/>
    <n v="6200"/>
    <m/>
    <m/>
    <n v="5"/>
    <m/>
    <m/>
    <m/>
  </r>
  <r>
    <n v="30"/>
    <n v="2"/>
    <x v="5"/>
    <x v="23"/>
    <n v="3"/>
    <n v="6200"/>
    <x v="48"/>
    <x v="167"/>
    <m/>
    <n v="6200"/>
    <m/>
    <m/>
    <n v="5"/>
    <m/>
    <m/>
    <m/>
  </r>
  <r>
    <n v="30"/>
    <n v="2"/>
    <x v="5"/>
    <x v="23"/>
    <n v="3"/>
    <n v="6200"/>
    <x v="48"/>
    <x v="215"/>
    <m/>
    <n v="6200"/>
    <m/>
    <m/>
    <n v="5"/>
    <m/>
    <m/>
    <m/>
  </r>
  <r>
    <n v="30"/>
    <n v="2"/>
    <x v="5"/>
    <x v="23"/>
    <n v="3"/>
    <n v="6200"/>
    <x v="48"/>
    <x v="216"/>
    <m/>
    <n v="6200"/>
    <m/>
    <m/>
    <n v="5"/>
    <m/>
    <m/>
    <m/>
  </r>
  <r>
    <n v="30"/>
    <n v="2"/>
    <x v="5"/>
    <x v="23"/>
    <n v="3"/>
    <n v="6200"/>
    <x v="48"/>
    <x v="217"/>
    <m/>
    <n v="6200"/>
    <m/>
    <m/>
    <n v="5"/>
    <m/>
    <m/>
    <m/>
  </r>
  <r>
    <n v="30"/>
    <n v="2"/>
    <x v="5"/>
    <x v="23"/>
    <n v="3"/>
    <n v="6200"/>
    <x v="48"/>
    <x v="218"/>
    <m/>
    <n v="6200"/>
    <m/>
    <m/>
    <n v="5"/>
    <m/>
    <m/>
    <m/>
  </r>
  <r>
    <n v="30"/>
    <n v="2"/>
    <x v="5"/>
    <x v="23"/>
    <n v="3"/>
    <n v="6200"/>
    <x v="48"/>
    <x v="219"/>
    <m/>
    <n v="6200"/>
    <m/>
    <m/>
    <n v="5"/>
    <m/>
    <m/>
    <m/>
  </r>
  <r>
    <n v="30"/>
    <n v="2"/>
    <x v="5"/>
    <x v="23"/>
    <n v="3"/>
    <n v="6200"/>
    <x v="48"/>
    <x v="220"/>
    <m/>
    <n v="6200"/>
    <m/>
    <m/>
    <n v="5"/>
    <m/>
    <m/>
    <m/>
  </r>
  <r>
    <n v="30"/>
    <n v="2"/>
    <x v="5"/>
    <x v="23"/>
    <n v="3"/>
    <n v="6200"/>
    <x v="48"/>
    <x v="221"/>
    <m/>
    <n v="6200"/>
    <m/>
    <m/>
    <n v="5"/>
    <m/>
    <m/>
    <m/>
  </r>
  <r>
    <n v="365"/>
    <m/>
    <x v="0"/>
    <x v="16"/>
    <n v="3"/>
    <n v="20000"/>
    <x v="49"/>
    <x v="222"/>
    <s v="ANIVERSARIO"/>
    <m/>
    <m/>
    <m/>
    <n v="5"/>
    <m/>
    <m/>
    <m/>
  </r>
  <r>
    <n v="30"/>
    <n v="1"/>
    <x v="7"/>
    <x v="17"/>
    <n v="3"/>
    <n v="109465"/>
    <x v="28"/>
    <x v="223"/>
    <m/>
    <n v="109465"/>
    <m/>
    <m/>
    <n v="5"/>
    <m/>
    <s v="Fijo"/>
    <m/>
  </r>
  <r>
    <n v="15"/>
    <n v="2"/>
    <x v="0"/>
    <x v="14"/>
    <n v="3"/>
    <n v="30000"/>
    <x v="26"/>
    <x v="127"/>
    <m/>
    <m/>
    <m/>
    <m/>
    <n v="5"/>
    <m/>
    <s v="Variable"/>
    <m/>
  </r>
  <r>
    <n v="15"/>
    <n v="2"/>
    <x v="0"/>
    <x v="14"/>
    <n v="3"/>
    <n v="30000"/>
    <x v="26"/>
    <x v="128"/>
    <m/>
    <m/>
    <m/>
    <m/>
    <n v="5"/>
    <m/>
    <s v="Variable"/>
    <m/>
  </r>
  <r>
    <n v="15"/>
    <n v="2"/>
    <x v="0"/>
    <x v="14"/>
    <n v="3"/>
    <n v="30000"/>
    <x v="26"/>
    <x v="121"/>
    <m/>
    <m/>
    <m/>
    <m/>
    <n v="5"/>
    <m/>
    <s v="Variable"/>
    <m/>
  </r>
  <r>
    <n v="15"/>
    <n v="2"/>
    <x v="0"/>
    <x v="14"/>
    <n v="3"/>
    <n v="30000"/>
    <x v="26"/>
    <x v="129"/>
    <m/>
    <m/>
    <m/>
    <m/>
    <n v="5"/>
    <m/>
    <s v="Variable"/>
    <m/>
  </r>
  <r>
    <n v="15"/>
    <n v="2"/>
    <x v="0"/>
    <x v="14"/>
    <n v="3"/>
    <n v="30000"/>
    <x v="26"/>
    <x v="130"/>
    <m/>
    <m/>
    <m/>
    <m/>
    <n v="5"/>
    <m/>
    <s v="Variable"/>
    <m/>
  </r>
  <r>
    <n v="15"/>
    <n v="2"/>
    <x v="0"/>
    <x v="14"/>
    <n v="3"/>
    <n v="30000"/>
    <x v="26"/>
    <x v="42"/>
    <m/>
    <m/>
    <m/>
    <m/>
    <n v="5"/>
    <m/>
    <s v="Variable"/>
    <m/>
  </r>
  <r>
    <n v="15"/>
    <n v="2"/>
    <x v="0"/>
    <x v="14"/>
    <n v="3"/>
    <n v="30000"/>
    <x v="26"/>
    <x v="131"/>
    <m/>
    <m/>
    <m/>
    <m/>
    <n v="5"/>
    <m/>
    <s v="Variable"/>
    <m/>
  </r>
  <r>
    <n v="15"/>
    <n v="2"/>
    <x v="0"/>
    <x v="14"/>
    <n v="3"/>
    <n v="30000"/>
    <x v="26"/>
    <x v="132"/>
    <m/>
    <m/>
    <m/>
    <m/>
    <n v="5"/>
    <m/>
    <s v="Variable"/>
    <m/>
  </r>
  <r>
    <n v="15"/>
    <n v="2"/>
    <x v="0"/>
    <x v="14"/>
    <n v="3"/>
    <n v="30000"/>
    <x v="26"/>
    <x v="123"/>
    <m/>
    <m/>
    <m/>
    <m/>
    <n v="5"/>
    <m/>
    <s v="Variable"/>
    <m/>
  </r>
  <r>
    <n v="15"/>
    <n v="2"/>
    <x v="0"/>
    <x v="14"/>
    <n v="3"/>
    <n v="30000"/>
    <x v="26"/>
    <x v="133"/>
    <m/>
    <m/>
    <m/>
    <m/>
    <n v="5"/>
    <m/>
    <s v="Variable"/>
    <m/>
  </r>
  <r>
    <n v="15"/>
    <n v="2"/>
    <x v="0"/>
    <x v="14"/>
    <n v="3"/>
    <n v="30000"/>
    <x v="26"/>
    <x v="134"/>
    <m/>
    <m/>
    <m/>
    <m/>
    <n v="5"/>
    <m/>
    <s v="Variable"/>
    <m/>
  </r>
  <r>
    <n v="15"/>
    <n v="2"/>
    <x v="0"/>
    <x v="14"/>
    <n v="3"/>
    <n v="30000"/>
    <x v="26"/>
    <x v="135"/>
    <m/>
    <m/>
    <m/>
    <m/>
    <n v="5"/>
    <m/>
    <s v="Variable"/>
    <m/>
  </r>
  <r>
    <n v="15"/>
    <n v="2"/>
    <x v="0"/>
    <x v="14"/>
    <n v="3"/>
    <n v="30000"/>
    <x v="26"/>
    <x v="136"/>
    <m/>
    <m/>
    <m/>
    <m/>
    <n v="5"/>
    <m/>
    <s v="Variable"/>
    <m/>
  </r>
  <r>
    <n v="15"/>
    <n v="2"/>
    <x v="0"/>
    <x v="14"/>
    <n v="3"/>
    <n v="30000"/>
    <x v="26"/>
    <x v="44"/>
    <m/>
    <m/>
    <m/>
    <m/>
    <n v="5"/>
    <m/>
    <s v="Variable"/>
    <m/>
  </r>
  <r>
    <n v="15"/>
    <n v="2"/>
    <x v="0"/>
    <x v="14"/>
    <n v="3"/>
    <n v="30000"/>
    <x v="26"/>
    <x v="137"/>
    <m/>
    <m/>
    <m/>
    <m/>
    <n v="5"/>
    <m/>
    <s v="Variable"/>
    <m/>
  </r>
  <r>
    <n v="15"/>
    <n v="2"/>
    <x v="0"/>
    <x v="14"/>
    <n v="3"/>
    <n v="30000"/>
    <x v="26"/>
    <x v="45"/>
    <m/>
    <m/>
    <m/>
    <m/>
    <n v="5"/>
    <m/>
    <s v="Variable"/>
    <m/>
  </r>
  <r>
    <n v="15"/>
    <n v="2"/>
    <x v="0"/>
    <x v="14"/>
    <n v="3"/>
    <n v="30000"/>
    <x v="26"/>
    <x v="138"/>
    <m/>
    <m/>
    <m/>
    <m/>
    <n v="5"/>
    <m/>
    <s v="Variable"/>
    <m/>
  </r>
  <r>
    <n v="15"/>
    <n v="2"/>
    <x v="0"/>
    <x v="14"/>
    <n v="3"/>
    <n v="30000"/>
    <x v="26"/>
    <x v="139"/>
    <m/>
    <m/>
    <m/>
    <m/>
    <n v="5"/>
    <m/>
    <s v="Variable"/>
    <m/>
  </r>
  <r>
    <n v="15"/>
    <n v="2"/>
    <x v="0"/>
    <x v="14"/>
    <n v="3"/>
    <n v="30000"/>
    <x v="26"/>
    <x v="140"/>
    <m/>
    <m/>
    <m/>
    <m/>
    <n v="5"/>
    <m/>
    <s v="Variable"/>
    <m/>
  </r>
  <r>
    <n v="15"/>
    <n v="2"/>
    <x v="0"/>
    <x v="14"/>
    <n v="3"/>
    <n v="30000"/>
    <x v="26"/>
    <x v="141"/>
    <m/>
    <m/>
    <m/>
    <m/>
    <n v="5"/>
    <m/>
    <s v="Variable"/>
    <m/>
  </r>
  <r>
    <n v="15"/>
    <n v="2"/>
    <x v="0"/>
    <x v="14"/>
    <n v="3"/>
    <n v="30000"/>
    <x v="26"/>
    <x v="142"/>
    <m/>
    <m/>
    <m/>
    <m/>
    <n v="5"/>
    <m/>
    <s v="Variable"/>
    <m/>
  </r>
  <r>
    <n v="15"/>
    <n v="2"/>
    <x v="0"/>
    <x v="14"/>
    <n v="3"/>
    <n v="30000"/>
    <x v="26"/>
    <x v="143"/>
    <m/>
    <m/>
    <m/>
    <m/>
    <n v="5"/>
    <m/>
    <s v="Variable"/>
    <m/>
  </r>
  <r>
    <n v="15"/>
    <n v="2"/>
    <x v="0"/>
    <x v="14"/>
    <n v="3"/>
    <n v="30000"/>
    <x v="26"/>
    <x v="144"/>
    <m/>
    <m/>
    <m/>
    <m/>
    <n v="5"/>
    <m/>
    <s v="Variable"/>
    <m/>
  </r>
  <r>
    <n v="15"/>
    <n v="2"/>
    <x v="0"/>
    <x v="14"/>
    <n v="3"/>
    <n v="30000"/>
    <x v="26"/>
    <x v="145"/>
    <m/>
    <m/>
    <m/>
    <m/>
    <n v="5"/>
    <m/>
    <s v="Variable"/>
    <m/>
  </r>
  <r>
    <n v="15"/>
    <n v="2"/>
    <x v="0"/>
    <x v="14"/>
    <n v="3"/>
    <n v="30000"/>
    <x v="26"/>
    <x v="146"/>
    <m/>
    <m/>
    <m/>
    <m/>
    <n v="5"/>
    <m/>
    <s v="Variable"/>
    <m/>
  </r>
  <r>
    <n v="15"/>
    <n v="2"/>
    <x v="0"/>
    <x v="14"/>
    <n v="3"/>
    <n v="30000"/>
    <x v="26"/>
    <x v="147"/>
    <m/>
    <m/>
    <m/>
    <m/>
    <n v="5"/>
    <m/>
    <s v="Variable"/>
    <m/>
  </r>
  <r>
    <n v="15"/>
    <n v="2"/>
    <x v="0"/>
    <x v="14"/>
    <n v="3"/>
    <n v="30000"/>
    <x v="26"/>
    <x v="148"/>
    <m/>
    <m/>
    <m/>
    <m/>
    <n v="5"/>
    <m/>
    <s v="Variable"/>
    <m/>
  </r>
  <r>
    <n v="365"/>
    <m/>
    <x v="0"/>
    <x v="0"/>
    <n v="3"/>
    <n v="25000"/>
    <x v="50"/>
    <x v="224"/>
    <s v="CUMPLEAÑOS"/>
    <m/>
    <m/>
    <m/>
    <n v="5"/>
    <m/>
    <m/>
    <m/>
  </r>
  <r>
    <n v="365"/>
    <m/>
    <x v="0"/>
    <x v="0"/>
    <n v="3"/>
    <n v="20000"/>
    <x v="50"/>
    <x v="5"/>
    <s v="NAVIDAD"/>
    <m/>
    <m/>
    <m/>
    <n v="5"/>
    <m/>
    <m/>
    <m/>
  </r>
  <r>
    <n v="30"/>
    <n v="2"/>
    <x v="5"/>
    <x v="24"/>
    <n v="3"/>
    <n v="5000"/>
    <x v="51"/>
    <x v="225"/>
    <s v="PA"/>
    <n v="5000"/>
    <m/>
    <m/>
    <n v="5"/>
    <m/>
    <s v="Fijo"/>
    <m/>
  </r>
  <r>
    <n v="30"/>
    <n v="2"/>
    <x v="5"/>
    <x v="24"/>
    <n v="3"/>
    <n v="5000"/>
    <x v="51"/>
    <x v="226"/>
    <m/>
    <n v="5000"/>
    <m/>
    <m/>
    <n v="5"/>
    <m/>
    <s v="Fijo"/>
    <m/>
  </r>
  <r>
    <n v="30"/>
    <n v="2"/>
    <x v="5"/>
    <x v="24"/>
    <n v="3"/>
    <n v="5000"/>
    <x v="51"/>
    <x v="155"/>
    <m/>
    <n v="5000"/>
    <m/>
    <m/>
    <n v="5"/>
    <m/>
    <s v="Fijo"/>
    <m/>
  </r>
  <r>
    <n v="30"/>
    <n v="2"/>
    <x v="5"/>
    <x v="24"/>
    <n v="3"/>
    <n v="5000"/>
    <x v="51"/>
    <x v="159"/>
    <m/>
    <n v="5000"/>
    <m/>
    <m/>
    <n v="5"/>
    <m/>
    <s v="Fijo"/>
    <m/>
  </r>
  <r>
    <n v="30"/>
    <n v="2"/>
    <x v="5"/>
    <x v="24"/>
    <n v="3"/>
    <n v="5000"/>
    <x v="51"/>
    <x v="227"/>
    <m/>
    <n v="5000"/>
    <m/>
    <m/>
    <n v="5"/>
    <m/>
    <s v="Fijo"/>
    <m/>
  </r>
  <r>
    <n v="30"/>
    <n v="2"/>
    <x v="5"/>
    <x v="24"/>
    <n v="3"/>
    <n v="5000"/>
    <x v="51"/>
    <x v="228"/>
    <m/>
    <n v="5000"/>
    <m/>
    <m/>
    <n v="5"/>
    <m/>
    <s v="Fijo"/>
    <m/>
  </r>
  <r>
    <n v="30"/>
    <n v="2"/>
    <x v="5"/>
    <x v="24"/>
    <n v="3"/>
    <n v="5000"/>
    <x v="51"/>
    <x v="201"/>
    <m/>
    <n v="5000"/>
    <m/>
    <m/>
    <n v="5"/>
    <m/>
    <s v="Fijo"/>
    <m/>
  </r>
  <r>
    <n v="30"/>
    <n v="2"/>
    <x v="5"/>
    <x v="24"/>
    <n v="3"/>
    <n v="5000"/>
    <x v="51"/>
    <x v="203"/>
    <m/>
    <n v="5000"/>
    <m/>
    <m/>
    <n v="5"/>
    <m/>
    <s v="Fijo"/>
    <m/>
  </r>
  <r>
    <n v="30"/>
    <n v="2"/>
    <x v="5"/>
    <x v="24"/>
    <n v="3"/>
    <n v="5000"/>
    <x v="51"/>
    <x v="229"/>
    <m/>
    <n v="5000"/>
    <m/>
    <m/>
    <n v="5"/>
    <m/>
    <s v="Fijo"/>
    <m/>
  </r>
  <r>
    <n v="30"/>
    <n v="2"/>
    <x v="5"/>
    <x v="24"/>
    <n v="3"/>
    <n v="5000"/>
    <x v="51"/>
    <x v="230"/>
    <m/>
    <n v="5000"/>
    <m/>
    <m/>
    <n v="5"/>
    <m/>
    <s v="Fijo"/>
    <m/>
  </r>
  <r>
    <n v="30"/>
    <n v="2"/>
    <x v="5"/>
    <x v="24"/>
    <n v="3"/>
    <n v="5000"/>
    <x v="51"/>
    <x v="231"/>
    <m/>
    <n v="5000"/>
    <m/>
    <m/>
    <n v="5"/>
    <m/>
    <s v="Fijo"/>
    <m/>
  </r>
  <r>
    <n v="30"/>
    <n v="2"/>
    <x v="5"/>
    <x v="24"/>
    <n v="3"/>
    <n v="5000"/>
    <x v="51"/>
    <x v="187"/>
    <m/>
    <n v="5000"/>
    <m/>
    <m/>
    <n v="5"/>
    <m/>
    <s v="Fijo"/>
    <m/>
  </r>
  <r>
    <n v="30"/>
    <n v="2"/>
    <x v="5"/>
    <x v="24"/>
    <n v="3"/>
    <n v="5000"/>
    <x v="51"/>
    <x v="232"/>
    <m/>
    <n v="5000"/>
    <m/>
    <m/>
    <n v="5"/>
    <m/>
    <s v="Fijo"/>
    <m/>
  </r>
  <r>
    <n v="365"/>
    <m/>
    <x v="0"/>
    <x v="0"/>
    <n v="3"/>
    <n v="30000"/>
    <x v="52"/>
    <x v="5"/>
    <s v="NAVIDAD"/>
    <m/>
    <m/>
    <m/>
    <n v="5"/>
    <m/>
    <m/>
    <m/>
  </r>
  <r>
    <n v="365"/>
    <m/>
    <x v="0"/>
    <x v="0"/>
    <n v="3"/>
    <n v="15000"/>
    <x v="53"/>
    <x v="5"/>
    <s v="NAVIDAD"/>
    <m/>
    <m/>
    <m/>
    <n v="5"/>
    <m/>
    <m/>
    <m/>
  </r>
  <r>
    <n v="365"/>
    <m/>
    <x v="0"/>
    <x v="0"/>
    <n v="3"/>
    <n v="10000"/>
    <x v="54"/>
    <x v="5"/>
    <s v="NAVIDAD"/>
    <m/>
    <m/>
    <m/>
    <n v="5"/>
    <m/>
    <m/>
    <m/>
  </r>
  <r>
    <n v="365"/>
    <m/>
    <x v="0"/>
    <x v="0"/>
    <n v="3"/>
    <n v="15000"/>
    <x v="22"/>
    <x v="5"/>
    <s v="NAVIDAD"/>
    <m/>
    <m/>
    <m/>
    <n v="5"/>
    <m/>
    <m/>
    <m/>
  </r>
  <r>
    <n v="365"/>
    <m/>
    <x v="0"/>
    <x v="0"/>
    <n v="3"/>
    <n v="15000"/>
    <x v="0"/>
    <x v="5"/>
    <s v="NAVIDAD"/>
    <m/>
    <m/>
    <m/>
    <n v="5"/>
    <m/>
    <m/>
    <m/>
  </r>
  <r>
    <n v="365"/>
    <n v="4"/>
    <x v="0"/>
    <x v="0"/>
    <n v="3"/>
    <n v="10000"/>
    <x v="16"/>
    <x v="5"/>
    <s v="NAVIDAD"/>
    <m/>
    <m/>
    <m/>
    <n v="5"/>
    <m/>
    <m/>
    <m/>
  </r>
  <r>
    <n v="365"/>
    <m/>
    <x v="0"/>
    <x v="0"/>
    <n v="3"/>
    <n v="20000"/>
    <x v="55"/>
    <x v="5"/>
    <s v="NAVIDAD"/>
    <m/>
    <m/>
    <m/>
    <n v="5"/>
    <m/>
    <m/>
    <s v="aqua di gio profumo paris 25.000"/>
  </r>
  <r>
    <n v="365"/>
    <m/>
    <x v="0"/>
    <x v="0"/>
    <n v="3"/>
    <n v="20000"/>
    <x v="56"/>
    <x v="5"/>
    <s v="NAVIDAD"/>
    <m/>
    <m/>
    <m/>
    <n v="5"/>
    <m/>
    <m/>
    <m/>
  </r>
  <r>
    <n v="365"/>
    <m/>
    <x v="0"/>
    <x v="0"/>
    <n v="3"/>
    <n v="15000"/>
    <x v="57"/>
    <x v="5"/>
    <s v="NAVIDAD"/>
    <m/>
    <m/>
    <m/>
    <n v="5"/>
    <m/>
    <m/>
    <m/>
  </r>
  <r>
    <n v="365"/>
    <m/>
    <x v="0"/>
    <x v="0"/>
    <n v="3"/>
    <n v="15000"/>
    <x v="58"/>
    <x v="5"/>
    <s v="NAVIDAD"/>
    <m/>
    <m/>
    <m/>
    <n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CD9FE-7C1B-4950-A505-976C0EA9A403}" name="TablaDinámica5" cacheId="596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 chartFormat="1">
  <location ref="A4:E44" firstHeaderRow="0" firstDataRow="1" firstDataCol="3" rowPageCount="2" colPageCount="1"/>
  <pivotFields count="17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8">
        <item x="3"/>
        <item x="2"/>
        <item x="1"/>
        <item x="7"/>
        <item x="6"/>
        <item x="5"/>
        <item x="4"/>
        <item x="0"/>
      </items>
    </pivotField>
    <pivotField axis="axisRow" compact="0" outline="0" subtotalTop="0" showAll="0" defaultSubtotal="0">
      <items count="25">
        <item x="18"/>
        <item x="1"/>
        <item x="20"/>
        <item x="9"/>
        <item x="16"/>
        <item x="12"/>
        <item x="11"/>
        <item x="6"/>
        <item x="13"/>
        <item x="21"/>
        <item x="2"/>
        <item x="17"/>
        <item x="10"/>
        <item x="8"/>
        <item x="14"/>
        <item x="19"/>
        <item x="0"/>
        <item x="22"/>
        <item x="3"/>
        <item x="4"/>
        <item x="23"/>
        <item x="7"/>
        <item x="15"/>
        <item x="5"/>
        <item x="24"/>
      </items>
    </pivotField>
    <pivotField compact="0" outline="0" subtotalTop="0" showAll="0" defaultSubtotal="0"/>
    <pivotField dataField="1" compact="0" outline="0" subtotalTop="0" showAll="0" defaultSubtotal="0"/>
    <pivotField axis="axisRow" compact="0" outline="0" subtotalTop="0" showAll="0" defaultSubtotal="0">
      <items count="59">
        <item x="0"/>
        <item x="1"/>
        <item x="2"/>
        <item x="3"/>
        <item x="7"/>
        <item x="9"/>
        <item x="10"/>
        <item x="11"/>
        <item x="12"/>
        <item x="14"/>
        <item x="13"/>
        <item x="16"/>
        <item x="17"/>
        <item x="20"/>
        <item x="18"/>
        <item x="19"/>
        <item x="4"/>
        <item x="21"/>
        <item x="8"/>
        <item x="23"/>
        <item x="25"/>
        <item x="5"/>
        <item x="27"/>
        <item x="28"/>
        <item x="29"/>
        <item x="30"/>
        <item x="31"/>
        <item x="32"/>
        <item x="33"/>
        <item x="45"/>
        <item x="35"/>
        <item x="36"/>
        <item x="37"/>
        <item x="38"/>
        <item x="39"/>
        <item x="40"/>
        <item x="34"/>
        <item x="42"/>
        <item x="43"/>
        <item x="44"/>
        <item x="24"/>
        <item x="15"/>
        <item x="46"/>
        <item x="47"/>
        <item x="41"/>
        <item x="48"/>
        <item x="49"/>
        <item x="26"/>
        <item x="50"/>
        <item x="51"/>
        <item x="6"/>
        <item x="22"/>
        <item x="52"/>
        <item x="53"/>
        <item x="54"/>
        <item x="55"/>
        <item x="56"/>
        <item x="57"/>
        <item x="58"/>
      </items>
    </pivotField>
    <pivotField axis="axisPage" compact="0" outline="0" subtotalTop="0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3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multipleItemSelectionAllowed="1" showAll="0" defaultSubtotal="0">
      <items count="4">
        <item h="1" x="0"/>
        <item x="1"/>
        <item h="1" x="2"/>
        <item h="1" x="3"/>
      </items>
    </pivotField>
  </pivotFields>
  <rowFields count="3">
    <field x="2"/>
    <field x="3"/>
    <field x="6"/>
  </rowFields>
  <rowItems count="40">
    <i>
      <x/>
      <x v="7"/>
      <x v="7"/>
    </i>
    <i r="1">
      <x v="21"/>
      <x v="7"/>
    </i>
    <i r="1">
      <x v="23"/>
      <x v="7"/>
    </i>
    <i>
      <x v="2"/>
      <x/>
      <x v="36"/>
    </i>
    <i r="1">
      <x v="1"/>
      <x v="16"/>
    </i>
    <i r="1">
      <x v="10"/>
      <x v="21"/>
    </i>
    <i r="1">
      <x v="13"/>
      <x v="9"/>
    </i>
    <i>
      <x v="3"/>
      <x v="11"/>
      <x v="23"/>
    </i>
    <i>
      <x v="4"/>
      <x v="8"/>
      <x v="40"/>
    </i>
    <i r="1">
      <x v="9"/>
      <x v="37"/>
    </i>
    <i>
      <x v="5"/>
      <x v="5"/>
      <x v="19"/>
    </i>
    <i r="1">
      <x v="15"/>
      <x v="34"/>
    </i>
    <i r="1">
      <x v="20"/>
      <x v="45"/>
    </i>
    <i r="1">
      <x v="24"/>
      <x v="49"/>
    </i>
    <i>
      <x v="6"/>
      <x v="3"/>
      <x v="41"/>
    </i>
    <i>
      <x v="7"/>
      <x v="2"/>
      <x v="44"/>
    </i>
    <i r="1">
      <x v="14"/>
      <x v="47"/>
    </i>
    <i r="1">
      <x v="16"/>
      <x/>
    </i>
    <i r="2">
      <x v="3"/>
    </i>
    <i r="2">
      <x v="4"/>
    </i>
    <i r="2">
      <x v="8"/>
    </i>
    <i r="2">
      <x v="10"/>
    </i>
    <i r="2">
      <x v="11"/>
    </i>
    <i r="2">
      <x v="18"/>
    </i>
    <i r="2">
      <x v="24"/>
    </i>
    <i r="2">
      <x v="25"/>
    </i>
    <i r="2">
      <x v="26"/>
    </i>
    <i r="2">
      <x v="27"/>
    </i>
    <i r="2">
      <x v="33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1">
      <x v="18"/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16" hier="-1"/>
  </pageFields>
  <dataFields count="2">
    <dataField name="Suma de Prespuesto" fld="5" baseField="0" baseItem="0"/>
    <dataField name="Suma de Monto pagado" fld="11" baseField="0" baseItem="0" numFmtId="165"/>
  </dataFields>
  <formats count="4">
    <format dxfId="92">
      <pivotArea dataOnly="0" labelOnly="1" fieldPosition="0">
        <references count="1">
          <reference field="7" count="0"/>
        </references>
      </pivotArea>
    </format>
    <format dxfId="93">
      <pivotArea dataOnly="0" outline="0" fieldPosition="0">
        <references count="1">
          <reference field="4294967294" count="1">
            <x v="0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6" count="1" selected="0">
            <x v="7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1"/>
          </reference>
          <reference field="6" count="1" selected="0">
            <x v="7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3"/>
          </reference>
          <reference field="6" count="1" selected="0">
            <x v="7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6" count="1" selected="0">
            <x v="3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6" count="1" selected="0">
            <x v="16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6" count="1" selected="0">
            <x v="2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3"/>
          </reference>
          <reference field="6" count="1" selected="0">
            <x v="9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  <reference field="6" count="1" selected="0">
            <x v="23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8"/>
          </reference>
          <reference field="6" count="1" selected="0">
            <x v="4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9"/>
          </reference>
          <reference field="6" count="1" selected="0">
            <x v="37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  <reference field="6" count="1" selected="0">
            <x v="19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5"/>
          </reference>
          <reference field="6" count="1" selected="0">
            <x v="34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6" count="1" selected="0">
            <x v="45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4"/>
          </reference>
          <reference field="6" count="1" selected="0">
            <x v="49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  <reference field="6" count="1" selected="0">
            <x v="4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"/>
          </reference>
          <reference field="6" count="1" selected="0">
            <x v="44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4"/>
          </reference>
          <reference field="6" count="1" selected="0">
            <x v="47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3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4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8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1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8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4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5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6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7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33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48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1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2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3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4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5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6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7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8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8"/>
          </reference>
          <reference field="6" count="1" selected="0">
            <x v="5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6" count="1" selected="0">
            <x v="7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1"/>
          </reference>
          <reference field="6" count="1" selected="0">
            <x v="7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3"/>
          </reference>
          <reference field="6" count="1" selected="0">
            <x v="7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6" count="1" selected="0">
            <x v="36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6" count="1" selected="0">
            <x v="16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6" count="1" selected="0">
            <x v="21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3"/>
          </reference>
          <reference field="6" count="1" selected="0">
            <x v="9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1"/>
          </reference>
          <reference field="6" count="1" selected="0">
            <x v="23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8"/>
          </reference>
          <reference field="6" count="1" selected="0">
            <x v="40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9"/>
          </reference>
          <reference field="6" count="1" selected="0">
            <x v="37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5"/>
          </reference>
          <reference field="6" count="1" selected="0">
            <x v="19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5"/>
          </reference>
          <reference field="6" count="1" selected="0">
            <x v="34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20"/>
          </reference>
          <reference field="6" count="1" selected="0">
            <x v="4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24"/>
          </reference>
          <reference field="6" count="1" selected="0">
            <x v="49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3"/>
          </reference>
          <reference field="6" count="1" selected="0">
            <x v="4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2"/>
          </reference>
          <reference field="6" count="1" selected="0">
            <x v="44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4"/>
          </reference>
          <reference field="6" count="1" selected="0">
            <x v="47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0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3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4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8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0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18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4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5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6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27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33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48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2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3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4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5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6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7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6"/>
          </reference>
          <reference field="6" count="1" selected="0">
            <x v="58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8"/>
          </reference>
          <reference field="6" count="1" selected="0">
            <x v="5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52387-F931-4415-9504-36268F9E208C}" name="gastos_periodicos3" displayName="gastos_periodicos3" ref="A1:P365" headerRowDxfId="91" dataDxfId="90">
  <autoFilter ref="A1:P365" xr:uid="{953BD5AE-CC89-46E0-971D-75F9A044EF08}">
    <filterColumn colId="7">
      <filters>
        <dateGroupItem year="2021" month="11" dateTimeGrouping="month"/>
      </filters>
    </filterColumn>
  </autoFilter>
  <sortState xmlns:xlrd2="http://schemas.microsoft.com/office/spreadsheetml/2017/richdata2" ref="A6:P313">
    <sortCondition ref="H1:H365"/>
  </sortState>
  <tableColumns count="16">
    <tableColumn id="1" xr3:uid="{98F91894-DEBD-4AD2-BF82-EE0E7B18FC16}" name="Periodicidad" dataDxfId="88" totalsRowDxfId="89"/>
    <tableColumn id="20" xr3:uid="{90F5C0C1-61D6-44C4-B393-C23B4B88B8F5}" name="Prioridad" dataDxfId="86" totalsRowDxfId="87"/>
    <tableColumn id="2" xr3:uid="{52FAA235-6757-4934-8818-A261182E0B40}" name="Categorias" dataDxfId="84" totalsRowDxfId="85"/>
    <tableColumn id="3" xr3:uid="{46F88A7E-1B9D-4483-A654-0C174C1239C0}" name="Subcategoria" dataDxfId="82" totalsRowDxfId="83"/>
    <tableColumn id="18" xr3:uid="{5F32502A-49C4-43A8-9F32-64EF58DCE3A4}" name="al día" dataDxfId="80" totalsRowDxfId="81">
      <calculatedColumnFormula>IF(AND(gastos_periodicos3[[#This Row],[Vencimiento]]&gt;=TODAY(),gastos_periodicos3[[#This Row],[Pagado]]=1),1,3)</calculatedColumnFormula>
    </tableColumn>
    <tableColumn id="6" xr3:uid="{8F51F67A-53AD-4967-8AD9-ADA0CDC40AB2}" name="Prespuesto" totalsRowFunction="sum" dataDxfId="78" totalsRowDxfId="79"/>
    <tableColumn id="4" xr3:uid="{8772589C-EC1A-4DF9-AF77-505B66EA08E1}" name="Beneficiado" dataDxfId="76" totalsRowDxfId="77"/>
    <tableColumn id="5" xr3:uid="{5322B514-6A78-43D8-8783-17C3D485952A}" name="Vencimiento" totalsRowFunction="custom" dataDxfId="74" totalsRowDxfId="75">
      <totalsRowFormula>H10+30</totalsRowFormula>
    </tableColumn>
    <tableColumn id="8" xr3:uid="{085EFB78-7773-4E73-A90A-E82D617151BC}" name="Observaciones" totalsRowFunction="count" dataDxfId="72" totalsRowDxfId="73"/>
    <tableColumn id="19" xr3:uid="{60617FFA-FFA5-4D25-8B4C-F560BB61B98E}" name="A pagar" totalsRowFunction="sum" dataDxfId="70" totalsRowDxfId="71"/>
    <tableColumn id="10" xr3:uid="{D51767F0-CAE2-479B-B9FB-D4EF2B832B2E}" name="Fecha_pagado" dataDxfId="68" totalsRowDxfId="69"/>
    <tableColumn id="7" xr3:uid="{8F65B6E8-F8B4-4C6D-9A08-EE96ADF780E4}" name="Monto pagado" totalsRowFunction="sum" dataDxfId="66" totalsRowDxfId="67"/>
    <tableColumn id="21" xr3:uid="{124F1BED-5838-4DBC-8566-CAAC5F8927FC}" name="Pagado" dataDxfId="64" totalsRowDxfId="65">
      <calculatedColumnFormula>IF(AND(gastos_periodicos3[[#This Row],[Monto pagado]]&gt;0,gastos_periodicos3[[#This Row],[Monto pagado]]&gt;=gastos_periodicos3[[#This Row],[A pagar]]),1,5)</calculatedColumnFormula>
    </tableColumn>
    <tableColumn id="22" xr3:uid="{6868E85A-FD31-4094-8DA1-960AEF1C2AF7}" name="Porcentaje" dataDxfId="62" totalsRowDxfId="63"/>
    <tableColumn id="17" xr3:uid="{5A76520D-897A-4487-B31D-7E69B499B204}" name="Monto" totalsRowLabel="Total" dataDxfId="60" totalsRowDxfId="61"/>
    <tableColumn id="9" xr3:uid="{BBE682DF-B504-49E6-96B5-31DC77F08D80}" name="Descripción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4FA10-2C32-41B9-9321-8FE5588C70DB}" name="gastos_periodicos" displayName="gastos_periodicos" ref="A2:N75" headerRowDxfId="58" dataDxfId="57">
  <autoFilter ref="A2:N75" xr:uid="{F9DA2905-7193-4254-81D6-B72F00326522}">
    <filterColumn colId="3">
      <filters>
        <filter val="Casa"/>
      </filters>
    </filterColumn>
  </autoFilter>
  <sortState xmlns:xlrd2="http://schemas.microsoft.com/office/spreadsheetml/2017/richdata2" ref="A3:N75">
    <sortCondition ref="H2:H75"/>
  </sortState>
  <tableColumns count="14">
    <tableColumn id="17" xr3:uid="{8A2EAD72-D239-4A91-BD0E-4B3818F99927}" name="Monto" totalsRowLabel="Total" dataDxfId="55" totalsRowDxfId="56"/>
    <tableColumn id="1" xr3:uid="{9FAD2575-6816-4B34-8568-49A4C5294146}" name="Periodicidad" dataDxfId="53" totalsRowDxfId="54"/>
    <tableColumn id="20" xr3:uid="{2B17E2AB-B654-4FCD-A2C4-C1E3945A2308}" name="Prioridad" dataDxfId="51" totalsRowDxfId="52"/>
    <tableColumn id="2" xr3:uid="{0FFB3D27-F066-4CD2-B5FC-00853E32893E}" name="Categorias" dataDxfId="49" totalsRowDxfId="50"/>
    <tableColumn id="3" xr3:uid="{9EA41439-D903-4F79-BBCD-8CDEC52B5FAA}" name="Subcategoria" dataDxfId="47" totalsRowDxfId="48"/>
    <tableColumn id="4" xr3:uid="{39A988D9-F655-41FD-A628-583FF4D95A2A}" name="Proveedor" dataDxfId="45" totalsRowDxfId="46"/>
    <tableColumn id="18" xr3:uid="{667CEC15-4063-4C84-805C-EFFADB628DA1}" name="al día" dataDxfId="43" totalsRowDxfId="44">
      <calculatedColumnFormula>IF(AND(gastos_periodicos[[#This Row],[Vencimiento]]&gt;=TODAY(),gastos_periodicos[[#This Row],[Pagado]]=1),1,3)</calculatedColumnFormula>
    </tableColumn>
    <tableColumn id="5" xr3:uid="{C447D7EF-9702-448D-A057-4375AF5D80D8}" name="Vencimiento" dataDxfId="41" totalsRowDxfId="42"/>
    <tableColumn id="6" xr3:uid="{E74E6489-75DB-4537-BACF-051FA170E39C}" name="Prespuesto" totalsRowFunction="sum" dataDxfId="39" totalsRowDxfId="40"/>
    <tableColumn id="19" xr3:uid="{EC9BE658-CB55-4462-BE62-63900A3D816F}" name="A pagar" totalsRowFunction="sum" dataDxfId="37" totalsRowDxfId="38"/>
    <tableColumn id="7" xr3:uid="{70313E9C-666A-4571-89AD-4BB02AECB430}" name="Monto pagado" totalsRowFunction="sum" dataDxfId="35" totalsRowDxfId="36"/>
    <tableColumn id="21" xr3:uid="{3F1FB8A7-E93A-4F6F-A78A-33BA848922CD}" name="Pagado" dataDxfId="33" totalsRowDxfId="34">
      <calculatedColumnFormula>IF(AND(gastos_periodicos[[#This Row],[Monto pagado]]&gt;0,gastos_periodicos[[#This Row],[Monto pagado]]&gt;=gastos_periodicos[[#This Row],[A pagar]]),1,5)</calculatedColumnFormula>
    </tableColumn>
    <tableColumn id="22" xr3:uid="{E1B45D45-6382-4D30-B4E3-48E0BB8160D8}" name="Porcentaje" dataDxfId="31" totalsRowDxfId="32"/>
    <tableColumn id="8" xr3:uid="{358BEFB3-B344-4EFE-8751-47EBAE4AC18D}" name="Observaciones" totalsRowFunction="count" dataDxfId="29" totalsRow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819060-16F2-4483-A633-C913EF185008}" name="CATEGORIA" displayName="CATEGORIA" ref="A1:A10" totalsRowShown="0">
  <autoFilter ref="A1:A10" xr:uid="{F00FD21C-B14A-407E-A601-A024239DF9E2}"/>
  <tableColumns count="1">
    <tableColumn id="1" xr3:uid="{9F7551C5-35F8-4F77-9582-6A287314BBC2}" name="Categorí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72B623-2D28-4693-87A2-554E0A928A05}" name="Tabla4" displayName="Tabla4" ref="B1:B45" totalsRowShown="0" headerRowDxfId="28" dataDxfId="27" tableBorderDxfId="26">
  <autoFilter ref="B1:B45" xr:uid="{0724837C-6A6F-45BD-B158-CD76C21EAD11}"/>
  <tableColumns count="1">
    <tableColumn id="1" xr3:uid="{46BB6DC3-03C2-421A-971B-98B8B77DC3DA}" name="Subcategoría" dataDxfId="2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48197F-EE57-444A-9EDA-6D79BB66E7FA}" name="registros_tabla" displayName="registros_tabla" ref="A1:J11" totalsRowShown="0" headerRowDxfId="24">
  <autoFilter ref="A1:J11" xr:uid="{579CE10D-6624-4B00-8DCE-50E0CE0BB6CE}"/>
  <tableColumns count="10">
    <tableColumn id="19" xr3:uid="{B05EF25D-C7F8-493B-A0A5-5BA77E199B6B}" name="Cargo" dataDxfId="23"/>
    <tableColumn id="9" xr3:uid="{032D97CA-8B82-4026-BC1C-64F4D58405FC}" name="Fecha" dataDxfId="22"/>
    <tableColumn id="1" xr3:uid="{81E615B7-3F67-4067-BDAB-887E0FD40115}" name="Icono" dataDxfId="21"/>
    <tableColumn id="4" xr3:uid="{5A64A619-217F-4B74-AA87-72D6282FB2DF}" name="Categorias"/>
    <tableColumn id="5" xr3:uid="{65F24485-AF14-4E47-9A77-A06BFD90C41B}" name="Subcategoria"/>
    <tableColumn id="17" xr3:uid="{956C5DF1-6900-47D1-9D18-AF42F04199E1}" name="Cuenta origen" dataDxfId="20"/>
    <tableColumn id="15" xr3:uid="{61B05861-B3AB-4074-94B4-78EBBFB4620C}" name="Abono" dataDxfId="19"/>
    <tableColumn id="8" xr3:uid="{ECFB04AA-C72F-421B-9B35-74439586E170}" name="Beneficiado"/>
    <tableColumn id="10" xr3:uid="{2D16D08B-CDBD-4E3F-8501-869074F80100}" name="Observaciones"/>
    <tableColumn id="18" xr3:uid="{A46CE561-C749-4E24-9F65-5A4EB201ACCE}" name="PA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D97E30-D2C9-4885-B8E9-4FF86FD8ADCB}" name="cuentas_tabla" displayName="cuentas_tabla" ref="A1:L9" totalsRowShown="0" headerRowDxfId="18" dataDxfId="17">
  <autoFilter ref="A1:L9" xr:uid="{39A58C07-B54C-4F3F-A4F7-E98059181665}"/>
  <tableColumns count="12">
    <tableColumn id="2" xr3:uid="{A426D502-B7AD-4596-B938-1DEC52A09AEB}" name="Institución" dataDxfId="16"/>
    <tableColumn id="3" xr3:uid="{90AB133E-C333-4F77-9348-58E407606043}" name="TARJETA" dataDxfId="15"/>
    <tableColumn id="13" xr3:uid="{F6A4F5E3-0AC8-495B-A733-7FEBEB51EB93}" name="Nombre" dataDxfId="14"/>
    <tableColumn id="4" xr3:uid="{03C9C897-9FB5-43E4-9B83-F04965E283BE}" name="CUPO NACIONAL" dataDxfId="13"/>
    <tableColumn id="5" xr3:uid="{4420B5FF-3718-451E-B725-06DD00BF9C34}" name="CUPO UTILIZADO" dataDxfId="12">
      <calculatedColumnFormula>SUMIFS(registros_tabla[Cargo],registros_tabla[Cuenta origen],#REF!)</calculatedColumnFormula>
    </tableColumn>
    <tableColumn id="6" xr3:uid="{B75AAFCF-16C6-47AA-8B59-72FB8DE2286B}" name="CUPO DISPONIBLE" dataDxfId="11">
      <calculatedColumnFormula>[1]!Tabla2[[#This Row],[CUPO NACIONAL]]-E2</calculatedColumnFormula>
    </tableColumn>
    <tableColumn id="7" xr3:uid="{D53928CC-97F4-4981-811B-AC66DEC8838E}" name="FECHA DE PAGO" dataDxfId="10"/>
    <tableColumn id="8" xr3:uid="{7358A9A5-54BA-4C19-9562-1AADB4EFEBAE}" name="INICIO PERIODO FACTURADO" dataDxfId="9"/>
    <tableColumn id="9" xr3:uid="{1E216866-056E-4849-ABF9-A1FC1905964E}" name="TERMINO PERIODO FACTURADO" dataDxfId="8"/>
    <tableColumn id="10" xr3:uid="{E34181A7-C023-4F43-ABE0-64B48563FB3B}" name="FECHA FACTURACIÓN" dataDxfId="7"/>
    <tableColumn id="11" xr3:uid="{8A2ADEDE-7A46-41DF-A95C-53988DFBC20C}" name="COMISIÓN" dataDxfId="6"/>
    <tableColumn id="12" xr3:uid="{AE8E8C2F-3F7C-4697-A5E2-0A48DCBD396B}" name="Saldo inicial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925411-3CB3-4635-92D4-95E0B6CF21B0}" name="Tabla7" displayName="Tabla7" ref="A1:K2" totalsRowShown="0" headerRowDxfId="4" headerRowBorderDxfId="2" tableBorderDxfId="3">
  <autoFilter ref="A1:K2" xr:uid="{0619D272-89E3-48F3-9271-7BB1807F3888}"/>
  <tableColumns count="11">
    <tableColumn id="1" xr3:uid="{764AFCAE-425E-4D1D-A9D4-250615C94933}" name="ID"/>
    <tableColumn id="2" xr3:uid="{0FC92C0B-9EA4-4EE9-9388-AF03DDDB72AB}" name="Institución"/>
    <tableColumn id="3" xr3:uid="{D5ADA31D-AA4C-4663-8C6D-1E0FABE0646C}" name="TARJETA"/>
    <tableColumn id="4" xr3:uid="{793ADC95-A6F3-4CC6-ADD2-66BAD5BA669F}" name="CUPO NACIONAL"/>
    <tableColumn id="5" xr3:uid="{BC1D597E-3494-4A9F-90C6-E307FE594264}" name="CUPO UTILIZADO"/>
    <tableColumn id="6" xr3:uid="{0ABB37E2-6955-4E06-A486-04692F169F60}" name="CUPO DISPONIBLE"/>
    <tableColumn id="7" xr3:uid="{E5FB7CC8-0342-484F-AF02-F15CC93E7A8A}" name="FECHA DE PAGO"/>
    <tableColumn id="8" xr3:uid="{A468FB58-E226-41BA-9F0A-742FB7C10B67}" name="INICIO PERIODO FACTURADO"/>
    <tableColumn id="9" xr3:uid="{ABD8B80F-24A4-4699-BFFF-EF1D794D8079}" name="TERMINO PERIODO FACTURADO"/>
    <tableColumn id="10" xr3:uid="{F98BD152-7EA7-42DD-85CB-11E157BF39C9}" name="FECHA FACTURACIÓN"/>
    <tableColumn id="11" xr3:uid="{BD7C6580-8ED0-4BCB-B475-9741A8628EA5}" name="COMISIÓ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132B1D-8C68-4782-B4F4-CC6E49507480}" name="Tabla8" displayName="Tabla8" ref="A2:J3" totalsRowShown="0" headerRowBorderDxfId="0" tableBorderDxfId="1">
  <autoFilter ref="A2:J3" xr:uid="{5F1ADD46-4808-44FC-86C2-B4A5BF815EFF}"/>
  <tableColumns count="10">
    <tableColumn id="2" xr3:uid="{3512ECDB-B5B1-461C-BFC4-B69B371BED26}" name="Fecha"/>
    <tableColumn id="3" xr3:uid="{EA7E05FD-93C5-4CC6-B62E-B0AAA73D072E}" name="Categorias"/>
    <tableColumn id="4" xr3:uid="{F36EBAAB-D6E9-451B-A8E3-8DA1E598EADA}" name="Subcategoria"/>
    <tableColumn id="5" xr3:uid="{051644E8-615E-497E-9F68-5A7A9A9E8262}" name="Cuenta origen"/>
    <tableColumn id="6" xr3:uid="{A35162B0-4704-4648-809C-E606474850ED}" name="Monto"/>
    <tableColumn id="7" xr3:uid="{98EE590C-F09A-4715-B1C6-7CBD979FA5AB}" name="Cuotas"/>
    <tableColumn id="8" xr3:uid="{B7203E99-71DD-4B4A-96D3-A112D9A06F86}" name="Primera cuota"/>
    <tableColumn id="9" xr3:uid="{033A29F0-5398-4978-BFAF-1C7D7236B09C}" name="Beneficiado"/>
    <tableColumn id="10" xr3:uid="{13ACDE65-6C46-4859-8FCE-9B94FFB3F20E}" name="Descripción"/>
    <tableColumn id="11" xr3:uid="{BB8E4A0B-D72B-46BC-AB83-AA72AE97C705}" name="P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6A06-7F91-499B-B095-C8EBF9E4B42B}">
  <dimension ref="A1:E44"/>
  <sheetViews>
    <sheetView topLeftCell="A34" workbookViewId="0">
      <selection activeCell="D14" sqref="D14"/>
    </sheetView>
  </sheetViews>
  <sheetFormatPr defaultColWidth="11.42578125" defaultRowHeight="15"/>
  <cols>
    <col min="1" max="1" width="20.5703125" bestFit="1" customWidth="1"/>
    <col min="2" max="2" width="19.140625" bestFit="1" customWidth="1"/>
    <col min="3" max="3" width="14.85546875" bestFit="1" customWidth="1"/>
    <col min="4" max="4" width="19.140625" bestFit="1" customWidth="1"/>
    <col min="5" max="8" width="22.140625" bestFit="1" customWidth="1"/>
    <col min="9" max="9" width="5" bestFit="1" customWidth="1"/>
    <col min="10" max="10" width="6.5703125" bestFit="1" customWidth="1"/>
    <col min="11" max="11" width="6" bestFit="1" customWidth="1"/>
    <col min="12" max="12" width="8.5703125" bestFit="1" customWidth="1"/>
    <col min="13" max="13" width="11" bestFit="1" customWidth="1"/>
    <col min="14" max="14" width="24.140625" bestFit="1" customWidth="1"/>
    <col min="15" max="15" width="27.140625" bestFit="1" customWidth="1"/>
    <col min="16" max="17" width="8.42578125" bestFit="1" customWidth="1"/>
    <col min="18" max="30" width="8.5703125" bestFit="1" customWidth="1"/>
    <col min="31" max="59" width="8.42578125" bestFit="1" customWidth="1"/>
    <col min="60" max="60" width="8.5703125" bestFit="1" customWidth="1"/>
    <col min="61" max="61" width="22.140625" bestFit="1" customWidth="1"/>
    <col min="62" max="76" width="8.42578125" bestFit="1" customWidth="1"/>
    <col min="77" max="77" width="6.5703125" bestFit="1" customWidth="1"/>
    <col min="78" max="119" width="8.42578125" bestFit="1" customWidth="1"/>
    <col min="120" max="120" width="24.140625" bestFit="1" customWidth="1"/>
    <col min="121" max="121" width="27.140625" bestFit="1" customWidth="1"/>
  </cols>
  <sheetData>
    <row r="1" spans="1:5">
      <c r="A1" t="s">
        <v>0</v>
      </c>
      <c r="B1" s="79" t="s">
        <v>1</v>
      </c>
    </row>
    <row r="2" spans="1:5">
      <c r="A2" t="s">
        <v>2</v>
      </c>
      <c r="B2" t="s">
        <v>3</v>
      </c>
    </row>
    <row r="4" spans="1:5">
      <c r="A4" t="s">
        <v>4</v>
      </c>
      <c r="B4" t="s">
        <v>5</v>
      </c>
      <c r="C4" t="s">
        <v>6</v>
      </c>
      <c r="D4" s="8" t="s">
        <v>7</v>
      </c>
      <c r="E4" s="8" t="s">
        <v>8</v>
      </c>
    </row>
    <row r="5" spans="1:5">
      <c r="A5" t="s">
        <v>9</v>
      </c>
      <c r="B5" t="s">
        <v>10</v>
      </c>
      <c r="C5" t="s">
        <v>11</v>
      </c>
      <c r="D5" s="8">
        <v>10000</v>
      </c>
      <c r="E5" s="8"/>
    </row>
    <row r="6" spans="1:5">
      <c r="B6" t="s">
        <v>12</v>
      </c>
      <c r="C6" t="s">
        <v>11</v>
      </c>
      <c r="D6" s="8">
        <v>40000</v>
      </c>
      <c r="E6" s="8"/>
    </row>
    <row r="7" spans="1:5">
      <c r="B7" t="s">
        <v>13</v>
      </c>
      <c r="C7" t="s">
        <v>11</v>
      </c>
      <c r="D7" s="8">
        <v>10000</v>
      </c>
      <c r="E7" s="8"/>
    </row>
    <row r="8" spans="1:5">
      <c r="A8" t="s">
        <v>14</v>
      </c>
      <c r="B8" t="s">
        <v>15</v>
      </c>
      <c r="C8" t="s">
        <v>16</v>
      </c>
      <c r="D8" s="8">
        <v>7000</v>
      </c>
      <c r="E8" s="8"/>
    </row>
    <row r="9" spans="1:5">
      <c r="B9" t="s">
        <v>17</v>
      </c>
      <c r="C9" t="s">
        <v>18</v>
      </c>
      <c r="D9" s="8">
        <v>320000</v>
      </c>
      <c r="E9" s="8"/>
    </row>
    <row r="10" spans="1:5">
      <c r="B10" t="s">
        <v>19</v>
      </c>
      <c r="C10" t="s">
        <v>20</v>
      </c>
      <c r="D10" s="8">
        <v>5000</v>
      </c>
      <c r="E10" s="8"/>
    </row>
    <row r="11" spans="1:5">
      <c r="B11" t="s">
        <v>21</v>
      </c>
      <c r="C11" t="s">
        <v>22</v>
      </c>
      <c r="D11" s="8">
        <v>13000</v>
      </c>
      <c r="E11" s="8"/>
    </row>
    <row r="12" spans="1:5">
      <c r="A12" t="s">
        <v>23</v>
      </c>
      <c r="B12" t="s">
        <v>24</v>
      </c>
      <c r="C12" t="s">
        <v>25</v>
      </c>
      <c r="D12" s="8">
        <v>109465</v>
      </c>
      <c r="E12" s="8"/>
    </row>
    <row r="13" spans="1:5">
      <c r="A13" t="s">
        <v>26</v>
      </c>
      <c r="B13" t="s">
        <v>27</v>
      </c>
      <c r="C13" t="s">
        <v>28</v>
      </c>
      <c r="D13" s="8">
        <v>16000</v>
      </c>
      <c r="E13" s="8"/>
    </row>
    <row r="14" spans="1:5">
      <c r="B14" t="s">
        <v>29</v>
      </c>
      <c r="C14" t="s">
        <v>30</v>
      </c>
      <c r="D14" s="8">
        <v>40000</v>
      </c>
      <c r="E14" s="8"/>
    </row>
    <row r="15" spans="1:5">
      <c r="A15" t="s">
        <v>31</v>
      </c>
      <c r="B15" t="s">
        <v>32</v>
      </c>
      <c r="C15" t="s">
        <v>33</v>
      </c>
      <c r="D15" s="8">
        <v>15000</v>
      </c>
      <c r="E15" s="8"/>
    </row>
    <row r="16" spans="1:5">
      <c r="B16" t="s">
        <v>34</v>
      </c>
      <c r="C16" t="s">
        <v>34</v>
      </c>
      <c r="D16" s="8">
        <v>8990</v>
      </c>
      <c r="E16" s="8"/>
    </row>
    <row r="17" spans="1:5">
      <c r="B17" t="s">
        <v>35</v>
      </c>
      <c r="C17" t="s">
        <v>35</v>
      </c>
      <c r="D17" s="8">
        <v>6200</v>
      </c>
      <c r="E17" s="8"/>
    </row>
    <row r="18" spans="1:5">
      <c r="B18" t="s">
        <v>36</v>
      </c>
      <c r="C18" t="s">
        <v>36</v>
      </c>
      <c r="D18" s="8">
        <v>5000</v>
      </c>
      <c r="E18" s="8"/>
    </row>
    <row r="19" spans="1:5">
      <c r="A19" t="s">
        <v>37</v>
      </c>
      <c r="B19" t="s">
        <v>38</v>
      </c>
      <c r="C19" t="s">
        <v>39</v>
      </c>
      <c r="D19" s="8">
        <v>72000</v>
      </c>
      <c r="E19" s="8"/>
    </row>
    <row r="20" spans="1:5">
      <c r="A20" t="s">
        <v>40</v>
      </c>
      <c r="B20" t="s">
        <v>41</v>
      </c>
      <c r="C20" t="s">
        <v>42</v>
      </c>
      <c r="D20" s="8">
        <v>50000</v>
      </c>
      <c r="E20" s="8"/>
    </row>
    <row r="21" spans="1:5">
      <c r="B21" t="s">
        <v>43</v>
      </c>
      <c r="C21" t="s">
        <v>44</v>
      </c>
      <c r="D21" s="8">
        <v>60000</v>
      </c>
      <c r="E21" s="8"/>
    </row>
    <row r="22" spans="1:5">
      <c r="B22" t="s">
        <v>45</v>
      </c>
      <c r="C22" t="s">
        <v>46</v>
      </c>
      <c r="D22" s="8">
        <v>15000</v>
      </c>
      <c r="E22" s="8"/>
    </row>
    <row r="23" spans="1:5">
      <c r="C23" t="s">
        <v>47</v>
      </c>
      <c r="D23" s="8">
        <v>20000</v>
      </c>
      <c r="E23" s="8"/>
    </row>
    <row r="24" spans="1:5">
      <c r="C24" t="s">
        <v>48</v>
      </c>
      <c r="D24" s="8">
        <v>15000</v>
      </c>
      <c r="E24" s="8"/>
    </row>
    <row r="25" spans="1:5">
      <c r="C25" t="s">
        <v>49</v>
      </c>
      <c r="D25" s="8">
        <v>10000</v>
      </c>
      <c r="E25" s="8"/>
    </row>
    <row r="26" spans="1:5">
      <c r="C26" t="s">
        <v>50</v>
      </c>
      <c r="D26" s="8">
        <v>10000</v>
      </c>
      <c r="E26" s="8"/>
    </row>
    <row r="27" spans="1:5">
      <c r="C27" t="s">
        <v>51</v>
      </c>
      <c r="D27" s="8">
        <v>10000</v>
      </c>
      <c r="E27" s="8"/>
    </row>
    <row r="28" spans="1:5">
      <c r="C28" t="s">
        <v>52</v>
      </c>
      <c r="D28" s="8">
        <v>15000</v>
      </c>
      <c r="E28" s="8"/>
    </row>
    <row r="29" spans="1:5">
      <c r="C29" t="s">
        <v>53</v>
      </c>
      <c r="D29" s="8">
        <v>20000</v>
      </c>
      <c r="E29" s="8"/>
    </row>
    <row r="30" spans="1:5">
      <c r="C30" t="s">
        <v>54</v>
      </c>
      <c r="D30" s="8">
        <v>15000</v>
      </c>
      <c r="E30" s="8"/>
    </row>
    <row r="31" spans="1:5">
      <c r="C31" t="s">
        <v>55</v>
      </c>
      <c r="D31" s="8">
        <v>25000</v>
      </c>
      <c r="E31" s="8"/>
    </row>
    <row r="32" spans="1:5">
      <c r="C32" t="s">
        <v>56</v>
      </c>
      <c r="D32" s="8">
        <v>10000</v>
      </c>
      <c r="E32" s="8"/>
    </row>
    <row r="33" spans="1:5">
      <c r="C33" t="s">
        <v>57</v>
      </c>
      <c r="D33" s="8">
        <v>25000</v>
      </c>
      <c r="E33" s="8"/>
    </row>
    <row r="34" spans="1:5">
      <c r="C34" t="s">
        <v>58</v>
      </c>
      <c r="D34" s="8">
        <v>20000</v>
      </c>
      <c r="E34" s="8"/>
    </row>
    <row r="35" spans="1:5">
      <c r="C35" t="s">
        <v>59</v>
      </c>
      <c r="D35" s="8">
        <v>15000</v>
      </c>
      <c r="E35" s="8"/>
    </row>
    <row r="36" spans="1:5">
      <c r="C36" t="s">
        <v>60</v>
      </c>
      <c r="D36" s="8">
        <v>30000</v>
      </c>
      <c r="E36" s="8"/>
    </row>
    <row r="37" spans="1:5">
      <c r="C37" t="s">
        <v>61</v>
      </c>
      <c r="D37" s="8">
        <v>15000</v>
      </c>
      <c r="E37" s="8"/>
    </row>
    <row r="38" spans="1:5">
      <c r="C38" t="s">
        <v>62</v>
      </c>
      <c r="D38" s="8">
        <v>10000</v>
      </c>
      <c r="E38" s="8"/>
    </row>
    <row r="39" spans="1:5">
      <c r="C39" t="s">
        <v>63</v>
      </c>
      <c r="D39" s="8">
        <v>20000</v>
      </c>
      <c r="E39" s="8"/>
    </row>
    <row r="40" spans="1:5">
      <c r="C40" t="s">
        <v>64</v>
      </c>
      <c r="D40" s="8">
        <v>20000</v>
      </c>
      <c r="E40" s="8"/>
    </row>
    <row r="41" spans="1:5">
      <c r="C41" t="s">
        <v>65</v>
      </c>
      <c r="D41" s="8">
        <v>15000</v>
      </c>
      <c r="E41" s="8"/>
    </row>
    <row r="42" spans="1:5">
      <c r="C42" t="s">
        <v>66</v>
      </c>
      <c r="D42" s="8">
        <v>15000</v>
      </c>
      <c r="E42" s="8"/>
    </row>
    <row r="43" spans="1:5">
      <c r="B43" t="s">
        <v>67</v>
      </c>
      <c r="C43" t="s">
        <v>68</v>
      </c>
      <c r="D43" s="8">
        <v>30000</v>
      </c>
      <c r="E43" s="8"/>
    </row>
    <row r="44" spans="1:5">
      <c r="A44" t="s">
        <v>69</v>
      </c>
      <c r="D44" s="8">
        <v>1167655</v>
      </c>
      <c r="E4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8AC7-6907-471A-B951-B02A0CA3C632}">
  <dimension ref="A1:L16"/>
  <sheetViews>
    <sheetView topLeftCell="A7" zoomScaleNormal="100" zoomScaleSheetLayoutView="115" workbookViewId="0">
      <selection activeCell="I1" sqref="I1"/>
    </sheetView>
  </sheetViews>
  <sheetFormatPr defaultColWidth="11.42578125" defaultRowHeight="15"/>
  <cols>
    <col min="1" max="1" width="29.85546875" customWidth="1"/>
    <col min="2" max="2" width="8" customWidth="1"/>
    <col min="3" max="3" width="11.42578125" customWidth="1"/>
    <col min="4" max="4" width="3.42578125" customWidth="1"/>
    <col min="5" max="5" width="8.42578125" customWidth="1"/>
    <col min="6" max="6" width="17.42578125" customWidth="1"/>
    <col min="7" max="7" width="15" customWidth="1"/>
    <col min="9" max="9" width="17.28515625" customWidth="1"/>
    <col min="10" max="10" width="13.42578125" customWidth="1"/>
    <col min="11" max="11" width="12.28515625" bestFit="1" customWidth="1"/>
  </cols>
  <sheetData>
    <row r="1" spans="1:12" ht="26.25">
      <c r="A1" s="134" t="s">
        <v>258</v>
      </c>
      <c r="B1" s="135"/>
      <c r="C1" s="135"/>
      <c r="D1" s="135"/>
      <c r="E1" s="135"/>
      <c r="F1" s="135"/>
      <c r="G1" s="135"/>
      <c r="H1" s="123"/>
      <c r="I1" s="123"/>
      <c r="J1" s="120"/>
      <c r="K1" s="120"/>
      <c r="L1" s="120"/>
    </row>
    <row r="2" spans="1:12" ht="18.75">
      <c r="A2" s="124"/>
      <c r="B2" s="130" t="s">
        <v>259</v>
      </c>
      <c r="C2" s="130"/>
      <c r="D2" s="130"/>
      <c r="E2" s="130"/>
      <c r="F2" s="130"/>
      <c r="G2" s="124"/>
      <c r="H2" s="124"/>
      <c r="I2" s="124"/>
      <c r="J2" s="121"/>
      <c r="K2" s="121"/>
      <c r="L2" s="121"/>
    </row>
    <row r="3" spans="1:12" ht="32.25" customHeight="1">
      <c r="A3" s="124"/>
      <c r="B3" s="124"/>
      <c r="C3" s="139" t="s">
        <v>209</v>
      </c>
      <c r="D3" s="139"/>
      <c r="E3" s="139"/>
      <c r="F3" s="139"/>
      <c r="G3" s="124"/>
      <c r="H3" s="124"/>
      <c r="I3" s="124"/>
      <c r="J3" s="121"/>
      <c r="K3" s="121"/>
      <c r="L3" s="121"/>
    </row>
    <row r="4" spans="1:12" ht="18.75">
      <c r="A4" s="124"/>
      <c r="B4" s="136" t="s">
        <v>80</v>
      </c>
      <c r="C4" s="136"/>
      <c r="D4" s="122"/>
      <c r="E4" s="136" t="s">
        <v>260</v>
      </c>
      <c r="F4" s="136"/>
      <c r="G4" s="124"/>
      <c r="H4" s="124"/>
      <c r="I4" s="124"/>
      <c r="J4" s="121"/>
      <c r="K4" s="121"/>
      <c r="L4" s="121"/>
    </row>
    <row r="5" spans="1:12" ht="30.75" customHeight="1">
      <c r="A5" s="124"/>
      <c r="B5" s="137">
        <v>30542</v>
      </c>
      <c r="C5" s="137"/>
      <c r="D5" s="125"/>
      <c r="E5" s="138" t="s">
        <v>261</v>
      </c>
      <c r="F5" s="138"/>
      <c r="G5" s="124"/>
      <c r="H5" s="124"/>
      <c r="I5" s="124"/>
    </row>
    <row r="6" spans="1:12" ht="18.75">
      <c r="A6" s="124"/>
      <c r="B6" s="130" t="s">
        <v>255</v>
      </c>
      <c r="C6" s="130"/>
      <c r="D6" s="124"/>
      <c r="E6" s="130" t="s">
        <v>256</v>
      </c>
      <c r="F6" s="130"/>
      <c r="H6" s="124"/>
      <c r="I6" s="124"/>
    </row>
    <row r="7" spans="1:12" ht="18.75">
      <c r="A7" s="124"/>
      <c r="B7" s="133">
        <v>3</v>
      </c>
      <c r="C7" s="133"/>
      <c r="D7" s="124"/>
      <c r="E7" s="132">
        <v>44520</v>
      </c>
      <c r="F7" s="133"/>
      <c r="G7" s="124"/>
      <c r="H7" s="124"/>
      <c r="I7" s="124"/>
    </row>
    <row r="8" spans="1:12" ht="18.75">
      <c r="A8" s="124"/>
      <c r="B8" s="130" t="s">
        <v>262</v>
      </c>
      <c r="C8" s="130"/>
      <c r="D8" s="124"/>
      <c r="E8" s="130" t="s">
        <v>181</v>
      </c>
      <c r="F8" s="130"/>
      <c r="G8" s="130"/>
      <c r="H8" s="130"/>
      <c r="I8" s="130"/>
    </row>
    <row r="9" spans="1:12" ht="18.75">
      <c r="A9" s="124"/>
      <c r="B9" s="133" t="s">
        <v>23</v>
      </c>
      <c r="C9" s="133"/>
      <c r="D9" s="124"/>
      <c r="E9" s="133" t="s">
        <v>24</v>
      </c>
      <c r="F9" s="133"/>
      <c r="G9" s="130"/>
      <c r="H9" s="130"/>
      <c r="I9" s="130"/>
    </row>
    <row r="10" spans="1:12" ht="18.75">
      <c r="A10" s="124"/>
      <c r="B10" s="130" t="s">
        <v>201</v>
      </c>
      <c r="C10" s="130"/>
      <c r="D10" s="124"/>
      <c r="E10" s="130" t="s">
        <v>205</v>
      </c>
      <c r="F10" s="130"/>
      <c r="G10" s="124"/>
      <c r="H10" s="124"/>
      <c r="I10" s="124"/>
    </row>
    <row r="11" spans="1:12" ht="18.75">
      <c r="A11" s="124"/>
      <c r="B11" s="132">
        <v>44515</v>
      </c>
      <c r="C11" s="132"/>
      <c r="D11" s="124"/>
      <c r="E11" s="133" t="s">
        <v>263</v>
      </c>
      <c r="F11" s="133"/>
      <c r="G11" s="124"/>
      <c r="H11" s="124"/>
      <c r="I11" s="124"/>
    </row>
    <row r="12" spans="1:12" ht="18.75">
      <c r="A12" s="124"/>
      <c r="B12" s="130" t="s">
        <v>6</v>
      </c>
      <c r="C12" s="130"/>
      <c r="D12" s="130"/>
      <c r="E12" s="130"/>
      <c r="F12" s="130"/>
      <c r="G12" s="124"/>
      <c r="H12" s="124"/>
      <c r="I12" s="124"/>
    </row>
    <row r="13" spans="1:12" ht="18.75">
      <c r="A13" s="124"/>
      <c r="B13" s="140" t="s">
        <v>264</v>
      </c>
      <c r="C13" s="140"/>
      <c r="D13" s="140"/>
      <c r="E13" s="140"/>
      <c r="F13" s="140"/>
      <c r="G13" s="124"/>
      <c r="H13" s="124"/>
      <c r="I13" s="124"/>
    </row>
    <row r="14" spans="1:12" ht="18.75">
      <c r="A14" s="124"/>
      <c r="B14" s="130" t="s">
        <v>81</v>
      </c>
      <c r="C14" s="130"/>
      <c r="D14" s="130"/>
      <c r="E14" s="130"/>
      <c r="F14" s="130"/>
      <c r="G14" s="124"/>
      <c r="H14" s="124"/>
      <c r="I14" s="124"/>
    </row>
    <row r="15" spans="1:12" ht="36.75" customHeight="1">
      <c r="A15" s="124"/>
      <c r="B15" s="131" t="s">
        <v>265</v>
      </c>
      <c r="C15" s="131"/>
      <c r="D15" s="131"/>
      <c r="E15" s="131"/>
      <c r="F15" s="131"/>
      <c r="G15" s="124"/>
      <c r="H15" s="124"/>
      <c r="I15" s="124"/>
    </row>
    <row r="16" spans="1:12" ht="18.75">
      <c r="A16" s="124"/>
      <c r="B16" s="124"/>
      <c r="C16" s="124"/>
      <c r="D16" s="124"/>
      <c r="E16" s="124"/>
      <c r="F16" s="124"/>
      <c r="G16" s="124"/>
      <c r="H16" s="124"/>
      <c r="I16" s="124"/>
    </row>
  </sheetData>
  <mergeCells count="24">
    <mergeCell ref="A1:G1"/>
    <mergeCell ref="B7:C7"/>
    <mergeCell ref="E7:F7"/>
    <mergeCell ref="B8:C8"/>
    <mergeCell ref="E8:F8"/>
    <mergeCell ref="B4:C4"/>
    <mergeCell ref="E4:F4"/>
    <mergeCell ref="B6:C6"/>
    <mergeCell ref="E6:F6"/>
    <mergeCell ref="G8:I9"/>
    <mergeCell ref="B5:C5"/>
    <mergeCell ref="E5:F5"/>
    <mergeCell ref="B2:F2"/>
    <mergeCell ref="C3:F3"/>
    <mergeCell ref="B9:C9"/>
    <mergeCell ref="E9:F9"/>
    <mergeCell ref="B14:F14"/>
    <mergeCell ref="B15:F15"/>
    <mergeCell ref="B10:C10"/>
    <mergeCell ref="E10:F10"/>
    <mergeCell ref="B11:C11"/>
    <mergeCell ref="E11:F11"/>
    <mergeCell ref="B12:F12"/>
    <mergeCell ref="B13:F13"/>
  </mergeCells>
  <dataValidations count="3">
    <dataValidation type="list" allowBlank="1" showInputMessage="1" showErrorMessage="1" sqref="C3:F3" xr:uid="{31C0CBFE-68F7-4618-92C3-3BB74F29DAE2}">
      <formula1>cuentas</formula1>
    </dataValidation>
    <dataValidation type="list" allowBlank="1" showInputMessage="1" showErrorMessage="1" sqref="B9:C9" xr:uid="{F50DC6CB-201B-46CD-9128-7350B13799EF}">
      <formula1>Categorias</formula1>
    </dataValidation>
    <dataValidation type="list" allowBlank="1" showInputMessage="1" showErrorMessage="1" sqref="E9:F9" xr:uid="{D1BBBCAC-3FDE-4E2B-B5CF-96DACEB3D20A}">
      <formula1>INDIRECT(B9)</formula1>
    </dataValidation>
  </dataValidations>
  <pageMargins left="0.7" right="0.7" top="0.75" bottom="0.75" header="0.3" footer="0.3"/>
  <pageSetup paperSize="9" orientation="portrait"/>
  <colBreaks count="1" manualBreakCount="1">
    <brk id="7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0C1F-F845-4680-A73F-C6F591C1B28E}">
  <dimension ref="A1:P365"/>
  <sheetViews>
    <sheetView tabSelected="1" topLeftCell="C65" workbookViewId="0">
      <selection activeCell="H142" sqref="H142"/>
    </sheetView>
  </sheetViews>
  <sheetFormatPr defaultColWidth="11.42578125" defaultRowHeight="15"/>
  <cols>
    <col min="1" max="1" width="11.42578125" style="9" customWidth="1"/>
    <col min="2" max="2" width="15.5703125" bestFit="1" customWidth="1"/>
    <col min="4" max="4" width="15.140625" bestFit="1" customWidth="1"/>
    <col min="5" max="5" width="10.5703125" customWidth="1"/>
    <col min="6" max="6" width="15.28515625" customWidth="1"/>
    <col min="7" max="7" width="17.5703125" customWidth="1"/>
    <col min="8" max="8" width="15.5703125" bestFit="1" customWidth="1"/>
    <col min="9" max="9" width="13.7109375" customWidth="1"/>
    <col min="14" max="14" width="9.85546875" customWidth="1"/>
  </cols>
  <sheetData>
    <row r="1" spans="1:16" ht="15.75">
      <c r="A1" s="5" t="s">
        <v>70</v>
      </c>
      <c r="B1" s="5" t="s">
        <v>71</v>
      </c>
      <c r="C1" s="15" t="s">
        <v>4</v>
      </c>
      <c r="D1" s="16" t="s">
        <v>5</v>
      </c>
      <c r="E1" s="7" t="s">
        <v>72</v>
      </c>
      <c r="F1" s="16" t="s">
        <v>73</v>
      </c>
      <c r="G1" s="16" t="s">
        <v>6</v>
      </c>
      <c r="H1" s="16" t="s">
        <v>0</v>
      </c>
      <c r="I1" s="16" t="s">
        <v>74</v>
      </c>
      <c r="J1" s="16" t="s">
        <v>75</v>
      </c>
      <c r="K1" s="16" t="s">
        <v>76</v>
      </c>
      <c r="L1" s="17" t="s">
        <v>77</v>
      </c>
      <c r="M1" s="17" t="s">
        <v>78</v>
      </c>
      <c r="N1" s="17" t="s">
        <v>79</v>
      </c>
      <c r="O1" s="6" t="s">
        <v>80</v>
      </c>
      <c r="P1" s="6" t="s">
        <v>81</v>
      </c>
    </row>
    <row r="2" spans="1:16" ht="15.75" hidden="1">
      <c r="A2" s="9">
        <v>365</v>
      </c>
      <c r="B2" s="12"/>
      <c r="C2" s="20" t="s">
        <v>40</v>
      </c>
      <c r="D2" s="18" t="s">
        <v>45</v>
      </c>
      <c r="E2" s="30">
        <f ca="1">IF(AND(gastos_periodicos3[[#This Row],[Vencimiento]]&gt;=TODAY(),gastos_periodicos3[[#This Row],[Pagado]]=1),1,3)</f>
        <v>3</v>
      </c>
      <c r="F2" s="84">
        <v>15000</v>
      </c>
      <c r="G2" s="18" t="s">
        <v>46</v>
      </c>
      <c r="H2" s="80">
        <v>44376</v>
      </c>
      <c r="I2" s="23" t="s">
        <v>82</v>
      </c>
      <c r="J2" s="4"/>
      <c r="K2" s="4"/>
      <c r="L2" s="26"/>
      <c r="M2" s="33">
        <f>IF(AND(gastos_periodicos3[[#This Row],[Monto pagado]]&gt;0,gastos_periodicos3[[#This Row],[Monto pagado]]&gt;=gastos_periodicos3[[#This Row],[A pagar]]),1,5)</f>
        <v>5</v>
      </c>
      <c r="N2" s="33"/>
      <c r="O2" s="34"/>
    </row>
    <row r="3" spans="1:16" ht="15.75" hidden="1">
      <c r="A3" s="9">
        <v>365</v>
      </c>
      <c r="B3" s="12"/>
      <c r="C3" s="20" t="s">
        <v>40</v>
      </c>
      <c r="D3" s="18" t="s">
        <v>45</v>
      </c>
      <c r="E3" s="30">
        <f ca="1">IF(AND(gastos_periodicos3[[#This Row],[Vencimiento]]&gt;=TODAY(),gastos_periodicos3[[#This Row],[Pagado]]=1),1,3)</f>
        <v>3</v>
      </c>
      <c r="F3" s="84">
        <v>15000</v>
      </c>
      <c r="G3" s="18" t="s">
        <v>83</v>
      </c>
      <c r="H3" s="80">
        <v>44500</v>
      </c>
      <c r="I3" s="23" t="s">
        <v>82</v>
      </c>
      <c r="J3" s="4"/>
      <c r="K3" s="4"/>
      <c r="L3" s="26"/>
      <c r="M3" s="33">
        <f>IF(AND(gastos_periodicos3[[#This Row],[Monto pagado]]&gt;0,gastos_periodicos3[[#This Row],[Monto pagado]]&gt;=gastos_periodicos3[[#This Row],[A pagar]]),1,5)</f>
        <v>5</v>
      </c>
      <c r="N3" s="33"/>
      <c r="O3" s="34"/>
    </row>
    <row r="4" spans="1:16" ht="15.75" hidden="1">
      <c r="A4" s="9">
        <v>365</v>
      </c>
      <c r="B4" s="12"/>
      <c r="C4" s="23" t="s">
        <v>40</v>
      </c>
      <c r="D4" s="18" t="s">
        <v>45</v>
      </c>
      <c r="E4" s="30">
        <f ca="1">IF(AND(gastos_periodicos3[[#This Row],[Vencimiento]]&gt;=TODAY(),gastos_periodicos3[[#This Row],[Pagado]]=1),1,3)</f>
        <v>3</v>
      </c>
      <c r="F4" s="84">
        <v>10000</v>
      </c>
      <c r="G4" s="18" t="s">
        <v>84</v>
      </c>
      <c r="H4" s="80">
        <v>44197</v>
      </c>
      <c r="I4" s="23" t="s">
        <v>82</v>
      </c>
      <c r="J4" s="4"/>
      <c r="K4" s="4"/>
      <c r="L4" s="26"/>
      <c r="M4" s="33">
        <f>IF(AND(gastos_periodicos3[[#This Row],[Monto pagado]]&gt;0,gastos_periodicos3[[#This Row],[Monto pagado]]&gt;=gastos_periodicos3[[#This Row],[A pagar]]),1,5)</f>
        <v>5</v>
      </c>
      <c r="N4" s="33"/>
      <c r="O4" s="34"/>
    </row>
    <row r="5" spans="1:16" ht="15.75" hidden="1">
      <c r="A5" s="9">
        <v>365</v>
      </c>
      <c r="B5" s="12"/>
      <c r="C5" s="20" t="s">
        <v>40</v>
      </c>
      <c r="D5" s="18" t="s">
        <v>45</v>
      </c>
      <c r="E5" s="30">
        <f ca="1">IF(AND(gastos_periodicos3[[#This Row],[Vencimiento]]&gt;=TODAY(),gastos_periodicos3[[#This Row],[Pagado]]=1),1,3)</f>
        <v>3</v>
      </c>
      <c r="F5" s="84">
        <v>15000</v>
      </c>
      <c r="G5" s="18" t="s">
        <v>47</v>
      </c>
      <c r="H5" s="80">
        <v>44326</v>
      </c>
      <c r="I5" s="23" t="s">
        <v>85</v>
      </c>
      <c r="J5" s="4"/>
      <c r="K5" s="4"/>
      <c r="L5" s="26"/>
      <c r="M5" s="33">
        <f>IF(AND(gastos_periodicos3[[#This Row],[Monto pagado]]&gt;0,gastos_periodicos3[[#This Row],[Monto pagado]]&gt;=gastos_periodicos3[[#This Row],[A pagar]]),1,5)</f>
        <v>5</v>
      </c>
      <c r="N5" s="33"/>
      <c r="O5" s="34"/>
    </row>
    <row r="6" spans="1:16" ht="15.75">
      <c r="A6" s="12">
        <v>30</v>
      </c>
      <c r="B6" s="12">
        <v>1</v>
      </c>
      <c r="C6" s="13" t="s">
        <v>14</v>
      </c>
      <c r="D6" s="18" t="s">
        <v>17</v>
      </c>
      <c r="E6" s="30">
        <f ca="1">IF(AND(gastos_periodicos3[[#This Row],[Vencimiento]]&gt;=TODAY(),gastos_periodicos3[[#This Row],[Pagado]]=1),1,3)</f>
        <v>3</v>
      </c>
      <c r="F6" s="81">
        <v>320000</v>
      </c>
      <c r="G6" s="18" t="s">
        <v>18</v>
      </c>
      <c r="H6" s="77">
        <v>44505</v>
      </c>
      <c r="I6" s="19"/>
      <c r="J6" s="14">
        <v>320000</v>
      </c>
      <c r="K6" s="14"/>
      <c r="L6" s="25">
        <v>320000</v>
      </c>
      <c r="M6" s="32">
        <f>IF(AND(gastos_periodicos3[[#This Row],[Monto pagado]]&gt;0,gastos_periodicos3[[#This Row],[Monto pagado]]&gt;=gastos_periodicos3[[#This Row],[A pagar]]),1,5)</f>
        <v>1</v>
      </c>
      <c r="N6" s="32"/>
      <c r="O6" s="27" t="s">
        <v>86</v>
      </c>
    </row>
    <row r="7" spans="1:16" ht="15.75">
      <c r="A7" s="12">
        <v>30</v>
      </c>
      <c r="B7" s="12">
        <v>1</v>
      </c>
      <c r="C7" s="20" t="s">
        <v>14</v>
      </c>
      <c r="D7" s="21" t="s">
        <v>19</v>
      </c>
      <c r="E7" s="30">
        <f ca="1">IF(AND(gastos_periodicos3[[#This Row],[Vencimiento]]&gt;=TODAY(),gastos_periodicos3[[#This Row],[Pagado]]=1),1,3)</f>
        <v>3</v>
      </c>
      <c r="F7" s="82">
        <v>5000</v>
      </c>
      <c r="G7" s="21" t="s">
        <v>20</v>
      </c>
      <c r="H7" s="78">
        <v>44505</v>
      </c>
      <c r="I7" s="22"/>
      <c r="J7" s="3">
        <v>5050</v>
      </c>
      <c r="K7" s="3"/>
      <c r="L7" s="26">
        <v>5050</v>
      </c>
      <c r="M7" s="33">
        <f>IF(AND(gastos_periodicos3[[#This Row],[Monto pagado]]&gt;0,gastos_periodicos3[[#This Row],[Monto pagado]]&gt;=gastos_periodicos3[[#This Row],[A pagar]]),1,5)</f>
        <v>1</v>
      </c>
      <c r="N7" s="32"/>
      <c r="O7" s="27" t="s">
        <v>87</v>
      </c>
    </row>
    <row r="8" spans="1:16" ht="15.75" hidden="1">
      <c r="A8" s="9">
        <v>365</v>
      </c>
      <c r="B8" s="12"/>
      <c r="C8" s="23" t="s">
        <v>40</v>
      </c>
      <c r="D8" s="18" t="s">
        <v>45</v>
      </c>
      <c r="E8" s="30">
        <f ca="1">IF(AND(gastos_periodicos3[[#This Row],[Vencimiento]]&gt;=TODAY(),gastos_periodicos3[[#This Row],[Pagado]]=1),1,3)</f>
        <v>3</v>
      </c>
      <c r="F8" s="84">
        <v>20000</v>
      </c>
      <c r="G8" s="18" t="s">
        <v>47</v>
      </c>
      <c r="H8" s="80">
        <v>44554</v>
      </c>
      <c r="I8" s="23" t="s">
        <v>88</v>
      </c>
      <c r="J8" s="4"/>
      <c r="K8" s="4"/>
      <c r="L8" s="26"/>
      <c r="M8" s="33">
        <f>IF(AND(gastos_periodicos3[[#This Row],[Monto pagado]]&gt;0,gastos_periodicos3[[#This Row],[Monto pagado]]&gt;=gastos_periodicos3[[#This Row],[A pagar]]),1,5)</f>
        <v>5</v>
      </c>
      <c r="N8" s="33"/>
      <c r="O8" s="34"/>
    </row>
    <row r="9" spans="1:16" ht="15.75" hidden="1">
      <c r="B9" s="12">
        <v>2</v>
      </c>
      <c r="C9" s="22" t="s">
        <v>40</v>
      </c>
      <c r="D9" t="s">
        <v>45</v>
      </c>
      <c r="E9" s="31">
        <f ca="1">IF(AND(gastos_periodicos3[[#This Row],[Vencimiento]]&gt;=TODAY(),gastos_periodicos3[[#This Row],[Pagado]]=1),1,3)</f>
        <v>3</v>
      </c>
      <c r="F9" s="85">
        <v>20000</v>
      </c>
      <c r="G9" s="22" t="s">
        <v>89</v>
      </c>
      <c r="H9" s="78">
        <v>44587</v>
      </c>
      <c r="J9" s="4"/>
      <c r="K9" s="4"/>
      <c r="L9" s="26"/>
      <c r="M9" s="33">
        <f>IF(AND(gastos_periodicos3[[#This Row],[Monto pagado]]&gt;0,gastos_periodicos3[[#This Row],[Monto pagado]]&gt;=gastos_periodicos3[[#This Row],[A pagar]]),1,5)</f>
        <v>5</v>
      </c>
      <c r="N9" s="33"/>
      <c r="O9" s="34"/>
    </row>
    <row r="10" spans="1:16" ht="15.75" hidden="1">
      <c r="A10" s="9">
        <v>365</v>
      </c>
      <c r="B10" s="12"/>
      <c r="C10" s="20" t="s">
        <v>40</v>
      </c>
      <c r="D10" s="18" t="s">
        <v>45</v>
      </c>
      <c r="E10" s="30">
        <f ca="1">IF(AND(gastos_periodicos3[[#This Row],[Vencimiento]]&gt;=TODAY(),gastos_periodicos3[[#This Row],[Pagado]]=1),1,3)</f>
        <v>3</v>
      </c>
      <c r="F10" s="84">
        <v>15000</v>
      </c>
      <c r="G10" s="18" t="s">
        <v>48</v>
      </c>
      <c r="H10" s="80">
        <v>44328</v>
      </c>
      <c r="I10" s="23" t="s">
        <v>82</v>
      </c>
      <c r="J10" s="4"/>
      <c r="K10" s="4"/>
      <c r="L10" s="26"/>
      <c r="M10" s="33">
        <f>IF(AND(gastos_periodicos3[[#This Row],[Monto pagado]]&gt;0,gastos_periodicos3[[#This Row],[Monto pagado]]&gt;=gastos_periodicos3[[#This Row],[A pagar]]),1,5)</f>
        <v>5</v>
      </c>
      <c r="N10" s="33"/>
      <c r="O10" s="34"/>
    </row>
    <row r="11" spans="1:16" ht="15.75" hidden="1">
      <c r="A11" s="9">
        <v>365</v>
      </c>
      <c r="B11" s="12"/>
      <c r="C11" s="20" t="s">
        <v>40</v>
      </c>
      <c r="D11" s="18" t="s">
        <v>45</v>
      </c>
      <c r="E11" s="30">
        <f ca="1">IF(AND(gastos_periodicos3[[#This Row],[Vencimiento]]&gt;=TODAY(),gastos_periodicos3[[#This Row],[Pagado]]=1),1,3)</f>
        <v>3</v>
      </c>
      <c r="F11" s="84">
        <v>15000</v>
      </c>
      <c r="G11" s="18" t="s">
        <v>48</v>
      </c>
      <c r="H11" s="80">
        <v>44417</v>
      </c>
      <c r="I11" s="23" t="s">
        <v>90</v>
      </c>
      <c r="J11" s="4"/>
      <c r="K11" s="4"/>
      <c r="L11" s="26"/>
      <c r="M11" s="33">
        <f>IF(AND(gastos_periodicos3[[#This Row],[Monto pagado]]&gt;0,gastos_periodicos3[[#This Row],[Monto pagado]]&gt;=gastos_periodicos3[[#This Row],[A pagar]]),1,5)</f>
        <v>5</v>
      </c>
      <c r="N11" s="33"/>
      <c r="O11" s="34"/>
    </row>
    <row r="12" spans="1:16" ht="15.75" hidden="1">
      <c r="A12" s="9">
        <v>365</v>
      </c>
      <c r="B12" s="12"/>
      <c r="C12" s="23" t="s">
        <v>40</v>
      </c>
      <c r="D12" s="18" t="s">
        <v>45</v>
      </c>
      <c r="E12" s="30">
        <f ca="1">IF(AND(gastos_periodicos3[[#This Row],[Vencimiento]]&gt;=TODAY(),gastos_periodicos3[[#This Row],[Pagado]]=1),1,3)</f>
        <v>3</v>
      </c>
      <c r="F12" s="84">
        <v>15000</v>
      </c>
      <c r="G12" s="18" t="s">
        <v>48</v>
      </c>
      <c r="H12" s="80">
        <v>44554</v>
      </c>
      <c r="I12" s="23" t="s">
        <v>88</v>
      </c>
      <c r="J12" s="4"/>
      <c r="K12" s="4"/>
      <c r="L12" s="26"/>
      <c r="M12" s="33">
        <f>IF(AND(gastos_periodicos3[[#This Row],[Monto pagado]]&gt;0,gastos_periodicos3[[#This Row],[Monto pagado]]&gt;=gastos_periodicos3[[#This Row],[A pagar]]),1,5)</f>
        <v>5</v>
      </c>
      <c r="N12" s="33"/>
      <c r="O12" s="34"/>
    </row>
    <row r="13" spans="1:16" ht="15.75">
      <c r="A13" s="9">
        <v>365</v>
      </c>
      <c r="B13" s="12"/>
      <c r="C13" s="23" t="s">
        <v>40</v>
      </c>
      <c r="D13" s="18" t="s">
        <v>45</v>
      </c>
      <c r="E13" s="30">
        <f ca="1">IF(AND(gastos_periodicos3[[#This Row],[Vencimiento]]&gt;=TODAY(),gastos_periodicos3[[#This Row],[Pagado]]=1),1,3)</f>
        <v>3</v>
      </c>
      <c r="F13" s="84">
        <v>15000</v>
      </c>
      <c r="G13" s="18" t="s">
        <v>52</v>
      </c>
      <c r="H13" s="80">
        <v>44510</v>
      </c>
      <c r="I13" s="23" t="s">
        <v>82</v>
      </c>
      <c r="J13" s="4"/>
      <c r="K13" s="4"/>
      <c r="L13" s="26"/>
      <c r="M13" s="33">
        <f>IF(AND(gastos_periodicos3[[#This Row],[Monto pagado]]&gt;0,gastos_periodicos3[[#This Row],[Monto pagado]]&gt;=gastos_periodicos3[[#This Row],[A pagar]]),1,5)</f>
        <v>5</v>
      </c>
      <c r="N13" s="33"/>
      <c r="O13" s="34"/>
    </row>
    <row r="14" spans="1:16" ht="15.75" hidden="1">
      <c r="A14" s="12">
        <v>7</v>
      </c>
      <c r="B14" s="12">
        <v>3</v>
      </c>
      <c r="C14" s="23" t="s">
        <v>40</v>
      </c>
      <c r="D14" s="21" t="s">
        <v>67</v>
      </c>
      <c r="E14" s="31">
        <f ca="1">IF(AND(gastos_periodicos3[[#This Row],[Vencimiento]]&gt;=TODAY(),gastos_periodicos3[[#This Row],[Pagado]]=1),1,3)</f>
        <v>3</v>
      </c>
      <c r="F14" s="82">
        <v>10000</v>
      </c>
      <c r="G14" s="21" t="s">
        <v>68</v>
      </c>
      <c r="H14" s="78">
        <v>44531</v>
      </c>
      <c r="J14" s="4"/>
      <c r="K14" s="4"/>
      <c r="L14" s="26"/>
      <c r="M14" s="33">
        <f>IF(AND(gastos_periodicos3[[#This Row],[Monto pagado]]&gt;0,gastos_periodicos3[[#This Row],[Monto pagado]]&gt;=gastos_periodicos3[[#This Row],[A pagar]]),1,5)</f>
        <v>5</v>
      </c>
      <c r="N14" s="33"/>
      <c r="O14" s="27" t="s">
        <v>87</v>
      </c>
    </row>
    <row r="15" spans="1:16" ht="15.75" hidden="1">
      <c r="A15" s="12">
        <v>7</v>
      </c>
      <c r="B15" s="12">
        <v>3</v>
      </c>
      <c r="C15" s="23" t="s">
        <v>40</v>
      </c>
      <c r="D15" s="21" t="s">
        <v>67</v>
      </c>
      <c r="E15" s="31">
        <f ca="1">IF(AND(gastos_periodicos3[[#This Row],[Vencimiento]]&gt;=TODAY(),gastos_periodicos3[[#This Row],[Pagado]]=1),1,3)</f>
        <v>3</v>
      </c>
      <c r="F15" s="82">
        <v>10000</v>
      </c>
      <c r="G15" s="21" t="s">
        <v>68</v>
      </c>
      <c r="H15" s="78">
        <v>44546</v>
      </c>
      <c r="J15" s="4"/>
      <c r="K15" s="4"/>
      <c r="L15" s="26"/>
      <c r="M15" s="33">
        <f>IF(AND(gastos_periodicos3[[#This Row],[Monto pagado]]&gt;0,gastos_periodicos3[[#This Row],[Monto pagado]]&gt;=gastos_periodicos3[[#This Row],[A pagar]]),1,5)</f>
        <v>5</v>
      </c>
      <c r="N15" s="33"/>
      <c r="O15" s="27" t="s">
        <v>87</v>
      </c>
    </row>
    <row r="16" spans="1:16" ht="15.75" hidden="1">
      <c r="A16" s="12">
        <v>7</v>
      </c>
      <c r="B16" s="12">
        <v>3</v>
      </c>
      <c r="C16" s="23" t="s">
        <v>40</v>
      </c>
      <c r="D16" s="21" t="s">
        <v>67</v>
      </c>
      <c r="E16" s="31">
        <f ca="1">IF(AND(gastos_periodicos3[[#This Row],[Vencimiento]]&gt;=TODAY(),gastos_periodicos3[[#This Row],[Pagado]]=1),1,3)</f>
        <v>3</v>
      </c>
      <c r="F16" s="82">
        <v>10000</v>
      </c>
      <c r="G16" s="21" t="s">
        <v>68</v>
      </c>
      <c r="H16" s="78">
        <v>44561</v>
      </c>
      <c r="J16" s="4"/>
      <c r="K16" s="4"/>
      <c r="L16" s="26"/>
      <c r="M16" s="33">
        <f>IF(AND(gastos_periodicos3[[#This Row],[Monto pagado]]&gt;0,gastos_periodicos3[[#This Row],[Monto pagado]]&gt;=gastos_periodicos3[[#This Row],[A pagar]]),1,5)</f>
        <v>5</v>
      </c>
      <c r="N16" s="33"/>
      <c r="O16" s="27" t="s">
        <v>87</v>
      </c>
    </row>
    <row r="17" spans="1:15" ht="15.75" hidden="1">
      <c r="A17" s="12">
        <v>7</v>
      </c>
      <c r="B17" s="12">
        <v>3</v>
      </c>
      <c r="C17" s="23" t="s">
        <v>40</v>
      </c>
      <c r="D17" s="21" t="s">
        <v>67</v>
      </c>
      <c r="E17" s="31">
        <f ca="1">IF(AND(gastos_periodicos3[[#This Row],[Vencimiento]]&gt;=TODAY(),gastos_periodicos3[[#This Row],[Pagado]]=1),1,3)</f>
        <v>3</v>
      </c>
      <c r="F17" s="82">
        <v>10000</v>
      </c>
      <c r="G17" s="21" t="s">
        <v>68</v>
      </c>
      <c r="H17" s="78">
        <v>44576</v>
      </c>
      <c r="J17" s="4"/>
      <c r="K17" s="4"/>
      <c r="L17" s="26"/>
      <c r="M17" s="33">
        <f>IF(AND(gastos_periodicos3[[#This Row],[Monto pagado]]&gt;0,gastos_periodicos3[[#This Row],[Monto pagado]]&gt;=gastos_periodicos3[[#This Row],[A pagar]]),1,5)</f>
        <v>5</v>
      </c>
      <c r="N17" s="33"/>
      <c r="O17" s="27" t="s">
        <v>87</v>
      </c>
    </row>
    <row r="18" spans="1:15" ht="15.75" hidden="1">
      <c r="A18" s="12">
        <v>7</v>
      </c>
      <c r="B18" s="12">
        <v>3</v>
      </c>
      <c r="C18" s="23" t="s">
        <v>40</v>
      </c>
      <c r="D18" s="21" t="s">
        <v>67</v>
      </c>
      <c r="E18" s="31">
        <f ca="1">IF(AND(gastos_periodicos3[[#This Row],[Vencimiento]]&gt;=TODAY(),gastos_periodicos3[[#This Row],[Pagado]]=1),1,3)</f>
        <v>3</v>
      </c>
      <c r="F18" s="82">
        <v>10000</v>
      </c>
      <c r="G18" s="21" t="s">
        <v>68</v>
      </c>
      <c r="H18" s="78">
        <v>44591</v>
      </c>
      <c r="J18" s="4"/>
      <c r="K18" s="4"/>
      <c r="L18" s="26"/>
      <c r="M18" s="33">
        <f>IF(AND(gastos_periodicos3[[#This Row],[Monto pagado]]&gt;0,gastos_periodicos3[[#This Row],[Monto pagado]]&gt;=gastos_periodicos3[[#This Row],[A pagar]]),1,5)</f>
        <v>5</v>
      </c>
      <c r="N18" s="33"/>
      <c r="O18" s="27" t="s">
        <v>87</v>
      </c>
    </row>
    <row r="19" spans="1:15" ht="15.75" hidden="1">
      <c r="A19" s="12">
        <v>7</v>
      </c>
      <c r="B19" s="12">
        <v>3</v>
      </c>
      <c r="C19" s="23" t="s">
        <v>40</v>
      </c>
      <c r="D19" s="21" t="s">
        <v>67</v>
      </c>
      <c r="E19" s="31">
        <f ca="1">IF(AND(gastos_periodicos3[[#This Row],[Vencimiento]]&gt;=TODAY(),gastos_periodicos3[[#This Row],[Pagado]]=1),1,3)</f>
        <v>3</v>
      </c>
      <c r="F19" s="82">
        <v>10000</v>
      </c>
      <c r="G19" s="21" t="s">
        <v>68</v>
      </c>
      <c r="H19" s="78">
        <v>44606</v>
      </c>
      <c r="J19" s="4"/>
      <c r="K19" s="4"/>
      <c r="L19" s="26"/>
      <c r="M19" s="33">
        <f>IF(AND(gastos_periodicos3[[#This Row],[Monto pagado]]&gt;0,gastos_periodicos3[[#This Row],[Monto pagado]]&gt;=gastos_periodicos3[[#This Row],[A pagar]]),1,5)</f>
        <v>5</v>
      </c>
      <c r="N19" s="33"/>
      <c r="O19" s="27" t="s">
        <v>87</v>
      </c>
    </row>
    <row r="20" spans="1:15" ht="15.75" hidden="1">
      <c r="A20" s="12">
        <v>7</v>
      </c>
      <c r="B20" s="12">
        <v>3</v>
      </c>
      <c r="C20" s="23" t="s">
        <v>40</v>
      </c>
      <c r="D20" s="21" t="s">
        <v>67</v>
      </c>
      <c r="E20" s="31">
        <f ca="1">IF(AND(gastos_periodicos3[[#This Row],[Vencimiento]]&gt;=TODAY(),gastos_periodicos3[[#This Row],[Pagado]]=1),1,3)</f>
        <v>3</v>
      </c>
      <c r="F20" s="82">
        <v>10000</v>
      </c>
      <c r="G20" s="21" t="s">
        <v>68</v>
      </c>
      <c r="H20" s="78">
        <v>44621</v>
      </c>
      <c r="J20" s="4"/>
      <c r="K20" s="4"/>
      <c r="L20" s="26"/>
      <c r="M20" s="33">
        <f>IF(AND(gastos_periodicos3[[#This Row],[Monto pagado]]&gt;0,gastos_periodicos3[[#This Row],[Monto pagado]]&gt;=gastos_periodicos3[[#This Row],[A pagar]]),1,5)</f>
        <v>5</v>
      </c>
      <c r="N20" s="33"/>
      <c r="O20" s="27" t="s">
        <v>87</v>
      </c>
    </row>
    <row r="21" spans="1:15" ht="15.75" hidden="1">
      <c r="A21" s="12">
        <v>7</v>
      </c>
      <c r="B21" s="12">
        <v>3</v>
      </c>
      <c r="C21" s="23" t="s">
        <v>40</v>
      </c>
      <c r="D21" s="21" t="s">
        <v>67</v>
      </c>
      <c r="E21" s="31">
        <f ca="1">IF(AND(gastos_periodicos3[[#This Row],[Vencimiento]]&gt;=TODAY(),gastos_periodicos3[[#This Row],[Pagado]]=1),1,3)</f>
        <v>3</v>
      </c>
      <c r="F21" s="82">
        <v>10000</v>
      </c>
      <c r="G21" s="21" t="s">
        <v>68</v>
      </c>
      <c r="H21" s="78">
        <v>44636</v>
      </c>
      <c r="J21" s="4"/>
      <c r="K21" s="4"/>
      <c r="L21" s="26"/>
      <c r="M21" s="33">
        <f>IF(AND(gastos_periodicos3[[#This Row],[Monto pagado]]&gt;0,gastos_periodicos3[[#This Row],[Monto pagado]]&gt;=gastos_periodicos3[[#This Row],[A pagar]]),1,5)</f>
        <v>5</v>
      </c>
      <c r="N21" s="33"/>
      <c r="O21" s="27" t="s">
        <v>87</v>
      </c>
    </row>
    <row r="22" spans="1:15" ht="15.75" hidden="1">
      <c r="A22" s="12">
        <v>7</v>
      </c>
      <c r="B22" s="12">
        <v>3</v>
      </c>
      <c r="C22" s="23" t="s">
        <v>40</v>
      </c>
      <c r="D22" s="21" t="s">
        <v>67</v>
      </c>
      <c r="E22" s="31">
        <f ca="1">IF(AND(gastos_periodicos3[[#This Row],[Vencimiento]]&gt;=TODAY(),gastos_periodicos3[[#This Row],[Pagado]]=1),1,3)</f>
        <v>3</v>
      </c>
      <c r="F22" s="82">
        <v>10000</v>
      </c>
      <c r="G22" s="21" t="s">
        <v>68</v>
      </c>
      <c r="H22" s="78">
        <v>44651</v>
      </c>
      <c r="J22" s="4"/>
      <c r="K22" s="4"/>
      <c r="L22" s="26"/>
      <c r="M22" s="33">
        <f>IF(AND(gastos_periodicos3[[#This Row],[Monto pagado]]&gt;0,gastos_periodicos3[[#This Row],[Monto pagado]]&gt;=gastos_periodicos3[[#This Row],[A pagar]]),1,5)</f>
        <v>5</v>
      </c>
      <c r="N22" s="33"/>
      <c r="O22" s="27" t="s">
        <v>87</v>
      </c>
    </row>
    <row r="23" spans="1:15" ht="15.75" hidden="1">
      <c r="A23" s="12">
        <v>7</v>
      </c>
      <c r="B23" s="12">
        <v>3</v>
      </c>
      <c r="C23" s="23" t="s">
        <v>40</v>
      </c>
      <c r="D23" s="21" t="s">
        <v>67</v>
      </c>
      <c r="E23" s="31">
        <f ca="1">IF(AND(gastos_periodicos3[[#This Row],[Vencimiento]]&gt;=TODAY(),gastos_periodicos3[[#This Row],[Pagado]]=1),1,3)</f>
        <v>3</v>
      </c>
      <c r="F23" s="82">
        <v>10000</v>
      </c>
      <c r="G23" s="21" t="s">
        <v>68</v>
      </c>
      <c r="H23" s="78">
        <v>44666</v>
      </c>
      <c r="J23" s="4"/>
      <c r="K23" s="4"/>
      <c r="L23" s="26"/>
      <c r="M23" s="33">
        <f>IF(AND(gastos_periodicos3[[#This Row],[Monto pagado]]&gt;0,gastos_periodicos3[[#This Row],[Monto pagado]]&gt;=gastos_periodicos3[[#This Row],[A pagar]]),1,5)</f>
        <v>5</v>
      </c>
      <c r="N23" s="33"/>
      <c r="O23" s="27" t="s">
        <v>87</v>
      </c>
    </row>
    <row r="24" spans="1:15" ht="15.75" hidden="1">
      <c r="A24" s="12">
        <v>7</v>
      </c>
      <c r="B24" s="12">
        <v>3</v>
      </c>
      <c r="C24" s="23" t="s">
        <v>40</v>
      </c>
      <c r="D24" s="21" t="s">
        <v>67</v>
      </c>
      <c r="E24" s="31">
        <f ca="1">IF(AND(gastos_periodicos3[[#This Row],[Vencimiento]]&gt;=TODAY(),gastos_periodicos3[[#This Row],[Pagado]]=1),1,3)</f>
        <v>3</v>
      </c>
      <c r="F24" s="82">
        <v>10000</v>
      </c>
      <c r="G24" s="21" t="s">
        <v>68</v>
      </c>
      <c r="H24" s="78">
        <v>44681</v>
      </c>
      <c r="J24" s="4"/>
      <c r="K24" s="4"/>
      <c r="L24" s="26"/>
      <c r="M24" s="33">
        <f>IF(AND(gastos_periodicos3[[#This Row],[Monto pagado]]&gt;0,gastos_periodicos3[[#This Row],[Monto pagado]]&gt;=gastos_periodicos3[[#This Row],[A pagar]]),1,5)</f>
        <v>5</v>
      </c>
      <c r="N24" s="33"/>
      <c r="O24" s="27" t="s">
        <v>87</v>
      </c>
    </row>
    <row r="25" spans="1:15" ht="15.75" hidden="1">
      <c r="A25" s="12">
        <v>7</v>
      </c>
      <c r="B25" s="12">
        <v>3</v>
      </c>
      <c r="C25" s="23" t="s">
        <v>40</v>
      </c>
      <c r="D25" s="21" t="s">
        <v>67</v>
      </c>
      <c r="E25" s="31">
        <f ca="1">IF(AND(gastos_periodicos3[[#This Row],[Vencimiento]]&gt;=TODAY(),gastos_periodicos3[[#This Row],[Pagado]]=1),1,3)</f>
        <v>3</v>
      </c>
      <c r="F25" s="82">
        <v>10000</v>
      </c>
      <c r="G25" s="21" t="s">
        <v>68</v>
      </c>
      <c r="H25" s="78">
        <v>44696</v>
      </c>
      <c r="J25" s="4"/>
      <c r="K25" s="4"/>
      <c r="L25" s="26"/>
      <c r="M25" s="33">
        <f>IF(AND(gastos_periodicos3[[#This Row],[Monto pagado]]&gt;0,gastos_periodicos3[[#This Row],[Monto pagado]]&gt;=gastos_periodicos3[[#This Row],[A pagar]]),1,5)</f>
        <v>5</v>
      </c>
      <c r="N25" s="33"/>
      <c r="O25" s="27" t="s">
        <v>87</v>
      </c>
    </row>
    <row r="26" spans="1:15" ht="15.75" hidden="1">
      <c r="A26" s="12">
        <v>7</v>
      </c>
      <c r="B26" s="12">
        <v>3</v>
      </c>
      <c r="C26" s="23" t="s">
        <v>40</v>
      </c>
      <c r="D26" s="21" t="s">
        <v>67</v>
      </c>
      <c r="E26" s="31">
        <f ca="1">IF(AND(gastos_periodicos3[[#This Row],[Vencimiento]]&gt;=TODAY(),gastos_periodicos3[[#This Row],[Pagado]]=1),1,3)</f>
        <v>3</v>
      </c>
      <c r="F26" s="82">
        <v>10000</v>
      </c>
      <c r="G26" s="21" t="s">
        <v>68</v>
      </c>
      <c r="H26" s="78">
        <v>44711</v>
      </c>
      <c r="J26" s="4"/>
      <c r="K26" s="4"/>
      <c r="L26" s="26"/>
      <c r="M26" s="33">
        <f>IF(AND(gastos_periodicos3[[#This Row],[Monto pagado]]&gt;0,gastos_periodicos3[[#This Row],[Monto pagado]]&gt;=gastos_periodicos3[[#This Row],[A pagar]]),1,5)</f>
        <v>5</v>
      </c>
      <c r="N26" s="33"/>
      <c r="O26" s="27" t="s">
        <v>87</v>
      </c>
    </row>
    <row r="27" spans="1:15" ht="15.75" hidden="1">
      <c r="A27" s="12">
        <v>7</v>
      </c>
      <c r="B27" s="12">
        <v>3</v>
      </c>
      <c r="C27" s="23" t="s">
        <v>40</v>
      </c>
      <c r="D27" s="21" t="s">
        <v>67</v>
      </c>
      <c r="E27" s="31">
        <f ca="1">IF(AND(gastos_periodicos3[[#This Row],[Vencimiento]]&gt;=TODAY(),gastos_periodicos3[[#This Row],[Pagado]]=1),1,3)</f>
        <v>3</v>
      </c>
      <c r="F27" s="82">
        <v>10000</v>
      </c>
      <c r="G27" s="21" t="s">
        <v>68</v>
      </c>
      <c r="H27" s="78">
        <v>44726</v>
      </c>
      <c r="J27" s="4"/>
      <c r="K27" s="4"/>
      <c r="L27" s="26"/>
      <c r="M27" s="33">
        <f>IF(AND(gastos_periodicos3[[#This Row],[Monto pagado]]&gt;0,gastos_periodicos3[[#This Row],[Monto pagado]]&gt;=gastos_periodicos3[[#This Row],[A pagar]]),1,5)</f>
        <v>5</v>
      </c>
      <c r="N27" s="33"/>
      <c r="O27" s="27" t="s">
        <v>87</v>
      </c>
    </row>
    <row r="28" spans="1:15" ht="15.75" hidden="1">
      <c r="A28" s="12">
        <v>7</v>
      </c>
      <c r="B28" s="12">
        <v>3</v>
      </c>
      <c r="C28" s="23" t="s">
        <v>40</v>
      </c>
      <c r="D28" s="21" t="s">
        <v>67</v>
      </c>
      <c r="E28" s="31">
        <f ca="1">IF(AND(gastos_periodicos3[[#This Row],[Vencimiento]]&gt;=TODAY(),gastos_periodicos3[[#This Row],[Pagado]]=1),1,3)</f>
        <v>3</v>
      </c>
      <c r="F28" s="82">
        <v>10000</v>
      </c>
      <c r="G28" s="21" t="s">
        <v>68</v>
      </c>
      <c r="H28" s="78">
        <v>44741</v>
      </c>
      <c r="J28" s="4"/>
      <c r="K28" s="4"/>
      <c r="L28" s="26"/>
      <c r="M28" s="33">
        <f>IF(AND(gastos_periodicos3[[#This Row],[Monto pagado]]&gt;0,gastos_periodicos3[[#This Row],[Monto pagado]]&gt;=gastos_periodicos3[[#This Row],[A pagar]]),1,5)</f>
        <v>5</v>
      </c>
      <c r="N28" s="33"/>
      <c r="O28" s="27" t="s">
        <v>87</v>
      </c>
    </row>
    <row r="29" spans="1:15" ht="15.75" hidden="1">
      <c r="A29" s="12">
        <v>7</v>
      </c>
      <c r="B29" s="12">
        <v>3</v>
      </c>
      <c r="C29" s="23" t="s">
        <v>40</v>
      </c>
      <c r="D29" s="21" t="s">
        <v>67</v>
      </c>
      <c r="E29" s="31">
        <f ca="1">IF(AND(gastos_periodicos3[[#This Row],[Vencimiento]]&gt;=TODAY(),gastos_periodicos3[[#This Row],[Pagado]]=1),1,3)</f>
        <v>3</v>
      </c>
      <c r="F29" s="82">
        <v>10000</v>
      </c>
      <c r="G29" s="21" t="s">
        <v>68</v>
      </c>
      <c r="H29" s="78">
        <v>44756</v>
      </c>
      <c r="J29" s="4"/>
      <c r="K29" s="4"/>
      <c r="L29" s="26"/>
      <c r="M29" s="33">
        <f>IF(AND(gastos_periodicos3[[#This Row],[Monto pagado]]&gt;0,gastos_periodicos3[[#This Row],[Monto pagado]]&gt;=gastos_periodicos3[[#This Row],[A pagar]]),1,5)</f>
        <v>5</v>
      </c>
      <c r="N29" s="33"/>
      <c r="O29" s="27" t="s">
        <v>87</v>
      </c>
    </row>
    <row r="30" spans="1:15" ht="15.75" hidden="1">
      <c r="A30" s="12">
        <v>7</v>
      </c>
      <c r="B30" s="12">
        <v>3</v>
      </c>
      <c r="C30" s="23" t="s">
        <v>40</v>
      </c>
      <c r="D30" s="21" t="s">
        <v>67</v>
      </c>
      <c r="E30" s="31">
        <f ca="1">IF(AND(gastos_periodicos3[[#This Row],[Vencimiento]]&gt;=TODAY(),gastos_periodicos3[[#This Row],[Pagado]]=1),1,3)</f>
        <v>3</v>
      </c>
      <c r="F30" s="82">
        <v>10000</v>
      </c>
      <c r="G30" s="21" t="s">
        <v>68</v>
      </c>
      <c r="H30" s="78">
        <v>44771</v>
      </c>
      <c r="J30" s="4"/>
      <c r="K30" s="4"/>
      <c r="L30" s="26"/>
      <c r="M30" s="33">
        <f>IF(AND(gastos_periodicos3[[#This Row],[Monto pagado]]&gt;0,gastos_periodicos3[[#This Row],[Monto pagado]]&gt;=gastos_periodicos3[[#This Row],[A pagar]]),1,5)</f>
        <v>5</v>
      </c>
      <c r="N30" s="33"/>
      <c r="O30" s="27" t="s">
        <v>87</v>
      </c>
    </row>
    <row r="31" spans="1:15" ht="15.75" hidden="1">
      <c r="A31" s="12">
        <v>7</v>
      </c>
      <c r="B31" s="12">
        <v>3</v>
      </c>
      <c r="C31" s="23" t="s">
        <v>40</v>
      </c>
      <c r="D31" s="21" t="s">
        <v>67</v>
      </c>
      <c r="E31" s="31">
        <f ca="1">IF(AND(gastos_periodicos3[[#This Row],[Vencimiento]]&gt;=TODAY(),gastos_periodicos3[[#This Row],[Pagado]]=1),1,3)</f>
        <v>3</v>
      </c>
      <c r="F31" s="82">
        <v>10000</v>
      </c>
      <c r="G31" s="21" t="s">
        <v>68</v>
      </c>
      <c r="H31" s="78">
        <v>44786</v>
      </c>
      <c r="J31" s="4"/>
      <c r="K31" s="4"/>
      <c r="L31" s="26"/>
      <c r="M31" s="33">
        <f>IF(AND(gastos_periodicos3[[#This Row],[Monto pagado]]&gt;0,gastos_periodicos3[[#This Row],[Monto pagado]]&gt;=gastos_periodicos3[[#This Row],[A pagar]]),1,5)</f>
        <v>5</v>
      </c>
      <c r="N31" s="33"/>
      <c r="O31" s="27" t="s">
        <v>87</v>
      </c>
    </row>
    <row r="32" spans="1:15" ht="15.75" hidden="1">
      <c r="A32" s="12">
        <v>7</v>
      </c>
      <c r="B32" s="12">
        <v>3</v>
      </c>
      <c r="C32" s="23" t="s">
        <v>40</v>
      </c>
      <c r="D32" s="21" t="s">
        <v>67</v>
      </c>
      <c r="E32" s="31">
        <f ca="1">IF(AND(gastos_periodicos3[[#This Row],[Vencimiento]]&gt;=TODAY(),gastos_periodicos3[[#This Row],[Pagado]]=1),1,3)</f>
        <v>3</v>
      </c>
      <c r="F32" s="82">
        <v>10000</v>
      </c>
      <c r="G32" s="21" t="s">
        <v>68</v>
      </c>
      <c r="H32" s="78">
        <v>44801</v>
      </c>
      <c r="J32" s="4"/>
      <c r="K32" s="4"/>
      <c r="L32" s="26"/>
      <c r="M32" s="33">
        <f>IF(AND(gastos_periodicos3[[#This Row],[Monto pagado]]&gt;0,gastos_periodicos3[[#This Row],[Monto pagado]]&gt;=gastos_periodicos3[[#This Row],[A pagar]]),1,5)</f>
        <v>5</v>
      </c>
      <c r="N32" s="33"/>
      <c r="O32" s="27" t="s">
        <v>87</v>
      </c>
    </row>
    <row r="33" spans="1:15" ht="15.75" hidden="1">
      <c r="A33" s="12">
        <v>7</v>
      </c>
      <c r="B33" s="12">
        <v>3</v>
      </c>
      <c r="C33" s="23" t="s">
        <v>40</v>
      </c>
      <c r="D33" s="21" t="s">
        <v>67</v>
      </c>
      <c r="E33" s="31">
        <f ca="1">IF(AND(gastos_periodicos3[[#This Row],[Vencimiento]]&gt;=TODAY(),gastos_periodicos3[[#This Row],[Pagado]]=1),1,3)</f>
        <v>3</v>
      </c>
      <c r="F33" s="82">
        <v>10000</v>
      </c>
      <c r="G33" s="21" t="s">
        <v>68</v>
      </c>
      <c r="H33" s="78">
        <v>44816</v>
      </c>
      <c r="J33" s="4"/>
      <c r="K33" s="4"/>
      <c r="L33" s="26"/>
      <c r="M33" s="33">
        <f>IF(AND(gastos_periodicos3[[#This Row],[Monto pagado]]&gt;0,gastos_periodicos3[[#This Row],[Monto pagado]]&gt;=gastos_periodicos3[[#This Row],[A pagar]]),1,5)</f>
        <v>5</v>
      </c>
      <c r="N33" s="33"/>
      <c r="O33" s="27" t="s">
        <v>87</v>
      </c>
    </row>
    <row r="34" spans="1:15" ht="15.75" hidden="1">
      <c r="A34" s="12">
        <v>7</v>
      </c>
      <c r="B34" s="12">
        <v>3</v>
      </c>
      <c r="C34" s="23" t="s">
        <v>40</v>
      </c>
      <c r="D34" s="21" t="s">
        <v>67</v>
      </c>
      <c r="E34" s="31">
        <f ca="1">IF(AND(gastos_periodicos3[[#This Row],[Vencimiento]]&gt;=TODAY(),gastos_periodicos3[[#This Row],[Pagado]]=1),1,3)</f>
        <v>3</v>
      </c>
      <c r="F34" s="82">
        <v>10000</v>
      </c>
      <c r="G34" s="21" t="s">
        <v>68</v>
      </c>
      <c r="H34" s="78">
        <v>44831</v>
      </c>
      <c r="J34" s="4"/>
      <c r="K34" s="4"/>
      <c r="L34" s="26"/>
      <c r="M34" s="33">
        <f>IF(AND(gastos_periodicos3[[#This Row],[Monto pagado]]&gt;0,gastos_periodicos3[[#This Row],[Monto pagado]]&gt;=gastos_periodicos3[[#This Row],[A pagar]]),1,5)</f>
        <v>5</v>
      </c>
      <c r="N34" s="33"/>
      <c r="O34" s="27" t="s">
        <v>87</v>
      </c>
    </row>
    <row r="35" spans="1:15" ht="15.75" hidden="1">
      <c r="A35" s="12">
        <v>7</v>
      </c>
      <c r="B35" s="12">
        <v>3</v>
      </c>
      <c r="C35" s="23" t="s">
        <v>40</v>
      </c>
      <c r="D35" s="21" t="s">
        <v>67</v>
      </c>
      <c r="E35" s="31">
        <f ca="1">IF(AND(gastos_periodicos3[[#This Row],[Vencimiento]]&gt;=TODAY(),gastos_periodicos3[[#This Row],[Pagado]]=1),1,3)</f>
        <v>3</v>
      </c>
      <c r="F35" s="82">
        <v>10000</v>
      </c>
      <c r="G35" s="21" t="s">
        <v>68</v>
      </c>
      <c r="H35" s="78">
        <v>44846</v>
      </c>
      <c r="J35" s="4"/>
      <c r="K35" s="4"/>
      <c r="L35" s="26"/>
      <c r="M35" s="33">
        <f>IF(AND(gastos_periodicos3[[#This Row],[Monto pagado]]&gt;0,gastos_periodicos3[[#This Row],[Monto pagado]]&gt;=gastos_periodicos3[[#This Row],[A pagar]]),1,5)</f>
        <v>5</v>
      </c>
      <c r="N35" s="33"/>
      <c r="O35" s="27" t="s">
        <v>87</v>
      </c>
    </row>
    <row r="36" spans="1:15" ht="15.75" hidden="1">
      <c r="A36" s="12">
        <v>7</v>
      </c>
      <c r="B36" s="12">
        <v>3</v>
      </c>
      <c r="C36" s="23" t="s">
        <v>40</v>
      </c>
      <c r="D36" s="21" t="s">
        <v>67</v>
      </c>
      <c r="E36" s="31">
        <f ca="1">IF(AND(gastos_periodicos3[[#This Row],[Vencimiento]]&gt;=TODAY(),gastos_periodicos3[[#This Row],[Pagado]]=1),1,3)</f>
        <v>3</v>
      </c>
      <c r="F36" s="82">
        <v>10000</v>
      </c>
      <c r="G36" s="21" t="s">
        <v>68</v>
      </c>
      <c r="H36" s="78">
        <v>44861</v>
      </c>
      <c r="J36" s="4"/>
      <c r="K36" s="4"/>
      <c r="L36" s="26"/>
      <c r="M36" s="33">
        <f>IF(AND(gastos_periodicos3[[#This Row],[Monto pagado]]&gt;0,gastos_periodicos3[[#This Row],[Monto pagado]]&gt;=gastos_periodicos3[[#This Row],[A pagar]]),1,5)</f>
        <v>5</v>
      </c>
      <c r="N36" s="33"/>
      <c r="O36" s="27" t="s">
        <v>87</v>
      </c>
    </row>
    <row r="37" spans="1:15" ht="15.75" hidden="1">
      <c r="A37" s="12">
        <v>7</v>
      </c>
      <c r="B37" s="12">
        <v>3</v>
      </c>
      <c r="C37" s="23" t="s">
        <v>40</v>
      </c>
      <c r="D37" s="21" t="s">
        <v>67</v>
      </c>
      <c r="E37" s="31">
        <f ca="1">IF(AND(gastos_periodicos3[[#This Row],[Vencimiento]]&gt;=TODAY(),gastos_periodicos3[[#This Row],[Pagado]]=1),1,3)</f>
        <v>3</v>
      </c>
      <c r="F37" s="82">
        <v>10000</v>
      </c>
      <c r="G37" s="21" t="s">
        <v>68</v>
      </c>
      <c r="H37" s="78">
        <v>44876</v>
      </c>
      <c r="J37" s="4"/>
      <c r="K37" s="4"/>
      <c r="L37" s="26"/>
      <c r="M37" s="33">
        <f>IF(AND(gastos_periodicos3[[#This Row],[Monto pagado]]&gt;0,gastos_periodicos3[[#This Row],[Monto pagado]]&gt;=gastos_periodicos3[[#This Row],[A pagar]]),1,5)</f>
        <v>5</v>
      </c>
      <c r="N37" s="33"/>
      <c r="O37" s="27" t="s">
        <v>87</v>
      </c>
    </row>
    <row r="38" spans="1:15" ht="15.75" hidden="1">
      <c r="A38" s="12">
        <v>7</v>
      </c>
      <c r="B38" s="12">
        <v>3</v>
      </c>
      <c r="C38" s="23" t="s">
        <v>40</v>
      </c>
      <c r="D38" s="21" t="s">
        <v>67</v>
      </c>
      <c r="E38" s="31">
        <f ca="1">IF(AND(gastos_periodicos3[[#This Row],[Vencimiento]]&gt;=TODAY(),gastos_periodicos3[[#This Row],[Pagado]]=1),1,3)</f>
        <v>3</v>
      </c>
      <c r="F38" s="82">
        <v>10000</v>
      </c>
      <c r="G38" s="21" t="s">
        <v>68</v>
      </c>
      <c r="H38" s="78">
        <v>44891</v>
      </c>
      <c r="J38" s="4"/>
      <c r="K38" s="4"/>
      <c r="L38" s="26"/>
      <c r="M38" s="33">
        <f>IF(AND(gastos_periodicos3[[#This Row],[Monto pagado]]&gt;0,gastos_periodicos3[[#This Row],[Monto pagado]]&gt;=gastos_periodicos3[[#This Row],[A pagar]]),1,5)</f>
        <v>5</v>
      </c>
      <c r="N38" s="33"/>
      <c r="O38" s="27" t="s">
        <v>87</v>
      </c>
    </row>
    <row r="39" spans="1:15" ht="15.75" hidden="1">
      <c r="A39" s="12">
        <v>7</v>
      </c>
      <c r="B39" s="12">
        <v>3</v>
      </c>
      <c r="C39" s="23" t="s">
        <v>40</v>
      </c>
      <c r="D39" s="21" t="s">
        <v>67</v>
      </c>
      <c r="E39" s="31">
        <f ca="1">IF(AND(gastos_periodicos3[[#This Row],[Vencimiento]]&gt;=TODAY(),gastos_periodicos3[[#This Row],[Pagado]]=1),1,3)</f>
        <v>3</v>
      </c>
      <c r="F39" s="82">
        <v>10000</v>
      </c>
      <c r="G39" s="21" t="s">
        <v>68</v>
      </c>
      <c r="H39" s="78">
        <v>44906</v>
      </c>
      <c r="J39" s="4"/>
      <c r="K39" s="4"/>
      <c r="L39" s="26"/>
      <c r="M39" s="33">
        <f>IF(AND(gastos_periodicos3[[#This Row],[Monto pagado]]&gt;0,gastos_periodicos3[[#This Row],[Monto pagado]]&gt;=gastos_periodicos3[[#This Row],[A pagar]]),1,5)</f>
        <v>5</v>
      </c>
      <c r="N39" s="33"/>
      <c r="O39" s="27" t="s">
        <v>87</v>
      </c>
    </row>
    <row r="40" spans="1:15" ht="15.75" hidden="1">
      <c r="A40" s="12">
        <v>7</v>
      </c>
      <c r="B40" s="12">
        <v>3</v>
      </c>
      <c r="C40" s="23" t="s">
        <v>40</v>
      </c>
      <c r="D40" s="21" t="s">
        <v>67</v>
      </c>
      <c r="E40" s="31">
        <f ca="1">IF(AND(gastos_periodicos3[[#This Row],[Vencimiento]]&gt;=TODAY(),gastos_periodicos3[[#This Row],[Pagado]]=1),1,3)</f>
        <v>3</v>
      </c>
      <c r="F40" s="82">
        <v>10000</v>
      </c>
      <c r="G40" s="21" t="s">
        <v>68</v>
      </c>
      <c r="H40" s="78">
        <v>44921</v>
      </c>
      <c r="J40" s="4"/>
      <c r="K40" s="4"/>
      <c r="L40" s="26"/>
      <c r="M40" s="33">
        <f>IF(AND(gastos_periodicos3[[#This Row],[Monto pagado]]&gt;0,gastos_periodicos3[[#This Row],[Monto pagado]]&gt;=gastos_periodicos3[[#This Row],[A pagar]]),1,5)</f>
        <v>5</v>
      </c>
      <c r="N40" s="33"/>
      <c r="O40" s="27" t="s">
        <v>87</v>
      </c>
    </row>
    <row r="41" spans="1:15" ht="15.75" hidden="1">
      <c r="A41" s="9">
        <v>365</v>
      </c>
      <c r="B41" s="12"/>
      <c r="C41" s="23" t="s">
        <v>91</v>
      </c>
      <c r="D41" s="18" t="s">
        <v>92</v>
      </c>
      <c r="E41" s="30">
        <f ca="1">IF(AND(gastos_periodicos3[[#This Row],[Vencimiento]]&gt;=TODAY(),gastos_periodicos3[[#This Row],[Pagado]]=1),1,3)</f>
        <v>3</v>
      </c>
      <c r="F41" s="84">
        <v>5000</v>
      </c>
      <c r="G41" s="18" t="s">
        <v>93</v>
      </c>
      <c r="H41" s="80">
        <v>44286</v>
      </c>
      <c r="I41" s="23" t="s">
        <v>92</v>
      </c>
      <c r="J41" s="4"/>
      <c r="K41" s="4"/>
      <c r="L41" s="26"/>
      <c r="M41" s="33">
        <f>IF(AND(gastos_periodicos3[[#This Row],[Monto pagado]]&gt;0,gastos_periodicos3[[#This Row],[Monto pagado]]&gt;=gastos_periodicos3[[#This Row],[A pagar]]),1,5)</f>
        <v>5</v>
      </c>
      <c r="N41" s="33"/>
      <c r="O41" s="34"/>
    </row>
    <row r="42" spans="1:15" ht="15.75" hidden="1">
      <c r="A42" s="12">
        <v>30</v>
      </c>
      <c r="B42" s="12">
        <v>2</v>
      </c>
      <c r="C42" s="23" t="s">
        <v>9</v>
      </c>
      <c r="D42" s="11" t="s">
        <v>13</v>
      </c>
      <c r="E42" s="30">
        <f ca="1">IF(AND(gastos_periodicos3[[#This Row],[Vencimiento]]&gt;=TODAY(),gastos_periodicos3[[#This Row],[Pagado]]=1),1,3)</f>
        <v>3</v>
      </c>
      <c r="F42" s="83">
        <v>10000</v>
      </c>
      <c r="G42" s="21" t="s">
        <v>11</v>
      </c>
      <c r="H42" s="78">
        <v>44535</v>
      </c>
      <c r="J42" s="4"/>
      <c r="K42" s="4"/>
      <c r="L42" s="26"/>
      <c r="M42" s="33">
        <f>IF(AND(gastos_periodicos3[[#This Row],[Monto pagado]]&gt;0,gastos_periodicos3[[#This Row],[Monto pagado]]&gt;=gastos_periodicos3[[#This Row],[A pagar]]),1,5)</f>
        <v>5</v>
      </c>
      <c r="N42" s="33"/>
      <c r="O42" s="28"/>
    </row>
    <row r="43" spans="1:15" ht="15.75" hidden="1">
      <c r="A43" s="12">
        <v>30</v>
      </c>
      <c r="B43" s="12">
        <v>3</v>
      </c>
      <c r="C43" s="23" t="s">
        <v>9</v>
      </c>
      <c r="D43" s="11" t="s">
        <v>10</v>
      </c>
      <c r="E43" s="30">
        <f ca="1">IF(AND(gastos_periodicos3[[#This Row],[Vencimiento]]&gt;=TODAY(),gastos_periodicos3[[#This Row],[Pagado]]=1),1,3)</f>
        <v>3</v>
      </c>
      <c r="F43" s="83">
        <v>10000</v>
      </c>
      <c r="G43" s="21" t="s">
        <v>11</v>
      </c>
      <c r="H43" s="78">
        <v>44535</v>
      </c>
      <c r="J43" s="4"/>
      <c r="K43" s="4"/>
      <c r="L43" s="26"/>
      <c r="M43" s="33">
        <f>IF(AND(gastos_periodicos3[[#This Row],[Monto pagado]]&gt;0,gastos_periodicos3[[#This Row],[Monto pagado]]&gt;=gastos_periodicos3[[#This Row],[A pagar]]),1,5)</f>
        <v>5</v>
      </c>
      <c r="N43" s="33"/>
      <c r="O43" s="27"/>
    </row>
    <row r="44" spans="1:15" ht="15.75" hidden="1">
      <c r="A44" s="12">
        <v>30</v>
      </c>
      <c r="B44" s="12">
        <v>3</v>
      </c>
      <c r="C44" s="23" t="s">
        <v>9</v>
      </c>
      <c r="D44" s="11" t="s">
        <v>12</v>
      </c>
      <c r="E44" s="30">
        <f ca="1">IF(AND(gastos_periodicos3[[#This Row],[Vencimiento]]&gt;=TODAY(),gastos_periodicos3[[#This Row],[Pagado]]=1),1,3)</f>
        <v>3</v>
      </c>
      <c r="F44" s="83">
        <v>40000</v>
      </c>
      <c r="G44" s="21" t="s">
        <v>11</v>
      </c>
      <c r="H44" s="78">
        <v>44535</v>
      </c>
      <c r="J44" s="4"/>
      <c r="K44" s="4"/>
      <c r="L44" s="26"/>
      <c r="M44" s="33">
        <f>IF(AND(gastos_periodicos3[[#This Row],[Monto pagado]]&gt;0,gastos_periodicos3[[#This Row],[Monto pagado]]&gt;=gastos_periodicos3[[#This Row],[A pagar]]),1,5)</f>
        <v>5</v>
      </c>
      <c r="N44" s="33"/>
      <c r="O44" s="27"/>
    </row>
    <row r="45" spans="1:15" ht="15.75" hidden="1">
      <c r="A45" s="9">
        <v>365</v>
      </c>
      <c r="B45" s="12"/>
      <c r="C45" s="23" t="s">
        <v>40</v>
      </c>
      <c r="D45" s="18" t="s">
        <v>45</v>
      </c>
      <c r="E45" s="30">
        <f ca="1">IF(AND(gastos_periodicos3[[#This Row],[Vencimiento]]&gt;=TODAY(),gastos_periodicos3[[#This Row],[Pagado]]=1),1,3)</f>
        <v>3</v>
      </c>
      <c r="F45" s="84">
        <v>10000</v>
      </c>
      <c r="G45" s="18" t="s">
        <v>49</v>
      </c>
      <c r="H45" s="80">
        <v>44278</v>
      </c>
      <c r="I45" s="23" t="s">
        <v>82</v>
      </c>
      <c r="J45" s="4"/>
      <c r="K45" s="4"/>
      <c r="L45" s="26"/>
      <c r="M45" s="33">
        <f>IF(AND(gastos_periodicos3[[#This Row],[Monto pagado]]&gt;0,gastos_periodicos3[[#This Row],[Monto pagado]]&gt;=gastos_periodicos3[[#This Row],[A pagar]]),1,5)</f>
        <v>5</v>
      </c>
      <c r="N45" s="33"/>
      <c r="O45" s="34"/>
    </row>
    <row r="46" spans="1:15" ht="15.75" hidden="1">
      <c r="A46" s="9">
        <v>365</v>
      </c>
      <c r="B46" s="12"/>
      <c r="C46" s="23" t="s">
        <v>40</v>
      </c>
      <c r="D46" s="18" t="s">
        <v>45</v>
      </c>
      <c r="E46" s="30">
        <f ca="1">IF(AND(gastos_periodicos3[[#This Row],[Vencimiento]]&gt;=TODAY(),gastos_periodicos3[[#This Row],[Pagado]]=1),1,3)</f>
        <v>3</v>
      </c>
      <c r="F46" s="84">
        <v>10000</v>
      </c>
      <c r="G46" s="18" t="s">
        <v>49</v>
      </c>
      <c r="H46" s="80">
        <v>44554</v>
      </c>
      <c r="I46" s="23" t="s">
        <v>88</v>
      </c>
      <c r="J46" s="4"/>
      <c r="K46" s="4"/>
      <c r="L46" s="26"/>
      <c r="M46" s="33">
        <f>IF(AND(gastos_periodicos3[[#This Row],[Monto pagado]]&gt;0,gastos_periodicos3[[#This Row],[Monto pagado]]&gt;=gastos_periodicos3[[#This Row],[A pagar]]),1,5)</f>
        <v>5</v>
      </c>
      <c r="N46" s="33"/>
      <c r="O46" s="34"/>
    </row>
    <row r="47" spans="1:15" ht="15.75">
      <c r="A47" s="9">
        <v>365</v>
      </c>
      <c r="B47" s="12"/>
      <c r="C47" s="23" t="s">
        <v>40</v>
      </c>
      <c r="D47" s="18" t="s">
        <v>45</v>
      </c>
      <c r="E47" s="30">
        <f ca="1">IF(AND(gastos_periodicos3[[#This Row],[Vencimiento]]&gt;=TODAY(),gastos_periodicos3[[#This Row],[Pagado]]=1),1,3)</f>
        <v>3</v>
      </c>
      <c r="F47" s="84">
        <v>15000</v>
      </c>
      <c r="G47" s="18" t="s">
        <v>50</v>
      </c>
      <c r="H47" s="80">
        <v>44514</v>
      </c>
      <c r="I47" s="23" t="s">
        <v>82</v>
      </c>
      <c r="J47" s="4"/>
      <c r="K47" s="4"/>
      <c r="L47" s="26"/>
      <c r="M47" s="33">
        <f>IF(AND(gastos_periodicos3[[#This Row],[Monto pagado]]&gt;0,gastos_periodicos3[[#This Row],[Monto pagado]]&gt;=gastos_periodicos3[[#This Row],[A pagar]]),1,5)</f>
        <v>5</v>
      </c>
      <c r="N47" s="33"/>
      <c r="O47" s="34"/>
    </row>
    <row r="48" spans="1:15" ht="15.75" hidden="1">
      <c r="A48" s="12">
        <v>30</v>
      </c>
      <c r="B48" s="12">
        <v>1</v>
      </c>
      <c r="C48" s="20" t="s">
        <v>14</v>
      </c>
      <c r="D48" s="21" t="s">
        <v>21</v>
      </c>
      <c r="E48" s="30">
        <f ca="1">IF(AND(gastos_periodicos3[[#This Row],[Vencimiento]]&gt;=TODAY(),gastos_periodicos3[[#This Row],[Pagado]]=1),1,3)</f>
        <v>3</v>
      </c>
      <c r="F48" s="82">
        <v>13000</v>
      </c>
      <c r="G48" s="21" t="s">
        <v>22</v>
      </c>
      <c r="H48" s="78">
        <v>44545</v>
      </c>
      <c r="I48" s="22"/>
      <c r="J48" s="3"/>
      <c r="K48" s="3"/>
      <c r="L48" s="26"/>
      <c r="M48" s="33">
        <f>IF(AND(gastos_periodicos3[[#This Row],[Monto pagado]]&gt;0,gastos_periodicos3[[#This Row],[Monto pagado]]&gt;=gastos_periodicos3[[#This Row],[A pagar]]),1,5)</f>
        <v>5</v>
      </c>
      <c r="N48" s="32"/>
      <c r="O48" s="27" t="s">
        <v>87</v>
      </c>
    </row>
    <row r="49" spans="1:15" ht="15.75" hidden="1">
      <c r="A49" s="12">
        <v>30</v>
      </c>
      <c r="B49" s="12">
        <v>1</v>
      </c>
      <c r="C49" s="20" t="s">
        <v>14</v>
      </c>
      <c r="D49" s="21" t="s">
        <v>21</v>
      </c>
      <c r="E49" s="30">
        <f ca="1">IF(AND(gastos_periodicos3[[#This Row],[Vencimiento]]&gt;=TODAY(),gastos_periodicos3[[#This Row],[Pagado]]=1),1,3)</f>
        <v>3</v>
      </c>
      <c r="F49" s="82">
        <v>13000</v>
      </c>
      <c r="G49" s="21" t="s">
        <v>22</v>
      </c>
      <c r="H49" s="78">
        <v>44576</v>
      </c>
      <c r="I49" s="22"/>
      <c r="J49" s="3"/>
      <c r="K49" s="3"/>
      <c r="L49" s="26"/>
      <c r="M49" s="33">
        <f>IF(AND(gastos_periodicos3[[#This Row],[Monto pagado]]&gt;0,gastos_periodicos3[[#This Row],[Monto pagado]]&gt;=gastos_periodicos3[[#This Row],[A pagar]]),1,5)</f>
        <v>5</v>
      </c>
      <c r="N49" s="32"/>
      <c r="O49" s="27" t="s">
        <v>87</v>
      </c>
    </row>
    <row r="50" spans="1:15" ht="15.75" hidden="1">
      <c r="A50" s="12">
        <v>30</v>
      </c>
      <c r="B50" s="12">
        <v>1</v>
      </c>
      <c r="C50" s="20" t="s">
        <v>14</v>
      </c>
      <c r="D50" s="21" t="s">
        <v>21</v>
      </c>
      <c r="E50" s="30">
        <f ca="1">IF(AND(gastos_periodicos3[[#This Row],[Vencimiento]]&gt;=TODAY(),gastos_periodicos3[[#This Row],[Pagado]]=1),1,3)</f>
        <v>3</v>
      </c>
      <c r="F50" s="82">
        <v>13000</v>
      </c>
      <c r="G50" s="21" t="s">
        <v>22</v>
      </c>
      <c r="H50" s="78">
        <v>44607</v>
      </c>
      <c r="I50" s="22"/>
      <c r="J50" s="3"/>
      <c r="K50" s="3"/>
      <c r="L50" s="26"/>
      <c r="M50" s="33">
        <f>IF(AND(gastos_periodicos3[[#This Row],[Monto pagado]]&gt;0,gastos_periodicos3[[#This Row],[Monto pagado]]&gt;=gastos_periodicos3[[#This Row],[A pagar]]),1,5)</f>
        <v>5</v>
      </c>
      <c r="N50" s="32"/>
      <c r="O50" s="27" t="s">
        <v>87</v>
      </c>
    </row>
    <row r="51" spans="1:15" ht="15.75" hidden="1">
      <c r="A51" s="12">
        <v>30</v>
      </c>
      <c r="B51" s="12">
        <v>1</v>
      </c>
      <c r="C51" s="20" t="s">
        <v>14</v>
      </c>
      <c r="D51" s="21" t="s">
        <v>21</v>
      </c>
      <c r="E51" s="30">
        <f ca="1">IF(AND(gastos_periodicos3[[#This Row],[Vencimiento]]&gt;=TODAY(),gastos_periodicos3[[#This Row],[Pagado]]=1),1,3)</f>
        <v>3</v>
      </c>
      <c r="F51" s="82">
        <v>13000</v>
      </c>
      <c r="G51" s="21" t="s">
        <v>22</v>
      </c>
      <c r="H51" s="78">
        <v>44635</v>
      </c>
      <c r="I51" s="22"/>
      <c r="J51" s="3"/>
      <c r="K51" s="3"/>
      <c r="L51" s="26"/>
      <c r="M51" s="33">
        <f>IF(AND(gastos_periodicos3[[#This Row],[Monto pagado]]&gt;0,gastos_periodicos3[[#This Row],[Monto pagado]]&gt;=gastos_periodicos3[[#This Row],[A pagar]]),1,5)</f>
        <v>5</v>
      </c>
      <c r="N51" s="32"/>
      <c r="O51" s="27" t="s">
        <v>87</v>
      </c>
    </row>
    <row r="52" spans="1:15" ht="15.75" hidden="1">
      <c r="A52" s="12">
        <v>30</v>
      </c>
      <c r="B52" s="12">
        <v>1</v>
      </c>
      <c r="C52" s="20" t="s">
        <v>14</v>
      </c>
      <c r="D52" s="21" t="s">
        <v>21</v>
      </c>
      <c r="E52" s="30">
        <f ca="1">IF(AND(gastos_periodicos3[[#This Row],[Vencimiento]]&gt;=TODAY(),gastos_periodicos3[[#This Row],[Pagado]]=1),1,3)</f>
        <v>3</v>
      </c>
      <c r="F52" s="82">
        <v>13000</v>
      </c>
      <c r="G52" s="21" t="s">
        <v>22</v>
      </c>
      <c r="H52" s="78">
        <v>44666</v>
      </c>
      <c r="I52" s="22"/>
      <c r="J52" s="3"/>
      <c r="K52" s="3"/>
      <c r="L52" s="26"/>
      <c r="M52" s="33">
        <f>IF(AND(gastos_periodicos3[[#This Row],[Monto pagado]]&gt;0,gastos_periodicos3[[#This Row],[Monto pagado]]&gt;=gastos_periodicos3[[#This Row],[A pagar]]),1,5)</f>
        <v>5</v>
      </c>
      <c r="N52" s="32"/>
      <c r="O52" s="27" t="s">
        <v>87</v>
      </c>
    </row>
    <row r="53" spans="1:15" ht="15.75" hidden="1">
      <c r="A53" s="12">
        <v>30</v>
      </c>
      <c r="B53" s="12">
        <v>1</v>
      </c>
      <c r="C53" s="20" t="s">
        <v>14</v>
      </c>
      <c r="D53" s="21" t="s">
        <v>21</v>
      </c>
      <c r="E53" s="30">
        <f ca="1">IF(AND(gastos_periodicos3[[#This Row],[Vencimiento]]&gt;=TODAY(),gastos_periodicos3[[#This Row],[Pagado]]=1),1,3)</f>
        <v>3</v>
      </c>
      <c r="F53" s="82">
        <v>13000</v>
      </c>
      <c r="G53" s="21" t="s">
        <v>22</v>
      </c>
      <c r="H53" s="78">
        <v>44696</v>
      </c>
      <c r="I53" s="22"/>
      <c r="J53" s="3"/>
      <c r="K53" s="3"/>
      <c r="L53" s="26"/>
      <c r="M53" s="33">
        <f>IF(AND(gastos_periodicos3[[#This Row],[Monto pagado]]&gt;0,gastos_periodicos3[[#This Row],[Monto pagado]]&gt;=gastos_periodicos3[[#This Row],[A pagar]]),1,5)</f>
        <v>5</v>
      </c>
      <c r="N53" s="32"/>
      <c r="O53" s="27" t="s">
        <v>87</v>
      </c>
    </row>
    <row r="54" spans="1:15" ht="15.75" hidden="1">
      <c r="A54" s="12">
        <v>30</v>
      </c>
      <c r="B54" s="12">
        <v>1</v>
      </c>
      <c r="C54" s="20" t="s">
        <v>14</v>
      </c>
      <c r="D54" s="21" t="s">
        <v>21</v>
      </c>
      <c r="E54" s="30">
        <f ca="1">IF(AND(gastos_periodicos3[[#This Row],[Vencimiento]]&gt;=TODAY(),gastos_periodicos3[[#This Row],[Pagado]]=1),1,3)</f>
        <v>3</v>
      </c>
      <c r="F54" s="82">
        <v>13000</v>
      </c>
      <c r="G54" s="21" t="s">
        <v>22</v>
      </c>
      <c r="H54" s="78">
        <v>44727</v>
      </c>
      <c r="I54" s="22"/>
      <c r="J54" s="3"/>
      <c r="K54" s="3"/>
      <c r="L54" s="26"/>
      <c r="M54" s="33">
        <f>IF(AND(gastos_periodicos3[[#This Row],[Monto pagado]]&gt;0,gastos_periodicos3[[#This Row],[Monto pagado]]&gt;=gastos_periodicos3[[#This Row],[A pagar]]),1,5)</f>
        <v>5</v>
      </c>
      <c r="N54" s="32"/>
      <c r="O54" s="27" t="s">
        <v>87</v>
      </c>
    </row>
    <row r="55" spans="1:15" ht="15.75" hidden="1">
      <c r="A55" s="12">
        <v>30</v>
      </c>
      <c r="B55" s="12">
        <v>1</v>
      </c>
      <c r="C55" s="20" t="s">
        <v>14</v>
      </c>
      <c r="D55" s="21" t="s">
        <v>21</v>
      </c>
      <c r="E55" s="30">
        <f ca="1">IF(AND(gastos_periodicos3[[#This Row],[Vencimiento]]&gt;=TODAY(),gastos_periodicos3[[#This Row],[Pagado]]=1),1,3)</f>
        <v>3</v>
      </c>
      <c r="F55" s="82">
        <v>13000</v>
      </c>
      <c r="G55" s="21" t="s">
        <v>22</v>
      </c>
      <c r="H55" s="78">
        <v>44757</v>
      </c>
      <c r="I55" s="22"/>
      <c r="J55" s="3"/>
      <c r="K55" s="3"/>
      <c r="L55" s="26"/>
      <c r="M55" s="33">
        <f>IF(AND(gastos_periodicos3[[#This Row],[Monto pagado]]&gt;0,gastos_periodicos3[[#This Row],[Monto pagado]]&gt;=gastos_periodicos3[[#This Row],[A pagar]]),1,5)</f>
        <v>5</v>
      </c>
      <c r="N55" s="32"/>
      <c r="O55" s="27" t="s">
        <v>87</v>
      </c>
    </row>
    <row r="56" spans="1:15" ht="15.75" hidden="1">
      <c r="A56" s="12">
        <v>30</v>
      </c>
      <c r="B56" s="12">
        <v>1</v>
      </c>
      <c r="C56" s="20" t="s">
        <v>14</v>
      </c>
      <c r="D56" s="21" t="s">
        <v>21</v>
      </c>
      <c r="E56" s="30">
        <f ca="1">IF(AND(gastos_periodicos3[[#This Row],[Vencimiento]]&gt;=TODAY(),gastos_periodicos3[[#This Row],[Pagado]]=1),1,3)</f>
        <v>3</v>
      </c>
      <c r="F56" s="82">
        <v>13000</v>
      </c>
      <c r="G56" s="21" t="s">
        <v>22</v>
      </c>
      <c r="H56" s="78">
        <v>44788</v>
      </c>
      <c r="I56" s="22"/>
      <c r="J56" s="3"/>
      <c r="K56" s="3"/>
      <c r="L56" s="26"/>
      <c r="M56" s="33">
        <f>IF(AND(gastos_periodicos3[[#This Row],[Monto pagado]]&gt;0,gastos_periodicos3[[#This Row],[Monto pagado]]&gt;=gastos_periodicos3[[#This Row],[A pagar]]),1,5)</f>
        <v>5</v>
      </c>
      <c r="N56" s="32"/>
      <c r="O56" s="27" t="s">
        <v>87</v>
      </c>
    </row>
    <row r="57" spans="1:15" ht="15.75" hidden="1">
      <c r="A57" s="12">
        <v>30</v>
      </c>
      <c r="B57" s="12">
        <v>1</v>
      </c>
      <c r="C57" s="20" t="s">
        <v>14</v>
      </c>
      <c r="D57" s="21" t="s">
        <v>21</v>
      </c>
      <c r="E57" s="30">
        <f ca="1">IF(AND(gastos_periodicos3[[#This Row],[Vencimiento]]&gt;=TODAY(),gastos_periodicos3[[#This Row],[Pagado]]=1),1,3)</f>
        <v>3</v>
      </c>
      <c r="F57" s="82">
        <v>13000</v>
      </c>
      <c r="G57" s="21" t="s">
        <v>22</v>
      </c>
      <c r="H57" s="78">
        <v>44819</v>
      </c>
      <c r="I57" s="22"/>
      <c r="J57" s="3"/>
      <c r="K57" s="3"/>
      <c r="L57" s="26"/>
      <c r="M57" s="33">
        <f>IF(AND(gastos_periodicos3[[#This Row],[Monto pagado]]&gt;0,gastos_periodicos3[[#This Row],[Monto pagado]]&gt;=gastos_periodicos3[[#This Row],[A pagar]]),1,5)</f>
        <v>5</v>
      </c>
      <c r="N57" s="32"/>
      <c r="O57" s="27" t="s">
        <v>87</v>
      </c>
    </row>
    <row r="58" spans="1:15" ht="15.75" hidden="1">
      <c r="A58" s="12">
        <v>30</v>
      </c>
      <c r="B58" s="12">
        <v>1</v>
      </c>
      <c r="C58" s="20" t="s">
        <v>14</v>
      </c>
      <c r="D58" s="21" t="s">
        <v>21</v>
      </c>
      <c r="E58" s="30">
        <f ca="1">IF(AND(gastos_periodicos3[[#This Row],[Vencimiento]]&gt;=TODAY(),gastos_periodicos3[[#This Row],[Pagado]]=1),1,3)</f>
        <v>3</v>
      </c>
      <c r="F58" s="82">
        <v>13000</v>
      </c>
      <c r="G58" s="21" t="s">
        <v>22</v>
      </c>
      <c r="H58" s="78">
        <v>44849</v>
      </c>
      <c r="I58" s="22"/>
      <c r="J58" s="3"/>
      <c r="K58" s="3"/>
      <c r="L58" s="26"/>
      <c r="M58" s="33">
        <f>IF(AND(gastos_periodicos3[[#This Row],[Monto pagado]]&gt;0,gastos_periodicos3[[#This Row],[Monto pagado]]&gt;=gastos_periodicos3[[#This Row],[A pagar]]),1,5)</f>
        <v>5</v>
      </c>
      <c r="N58" s="32"/>
      <c r="O58" s="27" t="s">
        <v>87</v>
      </c>
    </row>
    <row r="59" spans="1:15" ht="15.75" hidden="1">
      <c r="A59" s="12">
        <v>30</v>
      </c>
      <c r="B59" s="12">
        <v>1</v>
      </c>
      <c r="C59" s="20" t="s">
        <v>14</v>
      </c>
      <c r="D59" s="21" t="s">
        <v>21</v>
      </c>
      <c r="E59" s="30">
        <f ca="1">IF(AND(gastos_periodicos3[[#This Row],[Vencimiento]]&gt;=TODAY(),gastos_periodicos3[[#This Row],[Pagado]]=1),1,3)</f>
        <v>3</v>
      </c>
      <c r="F59" s="82">
        <v>13000</v>
      </c>
      <c r="G59" s="21" t="s">
        <v>22</v>
      </c>
      <c r="H59" s="78">
        <v>44880</v>
      </c>
      <c r="I59" s="22"/>
      <c r="J59" s="3"/>
      <c r="K59" s="3"/>
      <c r="L59" s="26"/>
      <c r="M59" s="33">
        <f>IF(AND(gastos_periodicos3[[#This Row],[Monto pagado]]&gt;0,gastos_periodicos3[[#This Row],[Monto pagado]]&gt;=gastos_periodicos3[[#This Row],[A pagar]]),1,5)</f>
        <v>5</v>
      </c>
      <c r="N59" s="32"/>
      <c r="O59" s="27" t="s">
        <v>87</v>
      </c>
    </row>
    <row r="60" spans="1:15" ht="15.75" hidden="1">
      <c r="A60" s="12">
        <v>30</v>
      </c>
      <c r="B60" s="12">
        <v>1</v>
      </c>
      <c r="C60" s="20" t="s">
        <v>14</v>
      </c>
      <c r="D60" s="21" t="s">
        <v>21</v>
      </c>
      <c r="E60" s="30">
        <f ca="1">IF(AND(gastos_periodicos3[[#This Row],[Vencimiento]]&gt;=TODAY(),gastos_periodicos3[[#This Row],[Pagado]]=1),1,3)</f>
        <v>3</v>
      </c>
      <c r="F60" s="82">
        <v>13000</v>
      </c>
      <c r="G60" s="21" t="s">
        <v>22</v>
      </c>
      <c r="H60" s="78">
        <v>44910</v>
      </c>
      <c r="I60" s="22"/>
      <c r="J60" s="3"/>
      <c r="K60" s="3"/>
      <c r="L60" s="26"/>
      <c r="M60" s="33">
        <f>IF(AND(gastos_periodicos3[[#This Row],[Monto pagado]]&gt;0,gastos_periodicos3[[#This Row],[Monto pagado]]&gt;=gastos_periodicos3[[#This Row],[A pagar]]),1,5)</f>
        <v>5</v>
      </c>
      <c r="N60" s="32"/>
      <c r="O60" s="27" t="s">
        <v>87</v>
      </c>
    </row>
    <row r="61" spans="1:15" ht="15.75">
      <c r="A61" s="9">
        <v>7</v>
      </c>
      <c r="B61" s="12">
        <v>1</v>
      </c>
      <c r="C61" s="22" t="s">
        <v>37</v>
      </c>
      <c r="D61" t="s">
        <v>38</v>
      </c>
      <c r="E61" s="30">
        <f ca="1">IF(AND(gastos_periodicos3[[#This Row],[Vencimiento]]&gt;=TODAY(),gastos_periodicos3[[#This Row],[Pagado]]=1),1,3)</f>
        <v>3</v>
      </c>
      <c r="F61" s="85">
        <v>18000</v>
      </c>
      <c r="G61" s="22" t="s">
        <v>39</v>
      </c>
      <c r="H61" s="78">
        <v>44514</v>
      </c>
      <c r="J61" s="4">
        <v>18000</v>
      </c>
      <c r="K61" s="4"/>
      <c r="L61" s="26">
        <v>18000</v>
      </c>
      <c r="M61" s="33">
        <f>IF(AND(gastos_periodicos3[[#This Row],[Monto pagado]]&gt;0,gastos_periodicos3[[#This Row],[Monto pagado]]&gt;=gastos_periodicos3[[#This Row],[A pagar]]),1,5)</f>
        <v>1</v>
      </c>
      <c r="N61" s="33"/>
      <c r="O61" s="34"/>
    </row>
    <row r="62" spans="1:15" ht="15.75" hidden="1">
      <c r="A62" s="9">
        <v>365</v>
      </c>
      <c r="B62" s="12"/>
      <c r="C62" s="23" t="s">
        <v>40</v>
      </c>
      <c r="D62" s="18" t="s">
        <v>45</v>
      </c>
      <c r="E62" s="30">
        <f ca="1">IF(AND(gastos_periodicos3[[#This Row],[Vencimiento]]&gt;=TODAY(),gastos_periodicos3[[#This Row],[Pagado]]=1),1,3)</f>
        <v>3</v>
      </c>
      <c r="F62" s="84">
        <v>10000</v>
      </c>
      <c r="G62" s="18" t="s">
        <v>50</v>
      </c>
      <c r="H62" s="80">
        <v>44554</v>
      </c>
      <c r="I62" s="23" t="s">
        <v>88</v>
      </c>
      <c r="J62" s="4"/>
      <c r="K62" s="4"/>
      <c r="L62" s="26"/>
      <c r="M62" s="33">
        <f>IF(AND(gastos_periodicos3[[#This Row],[Monto pagado]]&gt;0,gastos_periodicos3[[#This Row],[Monto pagado]]&gt;=gastos_periodicos3[[#This Row],[A pagar]]),1,5)</f>
        <v>5</v>
      </c>
      <c r="N62" s="33"/>
      <c r="O62" s="34"/>
    </row>
    <row r="63" spans="1:15" ht="15.75" hidden="1">
      <c r="A63" s="9">
        <v>365</v>
      </c>
      <c r="B63" s="12"/>
      <c r="C63" s="23" t="s">
        <v>40</v>
      </c>
      <c r="D63" s="18" t="s">
        <v>45</v>
      </c>
      <c r="E63" s="30">
        <f ca="1">IF(AND(gastos_periodicos3[[#This Row],[Vencimiento]]&gt;=TODAY(),gastos_periodicos3[[#This Row],[Pagado]]=1),1,3)</f>
        <v>3</v>
      </c>
      <c r="F63" s="84">
        <v>10000</v>
      </c>
      <c r="G63" s="18" t="s">
        <v>51</v>
      </c>
      <c r="H63" s="80">
        <v>44246</v>
      </c>
      <c r="I63" s="23" t="s">
        <v>82</v>
      </c>
      <c r="J63" s="4"/>
      <c r="K63" s="4"/>
      <c r="L63" s="26"/>
      <c r="M63" s="33">
        <f>IF(AND(gastos_periodicos3[[#This Row],[Monto pagado]]&gt;0,gastos_periodicos3[[#This Row],[Monto pagado]]&gt;=gastos_periodicos3[[#This Row],[A pagar]]),1,5)</f>
        <v>5</v>
      </c>
      <c r="N63" s="33"/>
      <c r="O63" s="34"/>
    </row>
    <row r="64" spans="1:15" ht="15.75" hidden="1">
      <c r="A64" s="9">
        <v>365</v>
      </c>
      <c r="B64" s="12"/>
      <c r="C64" s="20" t="s">
        <v>40</v>
      </c>
      <c r="D64" s="18" t="s">
        <v>45</v>
      </c>
      <c r="E64" s="30">
        <f ca="1">IF(AND(gastos_periodicos3[[#This Row],[Vencimiento]]&gt;=TODAY(),gastos_periodicos3[[#This Row],[Pagado]]=1),1,3)</f>
        <v>3</v>
      </c>
      <c r="F64" s="84">
        <v>10000</v>
      </c>
      <c r="G64" s="18" t="s">
        <v>94</v>
      </c>
      <c r="H64" s="80">
        <v>44370</v>
      </c>
      <c r="I64" s="23" t="s">
        <v>82</v>
      </c>
      <c r="J64" s="4"/>
      <c r="K64" s="4"/>
      <c r="L64" s="26"/>
      <c r="M64" s="33">
        <f>IF(AND(gastos_periodicos3[[#This Row],[Monto pagado]]&gt;0,gastos_periodicos3[[#This Row],[Monto pagado]]&gt;=gastos_periodicos3[[#This Row],[A pagar]]),1,5)</f>
        <v>5</v>
      </c>
      <c r="N64" s="33"/>
      <c r="O64" s="34"/>
    </row>
    <row r="65" spans="1:15" ht="15.75">
      <c r="A65" s="12">
        <v>30</v>
      </c>
      <c r="B65" s="12">
        <v>1</v>
      </c>
      <c r="C65" s="20" t="s">
        <v>14</v>
      </c>
      <c r="D65" s="21" t="s">
        <v>21</v>
      </c>
      <c r="E65" s="30">
        <f ca="1">IF(AND(gastos_periodicos3[[#This Row],[Vencimiento]]&gt;=TODAY(),gastos_periodicos3[[#This Row],[Pagado]]=1),1,3)</f>
        <v>3</v>
      </c>
      <c r="F65" s="82">
        <v>13000</v>
      </c>
      <c r="G65" s="21" t="s">
        <v>22</v>
      </c>
      <c r="H65" s="78">
        <v>44515</v>
      </c>
      <c r="I65" s="22"/>
      <c r="J65" s="3"/>
      <c r="K65" s="3"/>
      <c r="L65" s="26"/>
      <c r="M65" s="33">
        <f>IF(AND(gastos_periodicos3[[#This Row],[Monto pagado]]&gt;0,gastos_periodicos3[[#This Row],[Monto pagado]]&gt;=gastos_periodicos3[[#This Row],[A pagar]]),1,5)</f>
        <v>5</v>
      </c>
      <c r="N65" s="32"/>
      <c r="O65" s="27" t="s">
        <v>87</v>
      </c>
    </row>
    <row r="66" spans="1:15" ht="15.75">
      <c r="A66" s="12">
        <v>7</v>
      </c>
      <c r="B66" s="12">
        <v>3</v>
      </c>
      <c r="C66" s="23" t="s">
        <v>40</v>
      </c>
      <c r="D66" s="21" t="s">
        <v>67</v>
      </c>
      <c r="E66" s="30">
        <f ca="1">IF(AND(gastos_periodicos3[[#This Row],[Vencimiento]]&gt;=TODAY(),gastos_periodicos3[[#This Row],[Pagado]]=1),1,3)</f>
        <v>3</v>
      </c>
      <c r="F66" s="82">
        <v>10000</v>
      </c>
      <c r="G66" s="21" t="s">
        <v>68</v>
      </c>
      <c r="H66" s="78">
        <v>44516</v>
      </c>
      <c r="I66" s="22"/>
      <c r="J66" s="3"/>
      <c r="K66" s="3"/>
      <c r="L66" s="26"/>
      <c r="M66" s="33">
        <f>IF(AND(gastos_periodicos3[[#This Row],[Monto pagado]]&gt;0,gastos_periodicos3[[#This Row],[Monto pagado]]&gt;=gastos_periodicos3[[#This Row],[A pagar]]),1,5)</f>
        <v>5</v>
      </c>
      <c r="N66" s="33"/>
      <c r="O66" s="27" t="s">
        <v>87</v>
      </c>
    </row>
    <row r="67" spans="1:15" ht="15.75" hidden="1">
      <c r="A67" s="9">
        <v>365</v>
      </c>
      <c r="B67" s="12"/>
      <c r="C67" s="20" t="s">
        <v>40</v>
      </c>
      <c r="D67" s="18" t="s">
        <v>45</v>
      </c>
      <c r="E67" s="30">
        <f ca="1">IF(AND(gastos_periodicos3[[#This Row],[Vencimiento]]&gt;=TODAY(),gastos_periodicos3[[#This Row],[Pagado]]=1),1,3)</f>
        <v>3</v>
      </c>
      <c r="F67" s="84">
        <v>10000</v>
      </c>
      <c r="G67" s="18" t="s">
        <v>95</v>
      </c>
      <c r="H67" s="80">
        <v>44397</v>
      </c>
      <c r="I67" s="23" t="s">
        <v>82</v>
      </c>
      <c r="J67" s="4"/>
      <c r="K67" s="4"/>
      <c r="L67" s="26"/>
      <c r="M67" s="33">
        <f>IF(AND(gastos_periodicos3[[#This Row],[Monto pagado]]&gt;0,gastos_periodicos3[[#This Row],[Monto pagado]]&gt;=gastos_periodicos3[[#This Row],[A pagar]]),1,5)</f>
        <v>5</v>
      </c>
      <c r="N67" s="33"/>
      <c r="O67" s="34"/>
    </row>
    <row r="68" spans="1:15" ht="15.75" hidden="1">
      <c r="A68" s="9">
        <v>365</v>
      </c>
      <c r="B68" s="12"/>
      <c r="C68" s="20" t="s">
        <v>40</v>
      </c>
      <c r="D68" s="18" t="s">
        <v>45</v>
      </c>
      <c r="E68" s="30">
        <f ca="1">IF(AND(gastos_periodicos3[[#This Row],[Vencimiento]]&gt;=TODAY(),gastos_periodicos3[[#This Row],[Pagado]]=1),1,3)</f>
        <v>3</v>
      </c>
      <c r="F68" s="84">
        <v>15000</v>
      </c>
      <c r="G68" s="18" t="s">
        <v>96</v>
      </c>
      <c r="H68" s="80">
        <v>44453</v>
      </c>
      <c r="I68" s="23" t="s">
        <v>82</v>
      </c>
      <c r="J68" s="4"/>
      <c r="K68" s="4"/>
      <c r="L68" s="26"/>
      <c r="M68" s="33">
        <f>IF(AND(gastos_periodicos3[[#This Row],[Monto pagado]]&gt;0,gastos_periodicos3[[#This Row],[Monto pagado]]&gt;=gastos_periodicos3[[#This Row],[A pagar]]),1,5)</f>
        <v>5</v>
      </c>
      <c r="N68" s="33"/>
      <c r="O68" s="34"/>
    </row>
    <row r="69" spans="1:15" ht="15.75">
      <c r="A69" s="12">
        <v>30</v>
      </c>
      <c r="B69" s="12">
        <v>3</v>
      </c>
      <c r="C69" s="23" t="s">
        <v>91</v>
      </c>
      <c r="D69" s="21" t="s">
        <v>97</v>
      </c>
      <c r="E69" s="30">
        <f ca="1">IF(AND(gastos_periodicos3[[#This Row],[Vencimiento]]&gt;=TODAY(),gastos_periodicos3[[#This Row],[Pagado]]=1),1,3)</f>
        <v>3</v>
      </c>
      <c r="F69" s="82">
        <v>4000</v>
      </c>
      <c r="G69" s="21" t="s">
        <v>98</v>
      </c>
      <c r="H69" s="78">
        <v>44517</v>
      </c>
      <c r="I69" s="22"/>
      <c r="J69" s="4">
        <f>gastos_periodicos3[[#This Row],[Prespuesto]]</f>
        <v>4000</v>
      </c>
      <c r="K69" s="4"/>
      <c r="L69" s="26"/>
      <c r="M69" s="33">
        <f>IF(AND(gastos_periodicos3[[#This Row],[Monto pagado]]&gt;0,gastos_periodicos3[[#This Row],[Monto pagado]]&gt;=gastos_periodicos3[[#This Row],[A pagar]]),1,5)</f>
        <v>5</v>
      </c>
      <c r="N69" s="33"/>
      <c r="O69" s="27" t="s">
        <v>86</v>
      </c>
    </row>
    <row r="70" spans="1:15" ht="15.75" hidden="1">
      <c r="A70" s="9">
        <v>30</v>
      </c>
      <c r="B70" s="12">
        <v>1</v>
      </c>
      <c r="C70" s="13" t="s">
        <v>14</v>
      </c>
      <c r="D70" s="18" t="s">
        <v>17</v>
      </c>
      <c r="E70" s="30">
        <f ca="1">IF(AND(gastos_periodicos3[[#This Row],[Vencimiento]]&gt;=TODAY(),gastos_periodicos3[[#This Row],[Pagado]]=1),1,3)</f>
        <v>3</v>
      </c>
      <c r="F70" s="81">
        <v>320000</v>
      </c>
      <c r="G70" s="18" t="s">
        <v>18</v>
      </c>
      <c r="H70" s="77">
        <v>44535</v>
      </c>
      <c r="J70" s="14">
        <v>320000</v>
      </c>
      <c r="K70" s="14"/>
      <c r="L70" s="25"/>
      <c r="M70" s="33">
        <f>IF(AND(gastos_periodicos3[[#This Row],[Monto pagado]]&gt;0,gastos_periodicos3[[#This Row],[Monto pagado]]&gt;=gastos_periodicos3[[#This Row],[A pagar]]),1,5)</f>
        <v>5</v>
      </c>
      <c r="N70" s="33"/>
      <c r="O70" s="27" t="s">
        <v>86</v>
      </c>
    </row>
    <row r="71" spans="1:15" ht="15.75" hidden="1">
      <c r="A71" s="9">
        <v>30</v>
      </c>
      <c r="B71" s="12">
        <v>1</v>
      </c>
      <c r="C71" s="13" t="s">
        <v>14</v>
      </c>
      <c r="D71" s="18" t="s">
        <v>17</v>
      </c>
      <c r="E71" s="30">
        <f ca="1">IF(AND(gastos_periodicos3[[#This Row],[Vencimiento]]&gt;=TODAY(),gastos_periodicos3[[#This Row],[Pagado]]=1),1,3)</f>
        <v>3</v>
      </c>
      <c r="F71" s="81">
        <v>320000</v>
      </c>
      <c r="G71" s="18" t="s">
        <v>18</v>
      </c>
      <c r="H71" s="77">
        <v>44566</v>
      </c>
      <c r="J71" s="14">
        <v>320000</v>
      </c>
      <c r="K71" s="14"/>
      <c r="L71" s="25"/>
      <c r="M71" s="33">
        <f>IF(AND(gastos_periodicos3[[#This Row],[Monto pagado]]&gt;0,gastos_periodicos3[[#This Row],[Monto pagado]]&gt;=gastos_periodicos3[[#This Row],[A pagar]]),1,5)</f>
        <v>5</v>
      </c>
      <c r="N71" s="33"/>
      <c r="O71" s="27" t="s">
        <v>86</v>
      </c>
    </row>
    <row r="72" spans="1:15" ht="15.75" hidden="1">
      <c r="A72" s="9">
        <v>30</v>
      </c>
      <c r="B72" s="12">
        <v>1</v>
      </c>
      <c r="C72" s="13" t="s">
        <v>14</v>
      </c>
      <c r="D72" s="18" t="s">
        <v>17</v>
      </c>
      <c r="E72" s="30">
        <f ca="1">IF(AND(gastos_periodicos3[[#This Row],[Vencimiento]]&gt;=TODAY(),gastos_periodicos3[[#This Row],[Pagado]]=1),1,3)</f>
        <v>3</v>
      </c>
      <c r="F72" s="81">
        <v>320000</v>
      </c>
      <c r="G72" s="18" t="s">
        <v>18</v>
      </c>
      <c r="H72" s="77">
        <v>44597</v>
      </c>
      <c r="J72" s="14">
        <v>320000</v>
      </c>
      <c r="K72" s="14"/>
      <c r="L72" s="25"/>
      <c r="M72" s="33">
        <f>IF(AND(gastos_periodicos3[[#This Row],[Monto pagado]]&gt;0,gastos_periodicos3[[#This Row],[Monto pagado]]&gt;=gastos_periodicos3[[#This Row],[A pagar]]),1,5)</f>
        <v>5</v>
      </c>
      <c r="N72" s="33"/>
      <c r="O72" s="27" t="s">
        <v>86</v>
      </c>
    </row>
    <row r="73" spans="1:15" ht="15.75" hidden="1">
      <c r="A73" s="9">
        <v>30</v>
      </c>
      <c r="B73" s="12">
        <v>1</v>
      </c>
      <c r="C73" s="13" t="s">
        <v>14</v>
      </c>
      <c r="D73" s="18" t="s">
        <v>17</v>
      </c>
      <c r="E73" s="30">
        <f ca="1">IF(AND(gastos_periodicos3[[#This Row],[Vencimiento]]&gt;=TODAY(),gastos_periodicos3[[#This Row],[Pagado]]=1),1,3)</f>
        <v>3</v>
      </c>
      <c r="F73" s="81">
        <v>320000</v>
      </c>
      <c r="G73" s="18" t="s">
        <v>18</v>
      </c>
      <c r="H73" s="78">
        <v>44625</v>
      </c>
      <c r="J73" s="14">
        <v>320000</v>
      </c>
      <c r="K73" s="14"/>
      <c r="L73" s="25"/>
      <c r="M73" s="33">
        <f>IF(AND(gastos_periodicos3[[#This Row],[Monto pagado]]&gt;0,gastos_periodicos3[[#This Row],[Monto pagado]]&gt;=gastos_periodicos3[[#This Row],[A pagar]]),1,5)</f>
        <v>5</v>
      </c>
      <c r="N73" s="33"/>
      <c r="O73" s="27" t="s">
        <v>86</v>
      </c>
    </row>
    <row r="74" spans="1:15" ht="15.75" hidden="1">
      <c r="A74" s="9">
        <v>30</v>
      </c>
      <c r="B74" s="12">
        <v>1</v>
      </c>
      <c r="C74" s="13" t="s">
        <v>14</v>
      </c>
      <c r="D74" s="18" t="s">
        <v>17</v>
      </c>
      <c r="E74" s="30">
        <f ca="1">IF(AND(gastos_periodicos3[[#This Row],[Vencimiento]]&gt;=TODAY(),gastos_periodicos3[[#This Row],[Pagado]]=1),1,3)</f>
        <v>3</v>
      </c>
      <c r="F74" s="81">
        <v>320000</v>
      </c>
      <c r="G74" s="18" t="s">
        <v>18</v>
      </c>
      <c r="H74" s="78">
        <v>44656</v>
      </c>
      <c r="J74" s="14">
        <v>320000</v>
      </c>
      <c r="K74" s="14"/>
      <c r="L74" s="25"/>
      <c r="M74" s="33">
        <f>IF(AND(gastos_periodicos3[[#This Row],[Monto pagado]]&gt;0,gastos_periodicos3[[#This Row],[Monto pagado]]&gt;=gastos_periodicos3[[#This Row],[A pagar]]),1,5)</f>
        <v>5</v>
      </c>
      <c r="N74" s="33"/>
      <c r="O74" s="27" t="s">
        <v>86</v>
      </c>
    </row>
    <row r="75" spans="1:15" ht="15.75" hidden="1">
      <c r="A75" s="9">
        <v>30</v>
      </c>
      <c r="B75" s="12">
        <v>1</v>
      </c>
      <c r="C75" s="13" t="s">
        <v>14</v>
      </c>
      <c r="D75" s="18" t="s">
        <v>17</v>
      </c>
      <c r="E75" s="30">
        <f ca="1">IF(AND(gastos_periodicos3[[#This Row],[Vencimiento]]&gt;=TODAY(),gastos_periodicos3[[#This Row],[Pagado]]=1),1,3)</f>
        <v>3</v>
      </c>
      <c r="F75" s="81">
        <v>320000</v>
      </c>
      <c r="G75" s="18" t="s">
        <v>18</v>
      </c>
      <c r="H75" s="78">
        <v>44686</v>
      </c>
      <c r="J75" s="14">
        <v>320000</v>
      </c>
      <c r="K75" s="14"/>
      <c r="L75" s="25"/>
      <c r="M75" s="33">
        <f>IF(AND(gastos_periodicos3[[#This Row],[Monto pagado]]&gt;0,gastos_periodicos3[[#This Row],[Monto pagado]]&gt;=gastos_periodicos3[[#This Row],[A pagar]]),1,5)</f>
        <v>5</v>
      </c>
      <c r="N75" s="33"/>
      <c r="O75" s="27" t="s">
        <v>86</v>
      </c>
    </row>
    <row r="76" spans="1:15" ht="15.75" hidden="1">
      <c r="A76" s="9">
        <v>30</v>
      </c>
      <c r="B76" s="12">
        <v>1</v>
      </c>
      <c r="C76" s="13" t="s">
        <v>14</v>
      </c>
      <c r="D76" s="18" t="s">
        <v>17</v>
      </c>
      <c r="E76" s="30">
        <f ca="1">IF(AND(gastos_periodicos3[[#This Row],[Vencimiento]]&gt;=TODAY(),gastos_periodicos3[[#This Row],[Pagado]]=1),1,3)</f>
        <v>3</v>
      </c>
      <c r="F76" s="81">
        <v>320000</v>
      </c>
      <c r="G76" s="18" t="s">
        <v>18</v>
      </c>
      <c r="H76" s="78">
        <v>44717</v>
      </c>
      <c r="J76" s="14">
        <v>320000</v>
      </c>
      <c r="K76" s="14"/>
      <c r="L76" s="25"/>
      <c r="M76" s="33">
        <f>IF(AND(gastos_periodicos3[[#This Row],[Monto pagado]]&gt;0,gastos_periodicos3[[#This Row],[Monto pagado]]&gt;=gastos_periodicos3[[#This Row],[A pagar]]),1,5)</f>
        <v>5</v>
      </c>
      <c r="N76" s="33"/>
      <c r="O76" s="27" t="s">
        <v>86</v>
      </c>
    </row>
    <row r="77" spans="1:15" ht="15.75" hidden="1">
      <c r="A77" s="9">
        <v>30</v>
      </c>
      <c r="B77" s="12">
        <v>1</v>
      </c>
      <c r="C77" s="13" t="s">
        <v>14</v>
      </c>
      <c r="D77" s="18" t="s">
        <v>17</v>
      </c>
      <c r="E77" s="30">
        <f ca="1">IF(AND(gastos_periodicos3[[#This Row],[Vencimiento]]&gt;=TODAY(),gastos_periodicos3[[#This Row],[Pagado]]=1),1,3)</f>
        <v>3</v>
      </c>
      <c r="F77" s="81">
        <v>320000</v>
      </c>
      <c r="G77" s="18" t="s">
        <v>18</v>
      </c>
      <c r="H77" s="78">
        <v>44747</v>
      </c>
      <c r="J77" s="14">
        <v>320000</v>
      </c>
      <c r="K77" s="14"/>
      <c r="L77" s="25"/>
      <c r="M77" s="33">
        <f>IF(AND(gastos_periodicos3[[#This Row],[Monto pagado]]&gt;0,gastos_periodicos3[[#This Row],[Monto pagado]]&gt;=gastos_periodicos3[[#This Row],[A pagar]]),1,5)</f>
        <v>5</v>
      </c>
      <c r="N77" s="33"/>
      <c r="O77" s="27" t="s">
        <v>86</v>
      </c>
    </row>
    <row r="78" spans="1:15" ht="15.75" hidden="1">
      <c r="A78" s="9">
        <v>30</v>
      </c>
      <c r="B78" s="12">
        <v>1</v>
      </c>
      <c r="C78" s="13" t="s">
        <v>14</v>
      </c>
      <c r="D78" s="18" t="s">
        <v>17</v>
      </c>
      <c r="E78" s="30">
        <f ca="1">IF(AND(gastos_periodicos3[[#This Row],[Vencimiento]]&gt;=TODAY(),gastos_periodicos3[[#This Row],[Pagado]]=1),1,3)</f>
        <v>3</v>
      </c>
      <c r="F78" s="81">
        <v>320000</v>
      </c>
      <c r="G78" s="18" t="s">
        <v>18</v>
      </c>
      <c r="H78" s="78">
        <v>44778</v>
      </c>
      <c r="J78" s="14">
        <v>320000</v>
      </c>
      <c r="K78" s="14"/>
      <c r="L78" s="25"/>
      <c r="M78" s="33">
        <f>IF(AND(gastos_periodicos3[[#This Row],[Monto pagado]]&gt;0,gastos_periodicos3[[#This Row],[Monto pagado]]&gt;=gastos_periodicos3[[#This Row],[A pagar]]),1,5)</f>
        <v>5</v>
      </c>
      <c r="N78" s="33"/>
      <c r="O78" s="27" t="s">
        <v>86</v>
      </c>
    </row>
    <row r="79" spans="1:15" ht="15.75" hidden="1">
      <c r="A79" s="9">
        <v>30</v>
      </c>
      <c r="B79" s="12">
        <v>1</v>
      </c>
      <c r="C79" s="13" t="s">
        <v>14</v>
      </c>
      <c r="D79" s="18" t="s">
        <v>17</v>
      </c>
      <c r="E79" s="30">
        <f ca="1">IF(AND(gastos_periodicos3[[#This Row],[Vencimiento]]&gt;=TODAY(),gastos_periodicos3[[#This Row],[Pagado]]=1),1,3)</f>
        <v>3</v>
      </c>
      <c r="F79" s="81">
        <v>320000</v>
      </c>
      <c r="G79" s="18" t="s">
        <v>18</v>
      </c>
      <c r="H79" s="78">
        <v>44809</v>
      </c>
      <c r="J79" s="14">
        <v>320000</v>
      </c>
      <c r="K79" s="14"/>
      <c r="L79" s="25"/>
      <c r="M79" s="33">
        <f>IF(AND(gastos_periodicos3[[#This Row],[Monto pagado]]&gt;0,gastos_periodicos3[[#This Row],[Monto pagado]]&gt;=gastos_periodicos3[[#This Row],[A pagar]]),1,5)</f>
        <v>5</v>
      </c>
      <c r="N79" s="33"/>
      <c r="O79" s="27" t="s">
        <v>86</v>
      </c>
    </row>
    <row r="80" spans="1:15" ht="15.75" hidden="1">
      <c r="A80" s="9">
        <v>30</v>
      </c>
      <c r="B80" s="12">
        <v>1</v>
      </c>
      <c r="C80" s="13" t="s">
        <v>14</v>
      </c>
      <c r="D80" s="18" t="s">
        <v>17</v>
      </c>
      <c r="E80" s="30">
        <f ca="1">IF(AND(gastos_periodicos3[[#This Row],[Vencimiento]]&gt;=TODAY(),gastos_periodicos3[[#This Row],[Pagado]]=1),1,3)</f>
        <v>3</v>
      </c>
      <c r="F80" s="81">
        <v>320000</v>
      </c>
      <c r="G80" s="18" t="s">
        <v>18</v>
      </c>
      <c r="H80" s="78">
        <v>44839</v>
      </c>
      <c r="J80" s="14">
        <v>320000</v>
      </c>
      <c r="K80" s="14"/>
      <c r="L80" s="25"/>
      <c r="M80" s="33">
        <f>IF(AND(gastos_periodicos3[[#This Row],[Monto pagado]]&gt;0,gastos_periodicos3[[#This Row],[Monto pagado]]&gt;=gastos_periodicos3[[#This Row],[A pagar]]),1,5)</f>
        <v>5</v>
      </c>
      <c r="N80" s="33"/>
      <c r="O80" s="27" t="s">
        <v>86</v>
      </c>
    </row>
    <row r="81" spans="1:15" ht="15.75" hidden="1">
      <c r="A81" s="9">
        <v>30</v>
      </c>
      <c r="B81" s="12">
        <v>1</v>
      </c>
      <c r="C81" s="13" t="s">
        <v>14</v>
      </c>
      <c r="D81" s="18" t="s">
        <v>17</v>
      </c>
      <c r="E81" s="30">
        <f ca="1">IF(AND(gastos_periodicos3[[#This Row],[Vencimiento]]&gt;=TODAY(),gastos_periodicos3[[#This Row],[Pagado]]=1),1,3)</f>
        <v>3</v>
      </c>
      <c r="F81" s="81">
        <v>320000</v>
      </c>
      <c r="G81" s="18" t="s">
        <v>18</v>
      </c>
      <c r="H81" s="78">
        <v>44870</v>
      </c>
      <c r="J81" s="14">
        <v>320000</v>
      </c>
      <c r="K81" s="14"/>
      <c r="L81" s="25"/>
      <c r="M81" s="33">
        <f>IF(AND(gastos_periodicos3[[#This Row],[Monto pagado]]&gt;0,gastos_periodicos3[[#This Row],[Monto pagado]]&gt;=gastos_periodicos3[[#This Row],[A pagar]]),1,5)</f>
        <v>5</v>
      </c>
      <c r="N81" s="33"/>
      <c r="O81" s="27" t="s">
        <v>86</v>
      </c>
    </row>
    <row r="82" spans="1:15" ht="15.75" hidden="1">
      <c r="A82" s="9">
        <v>30</v>
      </c>
      <c r="B82" s="12">
        <v>1</v>
      </c>
      <c r="C82" s="13" t="s">
        <v>14</v>
      </c>
      <c r="D82" s="18" t="s">
        <v>17</v>
      </c>
      <c r="E82" s="30">
        <f ca="1">IF(AND(gastos_periodicos3[[#This Row],[Vencimiento]]&gt;=TODAY(),gastos_periodicos3[[#This Row],[Pagado]]=1),1,3)</f>
        <v>3</v>
      </c>
      <c r="F82" s="81">
        <v>320000</v>
      </c>
      <c r="G82" s="18" t="s">
        <v>18</v>
      </c>
      <c r="H82" s="78">
        <v>44900</v>
      </c>
      <c r="J82" s="14">
        <v>320000</v>
      </c>
      <c r="K82" s="14"/>
      <c r="L82" s="25"/>
      <c r="M82" s="33">
        <f>IF(AND(gastos_periodicos3[[#This Row],[Monto pagado]]&gt;0,gastos_periodicos3[[#This Row],[Monto pagado]]&gt;=gastos_periodicos3[[#This Row],[A pagar]]),1,5)</f>
        <v>5</v>
      </c>
      <c r="N82" s="33"/>
      <c r="O82" s="27" t="s">
        <v>86</v>
      </c>
    </row>
    <row r="83" spans="1:15" ht="15.75" hidden="1">
      <c r="A83" s="9">
        <v>365</v>
      </c>
      <c r="B83" s="12"/>
      <c r="C83" s="23" t="s">
        <v>40</v>
      </c>
      <c r="D83" s="18" t="s">
        <v>45</v>
      </c>
      <c r="E83" s="30">
        <f ca="1">IF(AND(gastos_periodicos3[[#This Row],[Vencimiento]]&gt;=TODAY(),gastos_periodicos3[[#This Row],[Pagado]]=1),1,3)</f>
        <v>3</v>
      </c>
      <c r="F83" s="84">
        <v>10000</v>
      </c>
      <c r="G83" s="18" t="s">
        <v>99</v>
      </c>
      <c r="H83" s="80">
        <v>44243</v>
      </c>
      <c r="I83" s="23" t="s">
        <v>82</v>
      </c>
      <c r="J83" s="4"/>
      <c r="K83" s="4"/>
      <c r="L83" s="26"/>
      <c r="M83" s="33">
        <f>IF(AND(gastos_periodicos3[[#This Row],[Monto pagado]]&gt;0,gastos_periodicos3[[#This Row],[Monto pagado]]&gt;=gastos_periodicos3[[#This Row],[A pagar]]),1,5)</f>
        <v>5</v>
      </c>
      <c r="N83" s="33"/>
      <c r="O83" s="34"/>
    </row>
    <row r="84" spans="1:15" ht="15.75" hidden="1">
      <c r="A84" s="9">
        <v>365</v>
      </c>
      <c r="B84" s="12"/>
      <c r="C84" s="20" t="s">
        <v>40</v>
      </c>
      <c r="D84" s="18" t="s">
        <v>45</v>
      </c>
      <c r="E84" s="30">
        <f ca="1">IF(AND(gastos_periodicos3[[#This Row],[Vencimiento]]&gt;=TODAY(),gastos_periodicos3[[#This Row],[Pagado]]=1),1,3)</f>
        <v>3</v>
      </c>
      <c r="F84" s="84">
        <v>15000</v>
      </c>
      <c r="G84" s="18" t="s">
        <v>52</v>
      </c>
      <c r="H84" s="80">
        <v>44417</v>
      </c>
      <c r="I84" s="23" t="s">
        <v>90</v>
      </c>
      <c r="J84" s="4"/>
      <c r="K84" s="4"/>
      <c r="L84" s="26"/>
      <c r="M84" s="33">
        <f>IF(AND(gastos_periodicos3[[#This Row],[Monto pagado]]&gt;0,gastos_periodicos3[[#This Row],[Monto pagado]]&gt;=gastos_periodicos3[[#This Row],[A pagar]]),1,5)</f>
        <v>5</v>
      </c>
      <c r="N84" s="33"/>
      <c r="O84" s="34"/>
    </row>
    <row r="85" spans="1:15" ht="15.75">
      <c r="A85" s="12">
        <v>30</v>
      </c>
      <c r="B85" s="12">
        <v>2</v>
      </c>
      <c r="C85" s="23" t="s">
        <v>91</v>
      </c>
      <c r="D85" s="21" t="s">
        <v>100</v>
      </c>
      <c r="E85" s="30">
        <f ca="1">IF(AND(gastos_periodicos3[[#This Row],[Vencimiento]]&gt;=TODAY(),gastos_periodicos3[[#This Row],[Pagado]]=1),1,3)</f>
        <v>3</v>
      </c>
      <c r="F85" s="82">
        <v>40000</v>
      </c>
      <c r="G85" s="21" t="s">
        <v>98</v>
      </c>
      <c r="H85" s="78">
        <v>44517</v>
      </c>
      <c r="I85" s="22"/>
      <c r="J85" s="3"/>
      <c r="K85" s="3"/>
      <c r="L85" s="26"/>
      <c r="M85" s="33">
        <f>IF(AND(gastos_periodicos3[[#This Row],[Monto pagado]]&gt;0,gastos_periodicos3[[#This Row],[Monto pagado]]&gt;=gastos_periodicos3[[#This Row],[A pagar]]),1,5)</f>
        <v>5</v>
      </c>
      <c r="N85" s="33"/>
      <c r="O85" s="27" t="s">
        <v>87</v>
      </c>
    </row>
    <row r="86" spans="1:15" ht="15.75" hidden="1">
      <c r="A86" s="9">
        <v>365</v>
      </c>
      <c r="B86" s="12"/>
      <c r="C86" s="23" t="s">
        <v>40</v>
      </c>
      <c r="D86" s="18" t="s">
        <v>45</v>
      </c>
      <c r="E86" s="30">
        <f ca="1">IF(AND(gastos_periodicos3[[#This Row],[Vencimiento]]&gt;=TODAY(),gastos_periodicos3[[#This Row],[Pagado]]=1),1,3)</f>
        <v>3</v>
      </c>
      <c r="F86" s="84">
        <v>15000</v>
      </c>
      <c r="G86" s="18" t="s">
        <v>52</v>
      </c>
      <c r="H86" s="80">
        <v>44554</v>
      </c>
      <c r="I86" s="23" t="s">
        <v>88</v>
      </c>
      <c r="J86" s="4"/>
      <c r="K86" s="4"/>
      <c r="L86" s="26"/>
      <c r="M86" s="33">
        <f>IF(AND(gastos_periodicos3[[#This Row],[Monto pagado]]&gt;0,gastos_periodicos3[[#This Row],[Monto pagado]]&gt;=gastos_periodicos3[[#This Row],[A pagar]]),1,5)</f>
        <v>5</v>
      </c>
      <c r="N86" s="33"/>
      <c r="O86" s="34"/>
    </row>
    <row r="87" spans="1:15" ht="15.75" hidden="1">
      <c r="B87" s="12">
        <v>2</v>
      </c>
      <c r="C87" s="22" t="s">
        <v>40</v>
      </c>
      <c r="D87" t="s">
        <v>45</v>
      </c>
      <c r="E87" s="31">
        <f ca="1">IF(AND(gastos_periodicos3[[#This Row],[Vencimiento]]&gt;=TODAY(),gastos_periodicos3[[#This Row],[Pagado]]=1),1,3)</f>
        <v>3</v>
      </c>
      <c r="F87" s="85">
        <v>20000</v>
      </c>
      <c r="G87" s="22" t="s">
        <v>59</v>
      </c>
      <c r="H87" s="78">
        <v>44711</v>
      </c>
      <c r="J87" s="4"/>
      <c r="K87" s="4"/>
      <c r="L87" s="26"/>
      <c r="M87" s="33">
        <f>IF(AND(gastos_periodicos3[[#This Row],[Monto pagado]]&gt;0,gastos_periodicos3[[#This Row],[Monto pagado]]&gt;=gastos_periodicos3[[#This Row],[A pagar]]),1,5)</f>
        <v>5</v>
      </c>
      <c r="N87" s="33"/>
      <c r="O87" s="34"/>
    </row>
    <row r="88" spans="1:15" ht="15.75" hidden="1">
      <c r="A88" s="12">
        <v>30</v>
      </c>
      <c r="B88" s="12">
        <v>1</v>
      </c>
      <c r="C88" s="23" t="s">
        <v>31</v>
      </c>
      <c r="D88" s="21" t="s">
        <v>32</v>
      </c>
      <c r="E88" s="30">
        <f ca="1">IF(AND(gastos_periodicos3[[#This Row],[Vencimiento]]&gt;=TODAY(),gastos_periodicos3[[#This Row],[Pagado]]=1),1,3)</f>
        <v>3</v>
      </c>
      <c r="F88" s="82">
        <v>15000</v>
      </c>
      <c r="G88" s="21" t="s">
        <v>33</v>
      </c>
      <c r="H88" s="78">
        <v>44252</v>
      </c>
      <c r="I88" s="21"/>
      <c r="J88" s="4">
        <f>gastos_periodicos3[[#This Row],[Prespuesto]]</f>
        <v>15000</v>
      </c>
      <c r="K88" s="4"/>
      <c r="L88" s="26"/>
      <c r="M88" s="33">
        <f>IF(AND(gastos_periodicos3[[#This Row],[Monto pagado]]&gt;0,gastos_periodicos3[[#This Row],[Monto pagado]]&gt;=gastos_periodicos3[[#This Row],[A pagar]]),1,5)</f>
        <v>5</v>
      </c>
      <c r="N88" s="33"/>
      <c r="O88" s="27" t="s">
        <v>86</v>
      </c>
    </row>
    <row r="89" spans="1:15" ht="15.75" hidden="1">
      <c r="A89" s="12">
        <v>30</v>
      </c>
      <c r="B89" s="12">
        <v>1</v>
      </c>
      <c r="C89" s="23" t="s">
        <v>31</v>
      </c>
      <c r="D89" s="21" t="s">
        <v>32</v>
      </c>
      <c r="E89" s="31">
        <f ca="1">IF(AND(gastos_periodicos3[[#This Row],[Vencimiento]]&gt;=TODAY(),gastos_periodicos3[[#This Row],[Pagado]]=1),1,3)</f>
        <v>3</v>
      </c>
      <c r="F89" s="82">
        <v>15000</v>
      </c>
      <c r="G89" s="21" t="s">
        <v>33</v>
      </c>
      <c r="H89" s="78">
        <v>44280</v>
      </c>
      <c r="J89" s="4">
        <f>gastos_periodicos3[[#This Row],[Prespuesto]]</f>
        <v>15000</v>
      </c>
      <c r="K89" s="4"/>
      <c r="L89" s="26"/>
      <c r="M89" s="33">
        <f>IF(AND(gastos_periodicos3[[#This Row],[Monto pagado]]&gt;0,gastos_periodicos3[[#This Row],[Monto pagado]]&gt;=gastos_periodicos3[[#This Row],[A pagar]]),1,5)</f>
        <v>5</v>
      </c>
      <c r="N89" s="33"/>
      <c r="O89" s="34"/>
    </row>
    <row r="90" spans="1:15" ht="15.75" hidden="1">
      <c r="A90" s="12">
        <v>30</v>
      </c>
      <c r="B90" s="12">
        <v>1</v>
      </c>
      <c r="C90" s="23" t="s">
        <v>31</v>
      </c>
      <c r="D90" s="21" t="s">
        <v>32</v>
      </c>
      <c r="E90" s="31">
        <f ca="1">IF(AND(gastos_periodicos3[[#This Row],[Vencimiento]]&gt;=TODAY(),gastos_periodicos3[[#This Row],[Pagado]]=1),1,3)</f>
        <v>3</v>
      </c>
      <c r="F90" s="82">
        <v>15000</v>
      </c>
      <c r="G90" s="21" t="s">
        <v>33</v>
      </c>
      <c r="H90" s="78">
        <v>44311</v>
      </c>
      <c r="J90" s="4">
        <f>gastos_periodicos3[[#This Row],[Prespuesto]]</f>
        <v>15000</v>
      </c>
      <c r="K90" s="4"/>
      <c r="L90" s="26"/>
      <c r="M90" s="33">
        <f>IF(AND(gastos_periodicos3[[#This Row],[Monto pagado]]&gt;0,gastos_periodicos3[[#This Row],[Monto pagado]]&gt;=gastos_periodicos3[[#This Row],[A pagar]]),1,5)</f>
        <v>5</v>
      </c>
      <c r="N90" s="33"/>
      <c r="O90" s="34"/>
    </row>
    <row r="91" spans="1:15" ht="15.75" hidden="1">
      <c r="A91" s="12">
        <v>30</v>
      </c>
      <c r="B91" s="12">
        <v>1</v>
      </c>
      <c r="C91" s="23" t="s">
        <v>31</v>
      </c>
      <c r="D91" s="21" t="s">
        <v>32</v>
      </c>
      <c r="E91" s="31">
        <f ca="1">IF(AND(gastos_periodicos3[[#This Row],[Vencimiento]]&gt;=TODAY(),gastos_periodicos3[[#This Row],[Pagado]]=1),1,3)</f>
        <v>3</v>
      </c>
      <c r="F91" s="82">
        <v>15000</v>
      </c>
      <c r="G91" s="21" t="s">
        <v>33</v>
      </c>
      <c r="H91" s="78">
        <v>44341</v>
      </c>
      <c r="J91" s="4">
        <f>gastos_periodicos3[[#This Row],[Prespuesto]]</f>
        <v>15000</v>
      </c>
      <c r="K91" s="4"/>
      <c r="L91" s="26"/>
      <c r="M91" s="33">
        <f>IF(AND(gastos_periodicos3[[#This Row],[Monto pagado]]&gt;0,gastos_periodicos3[[#This Row],[Monto pagado]]&gt;=gastos_periodicos3[[#This Row],[A pagar]]),1,5)</f>
        <v>5</v>
      </c>
      <c r="N91" s="33"/>
      <c r="O91" s="34"/>
    </row>
    <row r="92" spans="1:15" ht="15.75" hidden="1">
      <c r="A92" s="12">
        <v>30</v>
      </c>
      <c r="B92" s="12">
        <v>1</v>
      </c>
      <c r="C92" s="23" t="s">
        <v>31</v>
      </c>
      <c r="D92" s="21" t="s">
        <v>32</v>
      </c>
      <c r="E92" s="31">
        <f ca="1">IF(AND(gastos_periodicos3[[#This Row],[Vencimiento]]&gt;=TODAY(),gastos_periodicos3[[#This Row],[Pagado]]=1),1,3)</f>
        <v>3</v>
      </c>
      <c r="F92" s="82">
        <v>15000</v>
      </c>
      <c r="G92" s="21" t="s">
        <v>33</v>
      </c>
      <c r="H92" s="78">
        <v>44372</v>
      </c>
      <c r="J92" s="4">
        <f>gastos_periodicos3[[#This Row],[Prespuesto]]</f>
        <v>15000</v>
      </c>
      <c r="K92" s="4"/>
      <c r="L92" s="26"/>
      <c r="M92" s="33">
        <f>IF(AND(gastos_periodicos3[[#This Row],[Monto pagado]]&gt;0,gastos_periodicos3[[#This Row],[Monto pagado]]&gt;=gastos_periodicos3[[#This Row],[A pagar]]),1,5)</f>
        <v>5</v>
      </c>
      <c r="N92" s="33"/>
      <c r="O92" s="34"/>
    </row>
    <row r="93" spans="1:15" ht="15.75" hidden="1">
      <c r="A93" s="12">
        <v>30</v>
      </c>
      <c r="B93" s="12">
        <v>1</v>
      </c>
      <c r="C93" s="23" t="s">
        <v>31</v>
      </c>
      <c r="D93" s="21" t="s">
        <v>32</v>
      </c>
      <c r="E93" s="31">
        <f ca="1">IF(AND(gastos_periodicos3[[#This Row],[Vencimiento]]&gt;=TODAY(),gastos_periodicos3[[#This Row],[Pagado]]=1),1,3)</f>
        <v>3</v>
      </c>
      <c r="F93" s="82">
        <v>15000</v>
      </c>
      <c r="G93" s="21" t="s">
        <v>33</v>
      </c>
      <c r="H93" s="78">
        <v>44402</v>
      </c>
      <c r="J93" s="4">
        <f>gastos_periodicos3[[#This Row],[Prespuesto]]</f>
        <v>15000</v>
      </c>
      <c r="K93" s="4"/>
      <c r="L93" s="26"/>
      <c r="M93" s="33">
        <f>IF(AND(gastos_periodicos3[[#This Row],[Monto pagado]]&gt;0,gastos_periodicos3[[#This Row],[Monto pagado]]&gt;=gastos_periodicos3[[#This Row],[A pagar]]),1,5)</f>
        <v>5</v>
      </c>
      <c r="N93" s="33"/>
      <c r="O93" s="34"/>
    </row>
    <row r="94" spans="1:15" ht="15.75" hidden="1">
      <c r="A94" s="12">
        <v>30</v>
      </c>
      <c r="B94" s="12">
        <v>1</v>
      </c>
      <c r="C94" s="23" t="s">
        <v>31</v>
      </c>
      <c r="D94" s="21" t="s">
        <v>32</v>
      </c>
      <c r="E94" s="31">
        <f ca="1">IF(AND(gastos_periodicos3[[#This Row],[Vencimiento]]&gt;=TODAY(),gastos_periodicos3[[#This Row],[Pagado]]=1),1,3)</f>
        <v>3</v>
      </c>
      <c r="F94" s="82">
        <v>15000</v>
      </c>
      <c r="G94" s="21" t="s">
        <v>33</v>
      </c>
      <c r="H94" s="78">
        <v>44433</v>
      </c>
      <c r="J94" s="4">
        <f>gastos_periodicos3[[#This Row],[Prespuesto]]</f>
        <v>15000</v>
      </c>
      <c r="K94" s="4"/>
      <c r="L94" s="26"/>
      <c r="M94" s="33">
        <f>IF(AND(gastos_periodicos3[[#This Row],[Monto pagado]]&gt;0,gastos_periodicos3[[#This Row],[Monto pagado]]&gt;=gastos_periodicos3[[#This Row],[A pagar]]),1,5)</f>
        <v>5</v>
      </c>
      <c r="N94" s="33"/>
      <c r="O94" s="34"/>
    </row>
    <row r="95" spans="1:15" ht="15.75" hidden="1">
      <c r="A95" s="12">
        <v>30</v>
      </c>
      <c r="B95" s="12">
        <v>1</v>
      </c>
      <c r="C95" s="23" t="s">
        <v>31</v>
      </c>
      <c r="D95" s="21" t="s">
        <v>32</v>
      </c>
      <c r="E95" s="31">
        <f ca="1">IF(AND(gastos_periodicos3[[#This Row],[Vencimiento]]&gt;=TODAY(),gastos_periodicos3[[#This Row],[Pagado]]=1),1,3)</f>
        <v>3</v>
      </c>
      <c r="F95" s="82">
        <v>15000</v>
      </c>
      <c r="G95" s="21" t="s">
        <v>33</v>
      </c>
      <c r="H95" s="78">
        <v>44464</v>
      </c>
      <c r="J95" s="4">
        <f>gastos_periodicos3[[#This Row],[Prespuesto]]</f>
        <v>15000</v>
      </c>
      <c r="K95" s="4"/>
      <c r="L95" s="26"/>
      <c r="M95" s="33">
        <f>IF(AND(gastos_periodicos3[[#This Row],[Monto pagado]]&gt;0,gastos_periodicos3[[#This Row],[Monto pagado]]&gt;=gastos_periodicos3[[#This Row],[A pagar]]),1,5)</f>
        <v>5</v>
      </c>
      <c r="N95" s="33"/>
      <c r="O95" s="34"/>
    </row>
    <row r="96" spans="1:15" ht="15.75" hidden="1">
      <c r="A96" s="12">
        <v>30</v>
      </c>
      <c r="B96" s="12">
        <v>1</v>
      </c>
      <c r="C96" s="23" t="s">
        <v>31</v>
      </c>
      <c r="D96" s="21" t="s">
        <v>32</v>
      </c>
      <c r="E96" s="31">
        <f ca="1">IF(AND(gastos_periodicos3[[#This Row],[Vencimiento]]&gt;=TODAY(),gastos_periodicos3[[#This Row],[Pagado]]=1),1,3)</f>
        <v>3</v>
      </c>
      <c r="F96" s="82">
        <v>15000</v>
      </c>
      <c r="G96" s="21" t="s">
        <v>33</v>
      </c>
      <c r="H96" s="78">
        <v>44494</v>
      </c>
      <c r="J96" s="4">
        <f>gastos_periodicos3[[#This Row],[Prespuesto]]</f>
        <v>15000</v>
      </c>
      <c r="K96" s="4"/>
      <c r="L96" s="26"/>
      <c r="M96" s="33">
        <f>IF(AND(gastos_periodicos3[[#This Row],[Monto pagado]]&gt;0,gastos_periodicos3[[#This Row],[Monto pagado]]&gt;=gastos_periodicos3[[#This Row],[A pagar]]),1,5)</f>
        <v>5</v>
      </c>
      <c r="N96" s="33"/>
      <c r="O96" s="34"/>
    </row>
    <row r="97" spans="1:15" ht="15.75">
      <c r="A97" s="12">
        <v>15</v>
      </c>
      <c r="B97" s="12">
        <v>3</v>
      </c>
      <c r="C97" s="23" t="s">
        <v>26</v>
      </c>
      <c r="D97" s="21" t="s">
        <v>27</v>
      </c>
      <c r="E97" s="30">
        <f ca="1">IF(AND(gastos_periodicos3[[#This Row],[Vencimiento]]&gt;=TODAY(),gastos_periodicos3[[#This Row],[Pagado]]=1),1,3)</f>
        <v>3</v>
      </c>
      <c r="F97" s="82">
        <v>8000</v>
      </c>
      <c r="G97" s="21" t="s">
        <v>28</v>
      </c>
      <c r="H97" s="78">
        <v>44517</v>
      </c>
      <c r="I97" s="24"/>
      <c r="J97" s="4">
        <f>gastos_periodicos3[[#This Row],[Prespuesto]]</f>
        <v>8000</v>
      </c>
      <c r="K97" s="4"/>
      <c r="L97" s="26"/>
      <c r="M97" s="33">
        <f>IF(AND(gastos_periodicos3[[#This Row],[Monto pagado]]&gt;0,gastos_periodicos3[[#This Row],[Monto pagado]]&gt;=gastos_periodicos3[[#This Row],[A pagar]]),1,5)</f>
        <v>5</v>
      </c>
      <c r="N97" s="33"/>
      <c r="O97" s="27" t="s">
        <v>86</v>
      </c>
    </row>
    <row r="98" spans="1:15" ht="15.75" hidden="1">
      <c r="A98" s="12">
        <v>30</v>
      </c>
      <c r="B98" s="12">
        <v>1</v>
      </c>
      <c r="C98" s="23" t="s">
        <v>31</v>
      </c>
      <c r="D98" s="21" t="s">
        <v>32</v>
      </c>
      <c r="E98" s="31">
        <f ca="1">IF(AND(gastos_periodicos3[[#This Row],[Vencimiento]]&gt;=TODAY(),gastos_periodicos3[[#This Row],[Pagado]]=1),1,3)</f>
        <v>3</v>
      </c>
      <c r="F98" s="82">
        <v>15000</v>
      </c>
      <c r="G98" s="21" t="s">
        <v>33</v>
      </c>
      <c r="H98" s="78">
        <v>44555</v>
      </c>
      <c r="J98" s="4">
        <f>gastos_periodicos3[[#This Row],[Prespuesto]]</f>
        <v>15000</v>
      </c>
      <c r="K98" s="4"/>
      <c r="L98" s="26"/>
      <c r="M98" s="33">
        <f>IF(AND(gastos_periodicos3[[#This Row],[Monto pagado]]&gt;0,gastos_periodicos3[[#This Row],[Monto pagado]]&gt;=gastos_periodicos3[[#This Row],[A pagar]]),1,5)</f>
        <v>5</v>
      </c>
      <c r="N98" s="33"/>
      <c r="O98" s="34"/>
    </row>
    <row r="99" spans="1:15" ht="15.75" hidden="1">
      <c r="A99" s="12">
        <v>30</v>
      </c>
      <c r="B99" s="12">
        <v>1</v>
      </c>
      <c r="C99" s="23" t="s">
        <v>31</v>
      </c>
      <c r="D99" s="21" t="s">
        <v>32</v>
      </c>
      <c r="E99" s="31">
        <f ca="1">IF(AND(gastos_periodicos3[[#This Row],[Vencimiento]]&gt;=TODAY(),gastos_periodicos3[[#This Row],[Pagado]]=1),1,3)</f>
        <v>3</v>
      </c>
      <c r="F99" s="82">
        <v>15000</v>
      </c>
      <c r="G99" s="21" t="s">
        <v>33</v>
      </c>
      <c r="H99" s="78">
        <v>44586</v>
      </c>
      <c r="J99" s="4">
        <f>gastos_periodicos3[[#This Row],[Prespuesto]]</f>
        <v>15000</v>
      </c>
      <c r="K99" s="4"/>
      <c r="L99" s="26"/>
      <c r="M99" s="33">
        <f>IF(AND(gastos_periodicos3[[#This Row],[Monto pagado]]&gt;0,gastos_periodicos3[[#This Row],[Monto pagado]]&gt;=gastos_periodicos3[[#This Row],[A pagar]]),1,5)</f>
        <v>5</v>
      </c>
      <c r="N99" s="33"/>
      <c r="O99" s="34"/>
    </row>
    <row r="100" spans="1:15" ht="15.75" hidden="1">
      <c r="A100" s="12">
        <v>30</v>
      </c>
      <c r="B100" s="12">
        <v>1</v>
      </c>
      <c r="C100" s="23" t="s">
        <v>31</v>
      </c>
      <c r="D100" s="21" t="s">
        <v>32</v>
      </c>
      <c r="E100" s="31">
        <f ca="1">IF(AND(gastos_periodicos3[[#This Row],[Vencimiento]]&gt;=TODAY(),gastos_periodicos3[[#This Row],[Pagado]]=1),1,3)</f>
        <v>3</v>
      </c>
      <c r="F100" s="82">
        <v>15000</v>
      </c>
      <c r="G100" s="21" t="s">
        <v>33</v>
      </c>
      <c r="H100" s="78">
        <v>44617</v>
      </c>
      <c r="J100" s="4">
        <f>gastos_periodicos3[[#This Row],[Prespuesto]]</f>
        <v>15000</v>
      </c>
      <c r="K100" s="4"/>
      <c r="L100" s="26"/>
      <c r="M100" s="33">
        <f>IF(AND(gastos_periodicos3[[#This Row],[Monto pagado]]&gt;0,gastos_periodicos3[[#This Row],[Monto pagado]]&gt;=gastos_periodicos3[[#This Row],[A pagar]]),1,5)</f>
        <v>5</v>
      </c>
      <c r="N100" s="33"/>
      <c r="O100" s="34"/>
    </row>
    <row r="101" spans="1:15" ht="15.75" hidden="1">
      <c r="A101" s="12">
        <v>30</v>
      </c>
      <c r="B101" s="12">
        <v>1</v>
      </c>
      <c r="C101" s="23" t="s">
        <v>31</v>
      </c>
      <c r="D101" s="21" t="s">
        <v>32</v>
      </c>
      <c r="E101" s="31">
        <f ca="1">IF(AND(gastos_periodicos3[[#This Row],[Vencimiento]]&gt;=TODAY(),gastos_periodicos3[[#This Row],[Pagado]]=1),1,3)</f>
        <v>3</v>
      </c>
      <c r="F101" s="82">
        <v>15000</v>
      </c>
      <c r="G101" s="21" t="s">
        <v>33</v>
      </c>
      <c r="H101" s="78">
        <v>44645</v>
      </c>
      <c r="J101" s="4">
        <f>gastos_periodicos3[[#This Row],[Prespuesto]]</f>
        <v>15000</v>
      </c>
      <c r="K101" s="4"/>
      <c r="L101" s="26"/>
      <c r="M101" s="33">
        <f>IF(AND(gastos_periodicos3[[#This Row],[Monto pagado]]&gt;0,gastos_periodicos3[[#This Row],[Monto pagado]]&gt;=gastos_periodicos3[[#This Row],[A pagar]]),1,5)</f>
        <v>5</v>
      </c>
      <c r="N101" s="33"/>
      <c r="O101" s="34"/>
    </row>
    <row r="102" spans="1:15" ht="15.75" hidden="1">
      <c r="A102" s="12">
        <v>30</v>
      </c>
      <c r="B102" s="12">
        <v>1</v>
      </c>
      <c r="C102" s="23" t="s">
        <v>31</v>
      </c>
      <c r="D102" s="21" t="s">
        <v>32</v>
      </c>
      <c r="E102" s="31">
        <f ca="1">IF(AND(gastos_periodicos3[[#This Row],[Vencimiento]]&gt;=TODAY(),gastos_periodicos3[[#This Row],[Pagado]]=1),1,3)</f>
        <v>3</v>
      </c>
      <c r="F102" s="82">
        <v>15000</v>
      </c>
      <c r="G102" s="21" t="s">
        <v>33</v>
      </c>
      <c r="H102" s="78">
        <v>44676</v>
      </c>
      <c r="J102" s="4">
        <f>gastos_periodicos3[[#This Row],[Prespuesto]]</f>
        <v>15000</v>
      </c>
      <c r="K102" s="4"/>
      <c r="L102" s="26"/>
      <c r="M102" s="33">
        <f>IF(AND(gastos_periodicos3[[#This Row],[Monto pagado]]&gt;0,gastos_periodicos3[[#This Row],[Monto pagado]]&gt;=gastos_periodicos3[[#This Row],[A pagar]]),1,5)</f>
        <v>5</v>
      </c>
      <c r="N102" s="33"/>
      <c r="O102" s="34"/>
    </row>
    <row r="103" spans="1:15" ht="15.75" hidden="1">
      <c r="A103" s="12">
        <v>30</v>
      </c>
      <c r="B103" s="12">
        <v>1</v>
      </c>
      <c r="C103" s="23" t="s">
        <v>31</v>
      </c>
      <c r="D103" s="21" t="s">
        <v>32</v>
      </c>
      <c r="E103" s="31">
        <f ca="1">IF(AND(gastos_periodicos3[[#This Row],[Vencimiento]]&gt;=TODAY(),gastos_periodicos3[[#This Row],[Pagado]]=1),1,3)</f>
        <v>3</v>
      </c>
      <c r="F103" s="82">
        <v>15000</v>
      </c>
      <c r="G103" s="21" t="s">
        <v>33</v>
      </c>
      <c r="H103" s="78">
        <v>44706</v>
      </c>
      <c r="J103" s="4">
        <f>gastos_periodicos3[[#This Row],[Prespuesto]]</f>
        <v>15000</v>
      </c>
      <c r="K103" s="4"/>
      <c r="L103" s="26"/>
      <c r="M103" s="33">
        <f>IF(AND(gastos_periodicos3[[#This Row],[Monto pagado]]&gt;0,gastos_periodicos3[[#This Row],[Monto pagado]]&gt;=gastos_periodicos3[[#This Row],[A pagar]]),1,5)</f>
        <v>5</v>
      </c>
      <c r="N103" s="33"/>
      <c r="O103" s="34"/>
    </row>
    <row r="104" spans="1:15" ht="15.75" hidden="1">
      <c r="A104" s="12">
        <v>30</v>
      </c>
      <c r="B104" s="12">
        <v>1</v>
      </c>
      <c r="C104" s="23" t="s">
        <v>31</v>
      </c>
      <c r="D104" s="21" t="s">
        <v>32</v>
      </c>
      <c r="E104" s="31">
        <f ca="1">IF(AND(gastos_periodicos3[[#This Row],[Vencimiento]]&gt;=TODAY(),gastos_periodicos3[[#This Row],[Pagado]]=1),1,3)</f>
        <v>3</v>
      </c>
      <c r="F104" s="82">
        <v>15000</v>
      </c>
      <c r="G104" s="21" t="s">
        <v>33</v>
      </c>
      <c r="H104" s="78">
        <v>44737</v>
      </c>
      <c r="J104" s="4">
        <f>gastos_periodicos3[[#This Row],[Prespuesto]]</f>
        <v>15000</v>
      </c>
      <c r="K104" s="4"/>
      <c r="L104" s="26"/>
      <c r="M104" s="33">
        <f>IF(AND(gastos_periodicos3[[#This Row],[Monto pagado]]&gt;0,gastos_periodicos3[[#This Row],[Monto pagado]]&gt;=gastos_periodicos3[[#This Row],[A pagar]]),1,5)</f>
        <v>5</v>
      </c>
      <c r="N104" s="33"/>
      <c r="O104" s="34"/>
    </row>
    <row r="105" spans="1:15" ht="15.75" hidden="1">
      <c r="A105" s="12">
        <v>30</v>
      </c>
      <c r="B105" s="12">
        <v>1</v>
      </c>
      <c r="C105" s="23" t="s">
        <v>31</v>
      </c>
      <c r="D105" s="21" t="s">
        <v>32</v>
      </c>
      <c r="E105" s="31">
        <f ca="1">IF(AND(gastos_periodicos3[[#This Row],[Vencimiento]]&gt;=TODAY(),gastos_periodicos3[[#This Row],[Pagado]]=1),1,3)</f>
        <v>3</v>
      </c>
      <c r="F105" s="82">
        <v>15000</v>
      </c>
      <c r="G105" s="21" t="s">
        <v>33</v>
      </c>
      <c r="H105" s="78">
        <v>44767</v>
      </c>
      <c r="J105" s="4">
        <f>gastos_periodicos3[[#This Row],[Prespuesto]]</f>
        <v>15000</v>
      </c>
      <c r="K105" s="4"/>
      <c r="L105" s="26"/>
      <c r="M105" s="33">
        <f>IF(AND(gastos_periodicos3[[#This Row],[Monto pagado]]&gt;0,gastos_periodicos3[[#This Row],[Monto pagado]]&gt;=gastos_periodicos3[[#This Row],[A pagar]]),1,5)</f>
        <v>5</v>
      </c>
      <c r="N105" s="33"/>
      <c r="O105" s="34"/>
    </row>
    <row r="106" spans="1:15" ht="15.75" hidden="1">
      <c r="A106" s="12">
        <v>30</v>
      </c>
      <c r="B106" s="12">
        <v>1</v>
      </c>
      <c r="C106" s="23" t="s">
        <v>31</v>
      </c>
      <c r="D106" s="21" t="s">
        <v>32</v>
      </c>
      <c r="E106" s="31">
        <f ca="1">IF(AND(gastos_periodicos3[[#This Row],[Vencimiento]]&gt;=TODAY(),gastos_periodicos3[[#This Row],[Pagado]]=1),1,3)</f>
        <v>3</v>
      </c>
      <c r="F106" s="82">
        <v>15000</v>
      </c>
      <c r="G106" s="21" t="s">
        <v>33</v>
      </c>
      <c r="H106" s="78">
        <v>44798</v>
      </c>
      <c r="J106" s="4">
        <f>gastos_periodicos3[[#This Row],[Prespuesto]]</f>
        <v>15000</v>
      </c>
      <c r="K106" s="4"/>
      <c r="L106" s="26"/>
      <c r="M106" s="33">
        <f>IF(AND(gastos_periodicos3[[#This Row],[Monto pagado]]&gt;0,gastos_periodicos3[[#This Row],[Monto pagado]]&gt;=gastos_periodicos3[[#This Row],[A pagar]]),1,5)</f>
        <v>5</v>
      </c>
      <c r="N106" s="33"/>
      <c r="O106" s="34"/>
    </row>
    <row r="107" spans="1:15" ht="15.75" hidden="1">
      <c r="A107" s="12">
        <v>30</v>
      </c>
      <c r="B107" s="12">
        <v>1</v>
      </c>
      <c r="C107" s="23" t="s">
        <v>31</v>
      </c>
      <c r="D107" s="21" t="s">
        <v>32</v>
      </c>
      <c r="E107" s="31">
        <f ca="1">IF(AND(gastos_periodicos3[[#This Row],[Vencimiento]]&gt;=TODAY(),gastos_periodicos3[[#This Row],[Pagado]]=1),1,3)</f>
        <v>3</v>
      </c>
      <c r="F107" s="82">
        <v>15000</v>
      </c>
      <c r="G107" s="21" t="s">
        <v>33</v>
      </c>
      <c r="H107" s="78">
        <v>44829</v>
      </c>
      <c r="J107" s="4">
        <f>gastos_periodicos3[[#This Row],[Prespuesto]]</f>
        <v>15000</v>
      </c>
      <c r="K107" s="4"/>
      <c r="L107" s="26"/>
      <c r="M107" s="33">
        <f>IF(AND(gastos_periodicos3[[#This Row],[Monto pagado]]&gt;0,gastos_periodicos3[[#This Row],[Monto pagado]]&gt;=gastos_periodicos3[[#This Row],[A pagar]]),1,5)</f>
        <v>5</v>
      </c>
      <c r="N107" s="33"/>
      <c r="O107" s="34"/>
    </row>
    <row r="108" spans="1:15" ht="15.75" hidden="1">
      <c r="A108" s="12">
        <v>30</v>
      </c>
      <c r="B108" s="12">
        <v>1</v>
      </c>
      <c r="C108" s="23" t="s">
        <v>31</v>
      </c>
      <c r="D108" s="21" t="s">
        <v>32</v>
      </c>
      <c r="E108" s="31">
        <f ca="1">IF(AND(gastos_periodicos3[[#This Row],[Vencimiento]]&gt;=TODAY(),gastos_periodicos3[[#This Row],[Pagado]]=1),1,3)</f>
        <v>3</v>
      </c>
      <c r="F108" s="82">
        <v>15000</v>
      </c>
      <c r="G108" s="21" t="s">
        <v>33</v>
      </c>
      <c r="H108" s="78">
        <v>44859</v>
      </c>
      <c r="J108" s="4">
        <f>gastos_periodicos3[[#This Row],[Prespuesto]]</f>
        <v>15000</v>
      </c>
      <c r="K108" s="4"/>
      <c r="L108" s="26"/>
      <c r="M108" s="33">
        <f>IF(AND(gastos_periodicos3[[#This Row],[Monto pagado]]&gt;0,gastos_periodicos3[[#This Row],[Monto pagado]]&gt;=gastos_periodicos3[[#This Row],[A pagar]]),1,5)</f>
        <v>5</v>
      </c>
      <c r="N108" s="33"/>
      <c r="O108" s="34"/>
    </row>
    <row r="109" spans="1:15" ht="15.75" hidden="1">
      <c r="A109" s="12">
        <v>30</v>
      </c>
      <c r="B109" s="12">
        <v>1</v>
      </c>
      <c r="C109" s="23" t="s">
        <v>31</v>
      </c>
      <c r="D109" s="21" t="s">
        <v>32</v>
      </c>
      <c r="E109" s="31">
        <f ca="1">IF(AND(gastos_periodicos3[[#This Row],[Vencimiento]]&gt;=TODAY(),gastos_periodicos3[[#This Row],[Pagado]]=1),1,3)</f>
        <v>3</v>
      </c>
      <c r="F109" s="82">
        <v>15000</v>
      </c>
      <c r="G109" s="21" t="s">
        <v>33</v>
      </c>
      <c r="H109" s="78">
        <v>44890</v>
      </c>
      <c r="J109" s="4">
        <f>gastos_periodicos3[[#This Row],[Prespuesto]]</f>
        <v>15000</v>
      </c>
      <c r="K109" s="4"/>
      <c r="L109" s="26"/>
      <c r="M109" s="33">
        <f>IF(AND(gastos_periodicos3[[#This Row],[Monto pagado]]&gt;0,gastos_periodicos3[[#This Row],[Monto pagado]]&gt;=gastos_periodicos3[[#This Row],[A pagar]]),1,5)</f>
        <v>5</v>
      </c>
      <c r="N109" s="33"/>
      <c r="O109" s="34"/>
    </row>
    <row r="110" spans="1:15" ht="15.75" hidden="1">
      <c r="A110" s="12">
        <v>30</v>
      </c>
      <c r="B110" s="12">
        <v>1</v>
      </c>
      <c r="C110" s="23" t="s">
        <v>31</v>
      </c>
      <c r="D110" s="21" t="s">
        <v>32</v>
      </c>
      <c r="E110" s="31">
        <f ca="1">IF(AND(gastos_periodicos3[[#This Row],[Vencimiento]]&gt;=TODAY(),gastos_periodicos3[[#This Row],[Pagado]]=1),1,3)</f>
        <v>3</v>
      </c>
      <c r="F110" s="82">
        <v>15000</v>
      </c>
      <c r="G110" s="21" t="s">
        <v>33</v>
      </c>
      <c r="H110" s="78">
        <v>44920</v>
      </c>
      <c r="J110" s="4">
        <f>gastos_periodicos3[[#This Row],[Prespuesto]]</f>
        <v>15000</v>
      </c>
      <c r="K110" s="4"/>
      <c r="L110" s="26"/>
      <c r="M110" s="33">
        <f>IF(AND(gastos_periodicos3[[#This Row],[Monto pagado]]&gt;0,gastos_periodicos3[[#This Row],[Monto pagado]]&gt;=gastos_periodicos3[[#This Row],[A pagar]]),1,5)</f>
        <v>5</v>
      </c>
      <c r="N110" s="33"/>
      <c r="O110" s="34"/>
    </row>
    <row r="111" spans="1:15" ht="15.75" hidden="1">
      <c r="A111" s="9">
        <v>365</v>
      </c>
      <c r="B111" s="12"/>
      <c r="C111" s="20" t="s">
        <v>40</v>
      </c>
      <c r="D111" s="18" t="s">
        <v>45</v>
      </c>
      <c r="E111" s="30">
        <f ca="1">IF(AND(gastos_periodicos3[[#This Row],[Vencimiento]]&gt;=TODAY(),gastos_periodicos3[[#This Row],[Pagado]]=1),1,3)</f>
        <v>3</v>
      </c>
      <c r="F111" s="84">
        <v>15000</v>
      </c>
      <c r="G111" s="18" t="s">
        <v>101</v>
      </c>
      <c r="H111" s="80">
        <v>44453</v>
      </c>
      <c r="I111" s="23" t="s">
        <v>82</v>
      </c>
      <c r="J111" s="4"/>
      <c r="K111" s="4"/>
      <c r="L111" s="26"/>
      <c r="M111" s="33">
        <f>IF(AND(gastos_periodicos3[[#This Row],[Monto pagado]]&gt;0,gastos_periodicos3[[#This Row],[Monto pagado]]&gt;=gastos_periodicos3[[#This Row],[A pagar]]),1,5)</f>
        <v>5</v>
      </c>
      <c r="N111" s="33"/>
      <c r="O111" s="34"/>
    </row>
    <row r="112" spans="1:15" ht="15.75">
      <c r="A112" s="12">
        <v>15</v>
      </c>
      <c r="B112" s="12">
        <v>2</v>
      </c>
      <c r="C112" s="20" t="s">
        <v>40</v>
      </c>
      <c r="D112" s="21" t="s">
        <v>43</v>
      </c>
      <c r="E112" s="30">
        <f ca="1">IF(AND(gastos_periodicos3[[#This Row],[Vencimiento]]&gt;=TODAY(),gastos_periodicos3[[#This Row],[Pagado]]=1),1,3)</f>
        <v>3</v>
      </c>
      <c r="F112" s="82">
        <v>30000</v>
      </c>
      <c r="G112" s="21" t="s">
        <v>44</v>
      </c>
      <c r="H112" s="78">
        <v>44517</v>
      </c>
      <c r="I112" s="22"/>
      <c r="J112" s="3"/>
      <c r="K112" s="3"/>
      <c r="L112" s="26"/>
      <c r="M112" s="33">
        <f>IF(AND(gastos_periodicos3[[#This Row],[Monto pagado]]&gt;0,gastos_periodicos3[[#This Row],[Monto pagado]]&gt;=gastos_periodicos3[[#This Row],[A pagar]]),1,5)</f>
        <v>5</v>
      </c>
      <c r="N112" s="33"/>
      <c r="O112" s="27" t="s">
        <v>87</v>
      </c>
    </row>
    <row r="113" spans="1:15" ht="15.75" hidden="1">
      <c r="A113" s="12">
        <v>30</v>
      </c>
      <c r="B113" s="12">
        <v>1</v>
      </c>
      <c r="C113" s="20" t="s">
        <v>14</v>
      </c>
      <c r="D113" s="21" t="s">
        <v>19</v>
      </c>
      <c r="E113" s="31">
        <f ca="1">IF(AND(gastos_periodicos3[[#This Row],[Vencimiento]]&gt;=TODAY(),gastos_periodicos3[[#This Row],[Pagado]]=1),1,3)</f>
        <v>3</v>
      </c>
      <c r="F113" s="82">
        <v>5000</v>
      </c>
      <c r="G113" s="21" t="s">
        <v>20</v>
      </c>
      <c r="H113" s="78">
        <v>44535</v>
      </c>
      <c r="J113" s="4"/>
      <c r="K113" s="4"/>
      <c r="L113" s="26"/>
      <c r="M113" s="33">
        <f>IF(AND(gastos_periodicos3[[#This Row],[Monto pagado]]&gt;0,gastos_periodicos3[[#This Row],[Monto pagado]]&gt;=gastos_periodicos3[[#This Row],[A pagar]]),1,5)</f>
        <v>5</v>
      </c>
      <c r="N113" s="32"/>
      <c r="O113" s="27" t="s">
        <v>87</v>
      </c>
    </row>
    <row r="114" spans="1:15" ht="15.75" hidden="1">
      <c r="A114" s="12">
        <v>30</v>
      </c>
      <c r="B114" s="12">
        <v>1</v>
      </c>
      <c r="C114" s="20" t="s">
        <v>14</v>
      </c>
      <c r="D114" s="21" t="s">
        <v>19</v>
      </c>
      <c r="E114" s="31">
        <f ca="1">IF(AND(gastos_periodicos3[[#This Row],[Vencimiento]]&gt;=TODAY(),gastos_periodicos3[[#This Row],[Pagado]]=1),1,3)</f>
        <v>3</v>
      </c>
      <c r="F114" s="82">
        <v>5000</v>
      </c>
      <c r="G114" s="21" t="s">
        <v>20</v>
      </c>
      <c r="H114" s="78">
        <v>44566</v>
      </c>
      <c r="J114" s="4"/>
      <c r="K114" s="4"/>
      <c r="L114" s="26"/>
      <c r="M114" s="33">
        <f>IF(AND(gastos_periodicos3[[#This Row],[Monto pagado]]&gt;0,gastos_periodicos3[[#This Row],[Monto pagado]]&gt;=gastos_periodicos3[[#This Row],[A pagar]]),1,5)</f>
        <v>5</v>
      </c>
      <c r="N114" s="32"/>
      <c r="O114" s="27" t="s">
        <v>87</v>
      </c>
    </row>
    <row r="115" spans="1:15" ht="15.75" hidden="1">
      <c r="A115" s="12">
        <v>30</v>
      </c>
      <c r="B115" s="12">
        <v>1</v>
      </c>
      <c r="C115" s="20" t="s">
        <v>14</v>
      </c>
      <c r="D115" s="21" t="s">
        <v>19</v>
      </c>
      <c r="E115" s="31">
        <f ca="1">IF(AND(gastos_periodicos3[[#This Row],[Vencimiento]]&gt;=TODAY(),gastos_periodicos3[[#This Row],[Pagado]]=1),1,3)</f>
        <v>3</v>
      </c>
      <c r="F115" s="82">
        <v>5000</v>
      </c>
      <c r="G115" s="21" t="s">
        <v>20</v>
      </c>
      <c r="H115" s="78">
        <v>44597</v>
      </c>
      <c r="J115" s="4"/>
      <c r="K115" s="4"/>
      <c r="L115" s="26"/>
      <c r="M115" s="33">
        <f>IF(AND(gastos_periodicos3[[#This Row],[Monto pagado]]&gt;0,gastos_periodicos3[[#This Row],[Monto pagado]]&gt;=gastos_periodicos3[[#This Row],[A pagar]]),1,5)</f>
        <v>5</v>
      </c>
      <c r="N115" s="32"/>
      <c r="O115" s="27" t="s">
        <v>87</v>
      </c>
    </row>
    <row r="116" spans="1:15" ht="15.75" hidden="1">
      <c r="A116" s="12">
        <v>30</v>
      </c>
      <c r="B116" s="12">
        <v>1</v>
      </c>
      <c r="C116" s="20" t="s">
        <v>14</v>
      </c>
      <c r="D116" s="21" t="s">
        <v>19</v>
      </c>
      <c r="E116" s="31">
        <f ca="1">IF(AND(gastos_periodicos3[[#This Row],[Vencimiento]]&gt;=TODAY(),gastos_periodicos3[[#This Row],[Pagado]]=1),1,3)</f>
        <v>3</v>
      </c>
      <c r="F116" s="82">
        <v>5000</v>
      </c>
      <c r="G116" s="21" t="s">
        <v>20</v>
      </c>
      <c r="H116" s="78">
        <v>44625</v>
      </c>
      <c r="J116" s="4"/>
      <c r="K116" s="4"/>
      <c r="L116" s="26"/>
      <c r="M116" s="33">
        <f>IF(AND(gastos_periodicos3[[#This Row],[Monto pagado]]&gt;0,gastos_periodicos3[[#This Row],[Monto pagado]]&gt;=gastos_periodicos3[[#This Row],[A pagar]]),1,5)</f>
        <v>5</v>
      </c>
      <c r="N116" s="32"/>
      <c r="O116" s="27" t="s">
        <v>87</v>
      </c>
    </row>
    <row r="117" spans="1:15" ht="15.75" hidden="1">
      <c r="A117" s="12">
        <v>30</v>
      </c>
      <c r="B117" s="12">
        <v>1</v>
      </c>
      <c r="C117" s="20" t="s">
        <v>14</v>
      </c>
      <c r="D117" s="21" t="s">
        <v>19</v>
      </c>
      <c r="E117" s="31">
        <f ca="1">IF(AND(gastos_periodicos3[[#This Row],[Vencimiento]]&gt;=TODAY(),gastos_periodicos3[[#This Row],[Pagado]]=1),1,3)</f>
        <v>3</v>
      </c>
      <c r="F117" s="82">
        <v>5000</v>
      </c>
      <c r="G117" s="21" t="s">
        <v>20</v>
      </c>
      <c r="H117" s="78">
        <v>44656</v>
      </c>
      <c r="J117" s="4"/>
      <c r="K117" s="4"/>
      <c r="L117" s="26"/>
      <c r="M117" s="33">
        <f>IF(AND(gastos_periodicos3[[#This Row],[Monto pagado]]&gt;0,gastos_periodicos3[[#This Row],[Monto pagado]]&gt;=gastos_periodicos3[[#This Row],[A pagar]]),1,5)</f>
        <v>5</v>
      </c>
      <c r="N117" s="32"/>
      <c r="O117" s="27" t="s">
        <v>87</v>
      </c>
    </row>
    <row r="118" spans="1:15" ht="15.75" hidden="1">
      <c r="A118" s="12">
        <v>30</v>
      </c>
      <c r="B118" s="12">
        <v>1</v>
      </c>
      <c r="C118" s="20" t="s">
        <v>14</v>
      </c>
      <c r="D118" s="21" t="s">
        <v>19</v>
      </c>
      <c r="E118" s="31">
        <f ca="1">IF(AND(gastos_periodicos3[[#This Row],[Vencimiento]]&gt;=TODAY(),gastos_periodicos3[[#This Row],[Pagado]]=1),1,3)</f>
        <v>3</v>
      </c>
      <c r="F118" s="82">
        <v>5000</v>
      </c>
      <c r="G118" s="21" t="s">
        <v>20</v>
      </c>
      <c r="H118" s="78">
        <v>44686</v>
      </c>
      <c r="J118" s="4"/>
      <c r="K118" s="4"/>
      <c r="L118" s="26"/>
      <c r="M118" s="33">
        <f>IF(AND(gastos_periodicos3[[#This Row],[Monto pagado]]&gt;0,gastos_periodicos3[[#This Row],[Monto pagado]]&gt;=gastos_periodicos3[[#This Row],[A pagar]]),1,5)</f>
        <v>5</v>
      </c>
      <c r="N118" s="32"/>
      <c r="O118" s="27" t="s">
        <v>87</v>
      </c>
    </row>
    <row r="119" spans="1:15" ht="15.75" hidden="1">
      <c r="A119" s="12">
        <v>30</v>
      </c>
      <c r="B119" s="12">
        <v>1</v>
      </c>
      <c r="C119" s="20" t="s">
        <v>14</v>
      </c>
      <c r="D119" s="21" t="s">
        <v>19</v>
      </c>
      <c r="E119" s="31">
        <f ca="1">IF(AND(gastos_periodicos3[[#This Row],[Vencimiento]]&gt;=TODAY(),gastos_periodicos3[[#This Row],[Pagado]]=1),1,3)</f>
        <v>3</v>
      </c>
      <c r="F119" s="82">
        <v>5000</v>
      </c>
      <c r="G119" s="21" t="s">
        <v>20</v>
      </c>
      <c r="H119" s="78">
        <v>44717</v>
      </c>
      <c r="J119" s="4"/>
      <c r="K119" s="4"/>
      <c r="L119" s="26"/>
      <c r="M119" s="33">
        <f>IF(AND(gastos_periodicos3[[#This Row],[Monto pagado]]&gt;0,gastos_periodicos3[[#This Row],[Monto pagado]]&gt;=gastos_periodicos3[[#This Row],[A pagar]]),1,5)</f>
        <v>5</v>
      </c>
      <c r="N119" s="32"/>
      <c r="O119" s="27" t="s">
        <v>87</v>
      </c>
    </row>
    <row r="120" spans="1:15" ht="15.75" hidden="1">
      <c r="A120" s="12">
        <v>30</v>
      </c>
      <c r="B120" s="12">
        <v>1</v>
      </c>
      <c r="C120" s="20" t="s">
        <v>14</v>
      </c>
      <c r="D120" s="21" t="s">
        <v>19</v>
      </c>
      <c r="E120" s="31">
        <f ca="1">IF(AND(gastos_periodicos3[[#This Row],[Vencimiento]]&gt;=TODAY(),gastos_periodicos3[[#This Row],[Pagado]]=1),1,3)</f>
        <v>3</v>
      </c>
      <c r="F120" s="82">
        <v>5000</v>
      </c>
      <c r="G120" s="21" t="s">
        <v>20</v>
      </c>
      <c r="H120" s="78">
        <v>44747</v>
      </c>
      <c r="J120" s="4"/>
      <c r="K120" s="4"/>
      <c r="L120" s="26"/>
      <c r="M120" s="33">
        <f>IF(AND(gastos_periodicos3[[#This Row],[Monto pagado]]&gt;0,gastos_periodicos3[[#This Row],[Monto pagado]]&gt;=gastos_periodicos3[[#This Row],[A pagar]]),1,5)</f>
        <v>5</v>
      </c>
      <c r="N120" s="32"/>
      <c r="O120" s="27" t="s">
        <v>87</v>
      </c>
    </row>
    <row r="121" spans="1:15" ht="15.75" hidden="1">
      <c r="A121" s="12">
        <v>30</v>
      </c>
      <c r="B121" s="12">
        <v>1</v>
      </c>
      <c r="C121" s="20" t="s">
        <v>14</v>
      </c>
      <c r="D121" s="21" t="s">
        <v>19</v>
      </c>
      <c r="E121" s="31">
        <f ca="1">IF(AND(gastos_periodicos3[[#This Row],[Vencimiento]]&gt;=TODAY(),gastos_periodicos3[[#This Row],[Pagado]]=1),1,3)</f>
        <v>3</v>
      </c>
      <c r="F121" s="82">
        <v>5000</v>
      </c>
      <c r="G121" s="21" t="s">
        <v>20</v>
      </c>
      <c r="H121" s="78">
        <v>44778</v>
      </c>
      <c r="J121" s="4"/>
      <c r="K121" s="4"/>
      <c r="L121" s="26"/>
      <c r="M121" s="33">
        <f>IF(AND(gastos_periodicos3[[#This Row],[Monto pagado]]&gt;0,gastos_periodicos3[[#This Row],[Monto pagado]]&gt;=gastos_periodicos3[[#This Row],[A pagar]]),1,5)</f>
        <v>5</v>
      </c>
      <c r="N121" s="32"/>
      <c r="O121" s="27" t="s">
        <v>87</v>
      </c>
    </row>
    <row r="122" spans="1:15" ht="15.75" hidden="1">
      <c r="A122" s="12">
        <v>30</v>
      </c>
      <c r="B122" s="12">
        <v>1</v>
      </c>
      <c r="C122" s="20" t="s">
        <v>14</v>
      </c>
      <c r="D122" s="21" t="s">
        <v>19</v>
      </c>
      <c r="E122" s="31">
        <f ca="1">IF(AND(gastos_periodicos3[[#This Row],[Vencimiento]]&gt;=TODAY(),gastos_periodicos3[[#This Row],[Pagado]]=1),1,3)</f>
        <v>3</v>
      </c>
      <c r="F122" s="82">
        <v>5000</v>
      </c>
      <c r="G122" s="21" t="s">
        <v>20</v>
      </c>
      <c r="H122" s="78">
        <v>44809</v>
      </c>
      <c r="J122" s="4"/>
      <c r="K122" s="4"/>
      <c r="L122" s="26"/>
      <c r="M122" s="33">
        <f>IF(AND(gastos_periodicos3[[#This Row],[Monto pagado]]&gt;0,gastos_periodicos3[[#This Row],[Monto pagado]]&gt;=gastos_periodicos3[[#This Row],[A pagar]]),1,5)</f>
        <v>5</v>
      </c>
      <c r="N122" s="32"/>
      <c r="O122" s="27" t="s">
        <v>87</v>
      </c>
    </row>
    <row r="123" spans="1:15" ht="15.75" hidden="1">
      <c r="A123" s="12">
        <v>30</v>
      </c>
      <c r="B123" s="12">
        <v>1</v>
      </c>
      <c r="C123" s="20" t="s">
        <v>14</v>
      </c>
      <c r="D123" s="21" t="s">
        <v>19</v>
      </c>
      <c r="E123" s="31">
        <f ca="1">IF(AND(gastos_periodicos3[[#This Row],[Vencimiento]]&gt;=TODAY(),gastos_periodicos3[[#This Row],[Pagado]]=1),1,3)</f>
        <v>3</v>
      </c>
      <c r="F123" s="82">
        <v>5000</v>
      </c>
      <c r="G123" s="21" t="s">
        <v>20</v>
      </c>
      <c r="H123" s="78">
        <v>44839</v>
      </c>
      <c r="J123" s="4"/>
      <c r="K123" s="4"/>
      <c r="L123" s="26"/>
      <c r="M123" s="33">
        <f>IF(AND(gastos_periodicos3[[#This Row],[Monto pagado]]&gt;0,gastos_periodicos3[[#This Row],[Monto pagado]]&gt;=gastos_periodicos3[[#This Row],[A pagar]]),1,5)</f>
        <v>5</v>
      </c>
      <c r="N123" s="32"/>
      <c r="O123" s="27" t="s">
        <v>87</v>
      </c>
    </row>
    <row r="124" spans="1:15" ht="15.75" hidden="1">
      <c r="A124" s="12">
        <v>30</v>
      </c>
      <c r="B124" s="12">
        <v>1</v>
      </c>
      <c r="C124" s="20" t="s">
        <v>14</v>
      </c>
      <c r="D124" s="21" t="s">
        <v>19</v>
      </c>
      <c r="E124" s="31">
        <f ca="1">IF(AND(gastos_periodicos3[[#This Row],[Vencimiento]]&gt;=TODAY(),gastos_periodicos3[[#This Row],[Pagado]]=1),1,3)</f>
        <v>3</v>
      </c>
      <c r="F124" s="82">
        <v>5000</v>
      </c>
      <c r="G124" s="21" t="s">
        <v>20</v>
      </c>
      <c r="H124" s="78">
        <v>44870</v>
      </c>
      <c r="J124" s="4"/>
      <c r="K124" s="4"/>
      <c r="L124" s="26"/>
      <c r="M124" s="33">
        <f>IF(AND(gastos_periodicos3[[#This Row],[Monto pagado]]&gt;0,gastos_periodicos3[[#This Row],[Monto pagado]]&gt;=gastos_periodicos3[[#This Row],[A pagar]]),1,5)</f>
        <v>5</v>
      </c>
      <c r="N124" s="32"/>
      <c r="O124" s="27" t="s">
        <v>87</v>
      </c>
    </row>
    <row r="125" spans="1:15" ht="15.75" hidden="1">
      <c r="A125" s="12">
        <v>30</v>
      </c>
      <c r="B125" s="12">
        <v>1</v>
      </c>
      <c r="C125" s="20" t="s">
        <v>14</v>
      </c>
      <c r="D125" s="21" t="s">
        <v>19</v>
      </c>
      <c r="E125" s="31">
        <f ca="1">IF(AND(gastos_periodicos3[[#This Row],[Vencimiento]]&gt;=TODAY(),gastos_periodicos3[[#This Row],[Pagado]]=1),1,3)</f>
        <v>3</v>
      </c>
      <c r="F125" s="82">
        <v>5000</v>
      </c>
      <c r="G125" s="21" t="s">
        <v>20</v>
      </c>
      <c r="H125" s="78">
        <v>44900</v>
      </c>
      <c r="J125" s="4"/>
      <c r="K125" s="4"/>
      <c r="L125" s="26"/>
      <c r="M125" s="33">
        <f>IF(AND(gastos_periodicos3[[#This Row],[Monto pagado]]&gt;0,gastos_periodicos3[[#This Row],[Monto pagado]]&gt;=gastos_periodicos3[[#This Row],[A pagar]]),1,5)</f>
        <v>5</v>
      </c>
      <c r="N125" s="32"/>
      <c r="O125" s="27" t="s">
        <v>87</v>
      </c>
    </row>
    <row r="126" spans="1:15" ht="15.75" hidden="1">
      <c r="A126" s="9">
        <v>365</v>
      </c>
      <c r="B126" s="12"/>
      <c r="C126" s="20" t="s">
        <v>40</v>
      </c>
      <c r="D126" s="18" t="s">
        <v>102</v>
      </c>
      <c r="E126" s="30">
        <f ca="1">IF(AND(gastos_periodicos3[[#This Row],[Vencimiento]]&gt;=TODAY(),gastos_periodicos3[[#This Row],[Pagado]]=1),1,3)</f>
        <v>3</v>
      </c>
      <c r="F126" s="84">
        <v>40000</v>
      </c>
      <c r="G126" s="18" t="s">
        <v>103</v>
      </c>
      <c r="H126" s="80">
        <v>44296</v>
      </c>
      <c r="I126" s="20" t="s">
        <v>102</v>
      </c>
      <c r="J126" s="4"/>
      <c r="K126" s="4"/>
      <c r="L126" s="26"/>
      <c r="M126" s="33">
        <f>IF(AND(gastos_periodicos3[[#This Row],[Monto pagado]]&gt;0,gastos_periodicos3[[#This Row],[Monto pagado]]&gt;=gastos_periodicos3[[#This Row],[A pagar]]),1,5)</f>
        <v>5</v>
      </c>
      <c r="N126" s="33"/>
      <c r="O126" s="34"/>
    </row>
    <row r="127" spans="1:15" ht="15.75" hidden="1">
      <c r="A127" s="9">
        <v>365</v>
      </c>
      <c r="B127" s="12"/>
      <c r="C127" s="20" t="s">
        <v>40</v>
      </c>
      <c r="D127" s="18" t="s">
        <v>104</v>
      </c>
      <c r="E127" s="30">
        <f ca="1">IF(AND(gastos_periodicos3[[#This Row],[Vencimiento]]&gt;=TODAY(),gastos_periodicos3[[#This Row],[Pagado]]=1),1,3)</f>
        <v>3</v>
      </c>
      <c r="F127" s="84">
        <v>40000</v>
      </c>
      <c r="G127" s="18" t="s">
        <v>103</v>
      </c>
      <c r="H127" s="80">
        <v>44457</v>
      </c>
      <c r="I127" s="23" t="s">
        <v>105</v>
      </c>
      <c r="J127" s="4"/>
      <c r="K127" s="4"/>
      <c r="L127" s="26"/>
      <c r="M127" s="33">
        <f>IF(AND(gastos_periodicos3[[#This Row],[Monto pagado]]&gt;0,gastos_periodicos3[[#This Row],[Monto pagado]]&gt;=gastos_periodicos3[[#This Row],[A pagar]]),1,5)</f>
        <v>5</v>
      </c>
      <c r="N127" s="33"/>
      <c r="O127" s="34"/>
    </row>
    <row r="128" spans="1:15" ht="15.75">
      <c r="A128" s="9">
        <v>7</v>
      </c>
      <c r="B128" s="12">
        <v>1</v>
      </c>
      <c r="C128" s="22" t="s">
        <v>37</v>
      </c>
      <c r="D128" t="s">
        <v>38</v>
      </c>
      <c r="E128" s="31">
        <f ca="1">IF(AND(gastos_periodicos3[[#This Row],[Vencimiento]]&gt;=TODAY(),gastos_periodicos3[[#This Row],[Pagado]]=1),1,3)</f>
        <v>3</v>
      </c>
      <c r="F128" s="85">
        <v>18000</v>
      </c>
      <c r="G128" s="22" t="s">
        <v>39</v>
      </c>
      <c r="H128" s="78">
        <v>44521</v>
      </c>
      <c r="J128" s="4"/>
      <c r="K128" s="4"/>
      <c r="L128" s="26"/>
      <c r="M128" s="33">
        <f>IF(AND(gastos_periodicos3[[#This Row],[Monto pagado]]&gt;0,gastos_periodicos3[[#This Row],[Monto pagado]]&gt;=gastos_periodicos3[[#This Row],[A pagar]]),1,5)</f>
        <v>5</v>
      </c>
      <c r="N128" s="33"/>
      <c r="O128" s="34"/>
    </row>
    <row r="129" spans="1:16" ht="15.75" hidden="1">
      <c r="A129" s="12">
        <v>30</v>
      </c>
      <c r="B129" s="12">
        <v>1</v>
      </c>
      <c r="C129" s="23" t="s">
        <v>23</v>
      </c>
      <c r="D129" s="21" t="s">
        <v>24</v>
      </c>
      <c r="E129" s="31">
        <f ca="1">IF(AND(gastos_periodicos3[[#This Row],[Vencimiento]]&gt;=TODAY(),gastos_periodicos3[[#This Row],[Pagado]]=1),1,3)</f>
        <v>3</v>
      </c>
      <c r="F129" s="83">
        <v>109465</v>
      </c>
      <c r="G129" s="21" t="s">
        <v>25</v>
      </c>
      <c r="H129" s="78">
        <v>44560</v>
      </c>
      <c r="J129" s="4">
        <f>gastos_periodicos3[[#This Row],[Prespuesto]]</f>
        <v>109465</v>
      </c>
      <c r="K129" s="4"/>
      <c r="L129" s="26"/>
      <c r="M129" s="33">
        <f>IF(AND(gastos_periodicos3[[#This Row],[Monto pagado]]&gt;0,gastos_periodicos3[[#This Row],[Monto pagado]]&gt;=gastos_periodicos3[[#This Row],[A pagar]]),1,5)</f>
        <v>5</v>
      </c>
      <c r="N129" s="33"/>
      <c r="O129" s="27" t="s">
        <v>86</v>
      </c>
    </row>
    <row r="130" spans="1:16" ht="15.75" hidden="1">
      <c r="A130" s="12">
        <v>30</v>
      </c>
      <c r="B130" s="12">
        <v>1</v>
      </c>
      <c r="C130" s="23" t="s">
        <v>23</v>
      </c>
      <c r="D130" s="21" t="s">
        <v>24</v>
      </c>
      <c r="E130" s="31">
        <f ca="1">IF(AND(gastos_periodicos3[[#This Row],[Vencimiento]]&gt;=TODAY(),gastos_periodicos3[[#This Row],[Pagado]]=1),1,3)</f>
        <v>3</v>
      </c>
      <c r="F130" s="83">
        <v>109465</v>
      </c>
      <c r="G130" s="21" t="s">
        <v>25</v>
      </c>
      <c r="H130" s="78">
        <v>44591</v>
      </c>
      <c r="J130" s="4">
        <f>gastos_periodicos3[[#This Row],[Prespuesto]]</f>
        <v>109465</v>
      </c>
      <c r="K130" s="4"/>
      <c r="L130" s="26"/>
      <c r="M130" s="33">
        <f>IF(AND(gastos_periodicos3[[#This Row],[Monto pagado]]&gt;0,gastos_periodicos3[[#This Row],[Monto pagado]]&gt;=gastos_periodicos3[[#This Row],[A pagar]]),1,5)</f>
        <v>5</v>
      </c>
      <c r="N130" s="33"/>
      <c r="O130" s="27" t="s">
        <v>86</v>
      </c>
    </row>
    <row r="131" spans="1:16" ht="15.75" hidden="1">
      <c r="A131" s="9">
        <v>365</v>
      </c>
      <c r="B131" s="12"/>
      <c r="C131" s="23" t="s">
        <v>40</v>
      </c>
      <c r="D131" s="18" t="s">
        <v>45</v>
      </c>
      <c r="E131" s="30">
        <f ca="1">IF(AND(gastos_periodicos3[[#This Row],[Vencimiento]]&gt;=TODAY(),gastos_periodicos3[[#This Row],[Pagado]]=1),1,3)</f>
        <v>3</v>
      </c>
      <c r="F131" s="84">
        <v>20000</v>
      </c>
      <c r="G131" s="18" t="s">
        <v>53</v>
      </c>
      <c r="H131" s="80">
        <v>44262</v>
      </c>
      <c r="I131" s="23" t="s">
        <v>82</v>
      </c>
      <c r="J131" s="4"/>
      <c r="K131" s="4"/>
      <c r="L131" s="26"/>
      <c r="M131" s="33">
        <f>IF(AND(gastos_periodicos3[[#This Row],[Monto pagado]]&gt;0,gastos_periodicos3[[#This Row],[Monto pagado]]&gt;=gastos_periodicos3[[#This Row],[A pagar]]),1,5)</f>
        <v>5</v>
      </c>
      <c r="N131" s="33"/>
      <c r="O131" s="34"/>
    </row>
    <row r="132" spans="1:16" ht="15.75" hidden="1">
      <c r="A132" s="9">
        <v>365</v>
      </c>
      <c r="B132" s="12"/>
      <c r="C132" s="23" t="s">
        <v>40</v>
      </c>
      <c r="D132" s="18" t="s">
        <v>104</v>
      </c>
      <c r="E132" s="30">
        <f ca="1">IF(AND(gastos_periodicos3[[#This Row],[Vencimiento]]&gt;=TODAY(),gastos_periodicos3[[#This Row],[Pagado]]=1),1,3)</f>
        <v>3</v>
      </c>
      <c r="F132" s="84">
        <v>20000</v>
      </c>
      <c r="G132" s="18" t="s">
        <v>53</v>
      </c>
      <c r="H132" s="80">
        <v>44262</v>
      </c>
      <c r="I132" s="23" t="s">
        <v>82</v>
      </c>
      <c r="J132" s="4"/>
      <c r="K132" s="4"/>
      <c r="L132" s="26"/>
      <c r="M132" s="33">
        <f>IF(AND(gastos_periodicos3[[#This Row],[Monto pagado]]&gt;0,gastos_periodicos3[[#This Row],[Monto pagado]]&gt;=gastos_periodicos3[[#This Row],[A pagar]]),1,5)</f>
        <v>5</v>
      </c>
      <c r="N132" s="33"/>
      <c r="O132" s="34"/>
    </row>
    <row r="133" spans="1:16" ht="15.75" hidden="1">
      <c r="A133" s="9">
        <v>365</v>
      </c>
      <c r="B133" s="12"/>
      <c r="C133" s="20" t="s">
        <v>40</v>
      </c>
      <c r="D133" s="18" t="s">
        <v>45</v>
      </c>
      <c r="E133" s="30">
        <f ca="1">IF(AND(gastos_periodicos3[[#This Row],[Vencimiento]]&gt;=TODAY(),gastos_periodicos3[[#This Row],[Pagado]]=1),1,3)</f>
        <v>3</v>
      </c>
      <c r="F133" s="84">
        <v>20000</v>
      </c>
      <c r="G133" s="18" t="s">
        <v>53</v>
      </c>
      <c r="H133" s="80">
        <v>44368</v>
      </c>
      <c r="I133" s="23" t="s">
        <v>106</v>
      </c>
      <c r="J133" s="4"/>
      <c r="K133" s="4"/>
      <c r="L133" s="26"/>
      <c r="M133" s="33">
        <f>IF(AND(gastos_periodicos3[[#This Row],[Monto pagado]]&gt;0,gastos_periodicos3[[#This Row],[Monto pagado]]&gt;=gastos_periodicos3[[#This Row],[A pagar]]),1,5)</f>
        <v>5</v>
      </c>
      <c r="N133" s="33"/>
      <c r="O133" s="34"/>
    </row>
    <row r="134" spans="1:16" ht="15.75" hidden="1">
      <c r="A134" s="9">
        <v>365</v>
      </c>
      <c r="B134" s="12"/>
      <c r="C134" s="23" t="s">
        <v>40</v>
      </c>
      <c r="D134" s="18" t="s">
        <v>45</v>
      </c>
      <c r="E134" s="30">
        <f ca="1">IF(AND(gastos_periodicos3[[#This Row],[Vencimiento]]&gt;=TODAY(),gastos_periodicos3[[#This Row],[Pagado]]=1),1,3)</f>
        <v>3</v>
      </c>
      <c r="F134" s="84">
        <v>20000</v>
      </c>
      <c r="G134" s="18" t="s">
        <v>53</v>
      </c>
      <c r="H134" s="80">
        <v>44554</v>
      </c>
      <c r="I134" s="23" t="s">
        <v>88</v>
      </c>
      <c r="J134" s="4"/>
      <c r="K134" s="4"/>
      <c r="L134" s="26"/>
      <c r="M134" s="33">
        <f>IF(AND(gastos_periodicos3[[#This Row],[Monto pagado]]&gt;0,gastos_periodicos3[[#This Row],[Monto pagado]]&gt;=gastos_periodicos3[[#This Row],[A pagar]]),1,5)</f>
        <v>5</v>
      </c>
      <c r="N134" s="33"/>
      <c r="O134" s="34"/>
      <c r="P134" t="s">
        <v>107</v>
      </c>
    </row>
    <row r="135" spans="1:16" ht="15.75" hidden="1">
      <c r="A135" s="9">
        <v>365</v>
      </c>
      <c r="B135" s="12"/>
      <c r="C135" s="20" t="s">
        <v>40</v>
      </c>
      <c r="D135" s="18" t="s">
        <v>45</v>
      </c>
      <c r="E135" s="30">
        <f ca="1">IF(AND(gastos_periodicos3[[#This Row],[Vencimiento]]&gt;=TODAY(),gastos_periodicos3[[#This Row],[Pagado]]=1),1,3)</f>
        <v>3</v>
      </c>
      <c r="F135" s="84">
        <v>15000</v>
      </c>
      <c r="G135" s="18" t="s">
        <v>54</v>
      </c>
      <c r="H135" s="80">
        <v>44317</v>
      </c>
      <c r="I135" s="23" t="s">
        <v>82</v>
      </c>
      <c r="J135" s="4"/>
      <c r="K135" s="4"/>
      <c r="L135" s="26"/>
      <c r="M135" s="33">
        <f>IF(AND(gastos_periodicos3[[#This Row],[Monto pagado]]&gt;0,gastos_periodicos3[[#This Row],[Monto pagado]]&gt;=gastos_periodicos3[[#This Row],[A pagar]]),1,5)</f>
        <v>5</v>
      </c>
      <c r="N135" s="33"/>
      <c r="O135" s="34"/>
    </row>
    <row r="136" spans="1:16" ht="15.75" hidden="1">
      <c r="A136" s="9">
        <v>365</v>
      </c>
      <c r="B136" s="12"/>
      <c r="C136" s="23" t="s">
        <v>40</v>
      </c>
      <c r="D136" s="18" t="s">
        <v>45</v>
      </c>
      <c r="E136" s="30">
        <f ca="1">IF(AND(gastos_periodicos3[[#This Row],[Vencimiento]]&gt;=TODAY(),gastos_periodicos3[[#This Row],[Pagado]]=1),1,3)</f>
        <v>3</v>
      </c>
      <c r="F136" s="84">
        <v>15000</v>
      </c>
      <c r="G136" s="18" t="s">
        <v>54</v>
      </c>
      <c r="H136" s="80">
        <v>44554</v>
      </c>
      <c r="I136" s="23" t="s">
        <v>88</v>
      </c>
      <c r="J136" s="4"/>
      <c r="K136" s="4"/>
      <c r="L136" s="26"/>
      <c r="M136" s="33">
        <f>IF(AND(gastos_periodicos3[[#This Row],[Monto pagado]]&gt;0,gastos_periodicos3[[#This Row],[Monto pagado]]&gt;=gastos_periodicos3[[#This Row],[A pagar]]),1,5)</f>
        <v>5</v>
      </c>
      <c r="N136" s="33"/>
      <c r="O136" s="34"/>
    </row>
    <row r="137" spans="1:16" ht="15.75" hidden="1">
      <c r="A137" s="9">
        <v>365</v>
      </c>
      <c r="B137" s="12"/>
      <c r="C137" s="20" t="s">
        <v>40</v>
      </c>
      <c r="D137" s="18" t="s">
        <v>45</v>
      </c>
      <c r="E137" s="30">
        <f ca="1">IF(AND(gastos_periodicos3[[#This Row],[Vencimiento]]&gt;=TODAY(),gastos_periodicos3[[#This Row],[Pagado]]=1),1,3)</f>
        <v>3</v>
      </c>
      <c r="F137" s="84">
        <v>15000</v>
      </c>
      <c r="G137" s="18" t="s">
        <v>55</v>
      </c>
      <c r="H137" s="80">
        <v>44340</v>
      </c>
      <c r="I137" s="23" t="s">
        <v>82</v>
      </c>
      <c r="J137" s="4"/>
      <c r="K137" s="4"/>
      <c r="L137" s="26"/>
      <c r="M137" s="33">
        <f>IF(AND(gastos_periodicos3[[#This Row],[Monto pagado]]&gt;0,gastos_periodicos3[[#This Row],[Monto pagado]]&gt;=gastos_periodicos3[[#This Row],[A pagar]]),1,5)</f>
        <v>5</v>
      </c>
      <c r="N137" s="33"/>
      <c r="O137" s="34"/>
    </row>
    <row r="138" spans="1:16" ht="15.75" hidden="1">
      <c r="A138" s="9">
        <v>365</v>
      </c>
      <c r="B138" s="12"/>
      <c r="C138" s="20" t="s">
        <v>40</v>
      </c>
      <c r="D138" s="18" t="s">
        <v>45</v>
      </c>
      <c r="E138" s="30">
        <f ca="1">IF(AND(gastos_periodicos3[[#This Row],[Vencimiento]]&gt;=TODAY(),gastos_periodicos3[[#This Row],[Pagado]]=1),1,3)</f>
        <v>3</v>
      </c>
      <c r="F138" s="84">
        <v>20000</v>
      </c>
      <c r="G138" s="18" t="s">
        <v>55</v>
      </c>
      <c r="H138" s="80">
        <v>44417</v>
      </c>
      <c r="I138" s="23" t="s">
        <v>90</v>
      </c>
      <c r="J138" s="4"/>
      <c r="K138" s="4"/>
      <c r="L138" s="26"/>
      <c r="M138" s="33">
        <f>IF(AND(gastos_periodicos3[[#This Row],[Monto pagado]]&gt;0,gastos_periodicos3[[#This Row],[Monto pagado]]&gt;=gastos_periodicos3[[#This Row],[A pagar]]),1,5)</f>
        <v>5</v>
      </c>
      <c r="N138" s="33"/>
      <c r="O138" s="34"/>
    </row>
    <row r="139" spans="1:16" ht="15.75" hidden="1">
      <c r="A139" s="9">
        <v>365</v>
      </c>
      <c r="B139" s="12"/>
      <c r="C139" s="23" t="s">
        <v>40</v>
      </c>
      <c r="D139" s="18" t="s">
        <v>45</v>
      </c>
      <c r="E139" s="30">
        <f ca="1">IF(AND(gastos_periodicos3[[#This Row],[Vencimiento]]&gt;=TODAY(),gastos_periodicos3[[#This Row],[Pagado]]=1),1,3)</f>
        <v>3</v>
      </c>
      <c r="F139" s="84">
        <v>25000</v>
      </c>
      <c r="G139" s="18" t="s">
        <v>55</v>
      </c>
      <c r="H139" s="80">
        <v>44554</v>
      </c>
      <c r="I139" s="23" t="s">
        <v>88</v>
      </c>
      <c r="J139" s="4"/>
      <c r="K139" s="4"/>
      <c r="L139" s="26"/>
      <c r="M139" s="33">
        <f>IF(AND(gastos_periodicos3[[#This Row],[Monto pagado]]&gt;0,gastos_periodicos3[[#This Row],[Monto pagado]]&gt;=gastos_periodicos3[[#This Row],[A pagar]]),1,5)</f>
        <v>5</v>
      </c>
      <c r="N139" s="33"/>
      <c r="O139" s="34"/>
    </row>
    <row r="140" spans="1:16" ht="15.75" hidden="1">
      <c r="A140" s="9">
        <v>365</v>
      </c>
      <c r="B140" s="12"/>
      <c r="C140" s="23" t="s">
        <v>40</v>
      </c>
      <c r="D140" s="18" t="s">
        <v>45</v>
      </c>
      <c r="E140" s="30">
        <f ca="1">IF(AND(gastos_periodicos3[[#This Row],[Vencimiento]]&gt;=TODAY(),gastos_periodicos3[[#This Row],[Pagado]]=1),1,3)</f>
        <v>3</v>
      </c>
      <c r="F140" s="84">
        <v>10000</v>
      </c>
      <c r="G140" s="18" t="s">
        <v>56</v>
      </c>
      <c r="H140" s="80">
        <v>44554</v>
      </c>
      <c r="I140" s="23" t="s">
        <v>88</v>
      </c>
      <c r="J140" s="4"/>
      <c r="K140" s="4"/>
      <c r="L140" s="26"/>
      <c r="M140" s="33">
        <f>IF(AND(gastos_periodicos3[[#This Row],[Monto pagado]]&gt;0,gastos_periodicos3[[#This Row],[Monto pagado]]&gt;=gastos_periodicos3[[#This Row],[A pagar]]),1,5)</f>
        <v>5</v>
      </c>
      <c r="N140" s="33"/>
      <c r="O140" s="34"/>
    </row>
    <row r="141" spans="1:16" ht="15.75" hidden="1">
      <c r="A141" s="9">
        <v>365</v>
      </c>
      <c r="B141" s="12"/>
      <c r="C141" s="20" t="s">
        <v>40</v>
      </c>
      <c r="D141" s="18" t="s">
        <v>45</v>
      </c>
      <c r="E141" s="30">
        <f ca="1">IF(AND(gastos_periodicos3[[#This Row],[Vencimiento]]&gt;=TODAY(),gastos_periodicos3[[#This Row],[Pagado]]=1),1,3)</f>
        <v>3</v>
      </c>
      <c r="F141" s="84">
        <v>10000</v>
      </c>
      <c r="G141" s="18" t="s">
        <v>108</v>
      </c>
      <c r="H141" s="80">
        <v>44416</v>
      </c>
      <c r="I141" s="23" t="s">
        <v>82</v>
      </c>
      <c r="J141" s="4"/>
      <c r="K141" s="4"/>
      <c r="L141" s="26"/>
      <c r="M141" s="33">
        <f>IF(AND(gastos_periodicos3[[#This Row],[Monto pagado]]&gt;0,gastos_periodicos3[[#This Row],[Monto pagado]]&gt;=gastos_periodicos3[[#This Row],[A pagar]]),1,5)</f>
        <v>5</v>
      </c>
      <c r="N141" s="33"/>
      <c r="O141" s="34"/>
    </row>
    <row r="142" spans="1:16" ht="15.75">
      <c r="A142" s="12">
        <v>30</v>
      </c>
      <c r="B142" s="12">
        <v>1</v>
      </c>
      <c r="C142" s="13" t="s">
        <v>14</v>
      </c>
      <c r="D142" s="21" t="s">
        <v>15</v>
      </c>
      <c r="E142" s="31">
        <f ca="1">IF(AND(gastos_periodicos3[[#This Row],[Vencimiento]]&gt;=TODAY(),gastos_periodicos3[[#This Row],[Pagado]]=1),1,3)</f>
        <v>3</v>
      </c>
      <c r="F142" s="82">
        <v>7000</v>
      </c>
      <c r="G142" s="21" t="s">
        <v>16</v>
      </c>
      <c r="H142" s="78">
        <v>44522</v>
      </c>
      <c r="I142" s="22"/>
      <c r="J142" s="3"/>
      <c r="K142" s="3"/>
      <c r="L142" s="26"/>
      <c r="M142" s="33">
        <f>IF(AND(gastos_periodicos3[[#This Row],[Monto pagado]]&gt;0,gastos_periodicos3[[#This Row],[Monto pagado]]&gt;=gastos_periodicos3[[#This Row],[A pagar]]),1,5)</f>
        <v>5</v>
      </c>
      <c r="N142" s="32"/>
      <c r="O142" s="27" t="s">
        <v>87</v>
      </c>
    </row>
    <row r="143" spans="1:16" ht="15.75" hidden="1">
      <c r="A143" s="9">
        <v>365</v>
      </c>
      <c r="B143" s="12"/>
      <c r="C143" s="20" t="s">
        <v>40</v>
      </c>
      <c r="D143" s="18" t="s">
        <v>45</v>
      </c>
      <c r="E143" s="30">
        <f ca="1">IF(AND(gastos_periodicos3[[#This Row],[Vencimiento]]&gt;=TODAY(),gastos_periodicos3[[#This Row],[Pagado]]=1),1,3)</f>
        <v>3</v>
      </c>
      <c r="F143" s="84">
        <v>30000</v>
      </c>
      <c r="G143" s="18" t="s">
        <v>109</v>
      </c>
      <c r="H143" s="80">
        <v>44328</v>
      </c>
      <c r="I143" s="23" t="s">
        <v>82</v>
      </c>
      <c r="J143" s="4"/>
      <c r="K143" s="4"/>
      <c r="L143" s="26"/>
      <c r="M143" s="33">
        <f>IF(AND(gastos_periodicos3[[#This Row],[Monto pagado]]&gt;0,gastos_periodicos3[[#This Row],[Monto pagado]]&gt;=gastos_periodicos3[[#This Row],[A pagar]]),1,5)</f>
        <v>5</v>
      </c>
      <c r="N143" s="33"/>
      <c r="O143" s="34"/>
    </row>
    <row r="144" spans="1:16" ht="15.75" hidden="1">
      <c r="A144" s="9">
        <v>365</v>
      </c>
      <c r="B144" s="12"/>
      <c r="C144" s="20" t="s">
        <v>40</v>
      </c>
      <c r="D144" s="18" t="s">
        <v>45</v>
      </c>
      <c r="E144" s="30">
        <f ca="1">IF(AND(gastos_periodicos3[[#This Row],[Vencimiento]]&gt;=TODAY(),gastos_periodicos3[[#This Row],[Pagado]]=1),1,3)</f>
        <v>3</v>
      </c>
      <c r="F144" s="84">
        <v>40000</v>
      </c>
      <c r="G144" s="18" t="s">
        <v>110</v>
      </c>
      <c r="H144" s="80">
        <v>44483</v>
      </c>
      <c r="I144" s="23" t="s">
        <v>111</v>
      </c>
      <c r="J144" s="4"/>
      <c r="K144" s="4"/>
      <c r="L144" s="26"/>
      <c r="M144" s="33">
        <f>IF(AND(gastos_periodicos3[[#This Row],[Monto pagado]]&gt;0,gastos_periodicos3[[#This Row],[Monto pagado]]&gt;=gastos_periodicos3[[#This Row],[A pagar]]),1,5)</f>
        <v>5</v>
      </c>
      <c r="N144" s="33"/>
      <c r="O144" s="34"/>
    </row>
    <row r="145" spans="1:15" ht="15.75" hidden="1">
      <c r="A145" s="9">
        <v>365</v>
      </c>
      <c r="B145" s="12"/>
      <c r="C145" s="20" t="s">
        <v>40</v>
      </c>
      <c r="D145" s="18" t="s">
        <v>45</v>
      </c>
      <c r="E145" s="30">
        <f ca="1">IF(AND(gastos_periodicos3[[#This Row],[Vencimiento]]&gt;=TODAY(),gastos_periodicos3[[#This Row],[Pagado]]=1),1,3)</f>
        <v>3</v>
      </c>
      <c r="F145" s="84">
        <v>10000</v>
      </c>
      <c r="G145" s="18" t="s">
        <v>112</v>
      </c>
      <c r="H145" s="80">
        <v>44322</v>
      </c>
      <c r="I145" s="23" t="s">
        <v>82</v>
      </c>
      <c r="J145" s="4"/>
      <c r="K145" s="4"/>
      <c r="L145" s="26"/>
      <c r="M145" s="33">
        <f>IF(AND(gastos_periodicos3[[#This Row],[Monto pagado]]&gt;0,gastos_periodicos3[[#This Row],[Monto pagado]]&gt;=gastos_periodicos3[[#This Row],[A pagar]]),1,5)</f>
        <v>5</v>
      </c>
      <c r="N145" s="33"/>
      <c r="O145" s="34"/>
    </row>
    <row r="146" spans="1:15" ht="15.75" hidden="1">
      <c r="A146" s="9">
        <v>365</v>
      </c>
      <c r="B146" s="12"/>
      <c r="C146" s="20" t="s">
        <v>40</v>
      </c>
      <c r="D146" s="18" t="s">
        <v>45</v>
      </c>
      <c r="E146" s="30">
        <f ca="1">IF(AND(gastos_periodicos3[[#This Row],[Vencimiento]]&gt;=TODAY(),gastos_periodicos3[[#This Row],[Pagado]]=1),1,3)</f>
        <v>3</v>
      </c>
      <c r="F146" s="84">
        <v>25000</v>
      </c>
      <c r="G146" s="18" t="s">
        <v>57</v>
      </c>
      <c r="H146" s="80">
        <v>44448</v>
      </c>
      <c r="I146" s="23" t="s">
        <v>82</v>
      </c>
      <c r="J146" s="4"/>
      <c r="K146" s="4"/>
      <c r="L146" s="26"/>
      <c r="M146" s="33">
        <f>IF(AND(gastos_periodicos3[[#This Row],[Monto pagado]]&gt;0,gastos_periodicos3[[#This Row],[Monto pagado]]&gt;=gastos_periodicos3[[#This Row],[A pagar]]),1,5)</f>
        <v>5</v>
      </c>
      <c r="N146" s="33"/>
      <c r="O146" s="34"/>
    </row>
    <row r="147" spans="1:15" ht="15.75" hidden="1">
      <c r="A147" s="9">
        <v>365</v>
      </c>
      <c r="B147" s="12"/>
      <c r="C147" s="23" t="s">
        <v>40</v>
      </c>
      <c r="D147" s="18" t="s">
        <v>45</v>
      </c>
      <c r="E147" s="30">
        <f ca="1">IF(AND(gastos_periodicos3[[#This Row],[Vencimiento]]&gt;=TODAY(),gastos_periodicos3[[#This Row],[Pagado]]=1),1,3)</f>
        <v>3</v>
      </c>
      <c r="F147" s="84">
        <v>25000</v>
      </c>
      <c r="G147" s="18" t="s">
        <v>57</v>
      </c>
      <c r="H147" s="80">
        <v>44554</v>
      </c>
      <c r="I147" s="23" t="s">
        <v>88</v>
      </c>
      <c r="J147" s="4"/>
      <c r="K147" s="4"/>
      <c r="L147" s="26"/>
      <c r="M147" s="33">
        <f>IF(AND(gastos_periodicos3[[#This Row],[Monto pagado]]&gt;0,gastos_periodicos3[[#This Row],[Monto pagado]]&gt;=gastos_periodicos3[[#This Row],[A pagar]]),1,5)</f>
        <v>5</v>
      </c>
      <c r="N147" s="33"/>
      <c r="O147" s="34"/>
    </row>
    <row r="148" spans="1:15" ht="15.75" hidden="1">
      <c r="A148" s="12">
        <v>30</v>
      </c>
      <c r="B148" s="12">
        <v>2</v>
      </c>
      <c r="C148" s="23" t="s">
        <v>31</v>
      </c>
      <c r="D148" s="21" t="s">
        <v>34</v>
      </c>
      <c r="E148" s="30">
        <f ca="1">IF(AND(gastos_periodicos3[[#This Row],[Vencimiento]]&gt;=TODAY(),gastos_periodicos3[[#This Row],[Pagado]]=1),1,3)</f>
        <v>3</v>
      </c>
      <c r="F148" s="82">
        <v>8990</v>
      </c>
      <c r="G148" s="21" t="s">
        <v>34</v>
      </c>
      <c r="H148" s="78">
        <v>44535</v>
      </c>
      <c r="I148" s="22" t="s">
        <v>113</v>
      </c>
      <c r="J148" s="4">
        <f>gastos_periodicos3[[#This Row],[Prespuesto]]</f>
        <v>8990</v>
      </c>
      <c r="K148" s="4"/>
      <c r="L148" s="26"/>
      <c r="M148" s="33">
        <f>IF(AND(gastos_periodicos3[[#This Row],[Monto pagado]]&gt;0,gastos_periodicos3[[#This Row],[Monto pagado]]&gt;=gastos_periodicos3[[#This Row],[A pagar]]),1,5)</f>
        <v>5</v>
      </c>
      <c r="N148" s="33"/>
      <c r="O148" s="27" t="s">
        <v>86</v>
      </c>
    </row>
    <row r="149" spans="1:15" ht="15.75" hidden="1">
      <c r="A149" s="12">
        <v>30</v>
      </c>
      <c r="B149" s="12">
        <v>2</v>
      </c>
      <c r="C149" s="23" t="s">
        <v>31</v>
      </c>
      <c r="D149" s="21" t="s">
        <v>34</v>
      </c>
      <c r="E149" s="31">
        <f ca="1">IF(AND(gastos_periodicos3[[#This Row],[Vencimiento]]&gt;=TODAY(),gastos_periodicos3[[#This Row],[Pagado]]=1),1,3)</f>
        <v>3</v>
      </c>
      <c r="F149" s="82">
        <v>8990</v>
      </c>
      <c r="G149" s="21" t="s">
        <v>34</v>
      </c>
      <c r="H149" s="78">
        <v>44566</v>
      </c>
      <c r="J149" s="4">
        <f>gastos_periodicos3[[#This Row],[Prespuesto]]</f>
        <v>8990</v>
      </c>
      <c r="K149" s="4"/>
      <c r="L149" s="26"/>
      <c r="M149" s="33">
        <f>IF(AND(gastos_periodicos3[[#This Row],[Monto pagado]]&gt;0,gastos_periodicos3[[#This Row],[Monto pagado]]&gt;=gastos_periodicos3[[#This Row],[A pagar]]),1,5)</f>
        <v>5</v>
      </c>
      <c r="N149" s="33"/>
      <c r="O149" s="27" t="s">
        <v>86</v>
      </c>
    </row>
    <row r="150" spans="1:15" ht="15.75" hidden="1">
      <c r="A150" s="12">
        <v>30</v>
      </c>
      <c r="B150" s="12">
        <v>2</v>
      </c>
      <c r="C150" s="23" t="s">
        <v>31</v>
      </c>
      <c r="D150" s="21" t="s">
        <v>34</v>
      </c>
      <c r="E150" s="31">
        <f ca="1">IF(AND(gastos_periodicos3[[#This Row],[Vencimiento]]&gt;=TODAY(),gastos_periodicos3[[#This Row],[Pagado]]=1),1,3)</f>
        <v>3</v>
      </c>
      <c r="F150" s="82">
        <v>8990</v>
      </c>
      <c r="G150" s="21" t="s">
        <v>34</v>
      </c>
      <c r="H150" s="78">
        <v>44597</v>
      </c>
      <c r="J150" s="4">
        <f>gastos_periodicos3[[#This Row],[Prespuesto]]</f>
        <v>8990</v>
      </c>
      <c r="K150" s="4"/>
      <c r="L150" s="26"/>
      <c r="M150" s="33">
        <f>IF(AND(gastos_periodicos3[[#This Row],[Monto pagado]]&gt;0,gastos_periodicos3[[#This Row],[Monto pagado]]&gt;=gastos_periodicos3[[#This Row],[A pagar]]),1,5)</f>
        <v>5</v>
      </c>
      <c r="N150" s="33"/>
      <c r="O150" s="27" t="s">
        <v>86</v>
      </c>
    </row>
    <row r="151" spans="1:15" ht="15.75" hidden="1">
      <c r="A151" s="12">
        <v>30</v>
      </c>
      <c r="B151" s="12">
        <v>2</v>
      </c>
      <c r="C151" s="23" t="s">
        <v>31</v>
      </c>
      <c r="D151" s="21" t="s">
        <v>34</v>
      </c>
      <c r="E151" s="31">
        <f ca="1">IF(AND(gastos_periodicos3[[#This Row],[Vencimiento]]&gt;=TODAY(),gastos_periodicos3[[#This Row],[Pagado]]=1),1,3)</f>
        <v>3</v>
      </c>
      <c r="F151" s="82">
        <v>8990</v>
      </c>
      <c r="G151" s="21" t="s">
        <v>34</v>
      </c>
      <c r="H151" s="78">
        <v>44625</v>
      </c>
      <c r="J151" s="4">
        <f>gastos_periodicos3[[#This Row],[Prespuesto]]</f>
        <v>8990</v>
      </c>
      <c r="K151" s="4"/>
      <c r="L151" s="26"/>
      <c r="M151" s="33">
        <f>IF(AND(gastos_periodicos3[[#This Row],[Monto pagado]]&gt;0,gastos_periodicos3[[#This Row],[Monto pagado]]&gt;=gastos_periodicos3[[#This Row],[A pagar]]),1,5)</f>
        <v>5</v>
      </c>
      <c r="N151" s="33"/>
      <c r="O151" s="27" t="s">
        <v>86</v>
      </c>
    </row>
    <row r="152" spans="1:15" ht="15.75" hidden="1">
      <c r="A152" s="12">
        <v>30</v>
      </c>
      <c r="B152" s="12">
        <v>2</v>
      </c>
      <c r="C152" s="23" t="s">
        <v>31</v>
      </c>
      <c r="D152" s="21" t="s">
        <v>34</v>
      </c>
      <c r="E152" s="31">
        <f ca="1">IF(AND(gastos_periodicos3[[#This Row],[Vencimiento]]&gt;=TODAY(),gastos_periodicos3[[#This Row],[Pagado]]=1),1,3)</f>
        <v>3</v>
      </c>
      <c r="F152" s="82">
        <v>8990</v>
      </c>
      <c r="G152" s="21" t="s">
        <v>34</v>
      </c>
      <c r="H152" s="78">
        <v>44656</v>
      </c>
      <c r="J152" s="4">
        <f>gastos_periodicos3[[#This Row],[Prespuesto]]</f>
        <v>8990</v>
      </c>
      <c r="K152" s="4"/>
      <c r="L152" s="26"/>
      <c r="M152" s="33">
        <f>IF(AND(gastos_periodicos3[[#This Row],[Monto pagado]]&gt;0,gastos_periodicos3[[#This Row],[Monto pagado]]&gt;=gastos_periodicos3[[#This Row],[A pagar]]),1,5)</f>
        <v>5</v>
      </c>
      <c r="N152" s="33"/>
      <c r="O152" s="27" t="s">
        <v>86</v>
      </c>
    </row>
    <row r="153" spans="1:15" ht="15.75" hidden="1">
      <c r="A153" s="12">
        <v>30</v>
      </c>
      <c r="B153" s="12">
        <v>2</v>
      </c>
      <c r="C153" s="23" t="s">
        <v>31</v>
      </c>
      <c r="D153" s="21" t="s">
        <v>34</v>
      </c>
      <c r="E153" s="31">
        <f ca="1">IF(AND(gastos_periodicos3[[#This Row],[Vencimiento]]&gt;=TODAY(),gastos_periodicos3[[#This Row],[Pagado]]=1),1,3)</f>
        <v>3</v>
      </c>
      <c r="F153" s="82">
        <v>8990</v>
      </c>
      <c r="G153" s="21" t="s">
        <v>34</v>
      </c>
      <c r="H153" s="78">
        <v>44686</v>
      </c>
      <c r="J153" s="4">
        <f>gastos_periodicos3[[#This Row],[Prespuesto]]</f>
        <v>8990</v>
      </c>
      <c r="K153" s="4"/>
      <c r="L153" s="26"/>
      <c r="M153" s="33">
        <f>IF(AND(gastos_periodicos3[[#This Row],[Monto pagado]]&gt;0,gastos_periodicos3[[#This Row],[Monto pagado]]&gt;=gastos_periodicos3[[#This Row],[A pagar]]),1,5)</f>
        <v>5</v>
      </c>
      <c r="N153" s="33"/>
      <c r="O153" s="27" t="s">
        <v>86</v>
      </c>
    </row>
    <row r="154" spans="1:15" ht="15.75" hidden="1">
      <c r="A154" s="12">
        <v>30</v>
      </c>
      <c r="B154" s="12">
        <v>2</v>
      </c>
      <c r="C154" s="23" t="s">
        <v>31</v>
      </c>
      <c r="D154" s="21" t="s">
        <v>34</v>
      </c>
      <c r="E154" s="31">
        <f ca="1">IF(AND(gastos_periodicos3[[#This Row],[Vencimiento]]&gt;=TODAY(),gastos_periodicos3[[#This Row],[Pagado]]=1),1,3)</f>
        <v>3</v>
      </c>
      <c r="F154" s="82">
        <v>8990</v>
      </c>
      <c r="G154" s="21" t="s">
        <v>34</v>
      </c>
      <c r="H154" s="78">
        <v>44717</v>
      </c>
      <c r="J154" s="4">
        <f>gastos_periodicos3[[#This Row],[Prespuesto]]</f>
        <v>8990</v>
      </c>
      <c r="K154" s="4"/>
      <c r="L154" s="26"/>
      <c r="M154" s="33">
        <f>IF(AND(gastos_periodicos3[[#This Row],[Monto pagado]]&gt;0,gastos_periodicos3[[#This Row],[Monto pagado]]&gt;=gastos_periodicos3[[#This Row],[A pagar]]),1,5)</f>
        <v>5</v>
      </c>
      <c r="N154" s="33"/>
      <c r="O154" s="27" t="s">
        <v>86</v>
      </c>
    </row>
    <row r="155" spans="1:15" ht="15.75" hidden="1">
      <c r="A155" s="12">
        <v>30</v>
      </c>
      <c r="B155" s="12">
        <v>2</v>
      </c>
      <c r="C155" s="23" t="s">
        <v>31</v>
      </c>
      <c r="D155" s="21" t="s">
        <v>34</v>
      </c>
      <c r="E155" s="31">
        <f ca="1">IF(AND(gastos_periodicos3[[#This Row],[Vencimiento]]&gt;=TODAY(),gastos_periodicos3[[#This Row],[Pagado]]=1),1,3)</f>
        <v>3</v>
      </c>
      <c r="F155" s="82">
        <v>8990</v>
      </c>
      <c r="G155" s="21" t="s">
        <v>34</v>
      </c>
      <c r="H155" s="78">
        <v>44747</v>
      </c>
      <c r="J155" s="4">
        <f>gastos_periodicos3[[#This Row],[Prespuesto]]</f>
        <v>8990</v>
      </c>
      <c r="K155" s="4"/>
      <c r="L155" s="26"/>
      <c r="M155" s="33">
        <f>IF(AND(gastos_periodicos3[[#This Row],[Monto pagado]]&gt;0,gastos_periodicos3[[#This Row],[Monto pagado]]&gt;=gastos_periodicos3[[#This Row],[A pagar]]),1,5)</f>
        <v>5</v>
      </c>
      <c r="N155" s="33"/>
      <c r="O155" s="27" t="s">
        <v>86</v>
      </c>
    </row>
    <row r="156" spans="1:15" ht="15.75" hidden="1">
      <c r="A156" s="12">
        <v>30</v>
      </c>
      <c r="B156" s="12">
        <v>2</v>
      </c>
      <c r="C156" s="23" t="s">
        <v>31</v>
      </c>
      <c r="D156" s="21" t="s">
        <v>34</v>
      </c>
      <c r="E156" s="31">
        <f ca="1">IF(AND(gastos_periodicos3[[#This Row],[Vencimiento]]&gt;=TODAY(),gastos_periodicos3[[#This Row],[Pagado]]=1),1,3)</f>
        <v>3</v>
      </c>
      <c r="F156" s="82">
        <v>8990</v>
      </c>
      <c r="G156" s="21" t="s">
        <v>34</v>
      </c>
      <c r="H156" s="78">
        <v>44778</v>
      </c>
      <c r="J156" s="4">
        <f>gastos_periodicos3[[#This Row],[Prespuesto]]</f>
        <v>8990</v>
      </c>
      <c r="K156" s="4"/>
      <c r="L156" s="26"/>
      <c r="M156" s="33">
        <f>IF(AND(gastos_periodicos3[[#This Row],[Monto pagado]]&gt;0,gastos_periodicos3[[#This Row],[Monto pagado]]&gt;=gastos_periodicos3[[#This Row],[A pagar]]),1,5)</f>
        <v>5</v>
      </c>
      <c r="N156" s="33"/>
      <c r="O156" s="27" t="s">
        <v>86</v>
      </c>
    </row>
    <row r="157" spans="1:15" ht="15.75" hidden="1">
      <c r="A157" s="12">
        <v>30</v>
      </c>
      <c r="B157" s="12">
        <v>2</v>
      </c>
      <c r="C157" s="23" t="s">
        <v>31</v>
      </c>
      <c r="D157" s="21" t="s">
        <v>34</v>
      </c>
      <c r="E157" s="31">
        <f ca="1">IF(AND(gastos_periodicos3[[#This Row],[Vencimiento]]&gt;=TODAY(),gastos_periodicos3[[#This Row],[Pagado]]=1),1,3)</f>
        <v>3</v>
      </c>
      <c r="F157" s="82">
        <v>8990</v>
      </c>
      <c r="G157" s="21" t="s">
        <v>34</v>
      </c>
      <c r="H157" s="78">
        <v>44809</v>
      </c>
      <c r="J157" s="4">
        <f>gastos_periodicos3[[#This Row],[Prespuesto]]</f>
        <v>8990</v>
      </c>
      <c r="K157" s="4"/>
      <c r="L157" s="26"/>
      <c r="M157" s="33">
        <f>IF(AND(gastos_periodicos3[[#This Row],[Monto pagado]]&gt;0,gastos_periodicos3[[#This Row],[Monto pagado]]&gt;=gastos_periodicos3[[#This Row],[A pagar]]),1,5)</f>
        <v>5</v>
      </c>
      <c r="N157" s="33"/>
      <c r="O157" s="27" t="s">
        <v>86</v>
      </c>
    </row>
    <row r="158" spans="1:15" ht="15.75" hidden="1">
      <c r="A158" s="12">
        <v>30</v>
      </c>
      <c r="B158" s="12">
        <v>2</v>
      </c>
      <c r="C158" s="23" t="s">
        <v>31</v>
      </c>
      <c r="D158" s="21" t="s">
        <v>34</v>
      </c>
      <c r="E158" s="31">
        <f ca="1">IF(AND(gastos_periodicos3[[#This Row],[Vencimiento]]&gt;=TODAY(),gastos_periodicos3[[#This Row],[Pagado]]=1),1,3)</f>
        <v>3</v>
      </c>
      <c r="F158" s="82">
        <v>8990</v>
      </c>
      <c r="G158" s="21" t="s">
        <v>34</v>
      </c>
      <c r="H158" s="78">
        <v>44839</v>
      </c>
      <c r="J158" s="4">
        <f>gastos_periodicos3[[#This Row],[Prespuesto]]</f>
        <v>8990</v>
      </c>
      <c r="K158" s="4"/>
      <c r="L158" s="26"/>
      <c r="M158" s="33">
        <f>IF(AND(gastos_periodicos3[[#This Row],[Monto pagado]]&gt;0,gastos_periodicos3[[#This Row],[Monto pagado]]&gt;=gastos_periodicos3[[#This Row],[A pagar]]),1,5)</f>
        <v>5</v>
      </c>
      <c r="N158" s="33"/>
      <c r="O158" s="27" t="s">
        <v>86</v>
      </c>
    </row>
    <row r="159" spans="1:15" ht="15.75" hidden="1">
      <c r="A159" s="12">
        <v>30</v>
      </c>
      <c r="B159" s="12">
        <v>2</v>
      </c>
      <c r="C159" s="23" t="s">
        <v>31</v>
      </c>
      <c r="D159" s="21" t="s">
        <v>34</v>
      </c>
      <c r="E159" s="31">
        <f ca="1">IF(AND(gastos_periodicos3[[#This Row],[Vencimiento]]&gt;=TODAY(),gastos_periodicos3[[#This Row],[Pagado]]=1),1,3)</f>
        <v>3</v>
      </c>
      <c r="F159" s="82">
        <v>8990</v>
      </c>
      <c r="G159" s="21" t="s">
        <v>34</v>
      </c>
      <c r="H159" s="78">
        <v>44870</v>
      </c>
      <c r="J159" s="4">
        <f>gastos_periodicos3[[#This Row],[Prespuesto]]</f>
        <v>8990</v>
      </c>
      <c r="K159" s="4"/>
      <c r="L159" s="26"/>
      <c r="M159" s="33">
        <f>IF(AND(gastos_periodicos3[[#This Row],[Monto pagado]]&gt;0,gastos_periodicos3[[#This Row],[Monto pagado]]&gt;=gastos_periodicos3[[#This Row],[A pagar]]),1,5)</f>
        <v>5</v>
      </c>
      <c r="N159" s="33"/>
      <c r="O159" s="27" t="s">
        <v>86</v>
      </c>
    </row>
    <row r="160" spans="1:15" ht="15.75" hidden="1">
      <c r="A160" s="12">
        <v>30</v>
      </c>
      <c r="B160" s="12">
        <v>2</v>
      </c>
      <c r="C160" s="23" t="s">
        <v>31</v>
      </c>
      <c r="D160" s="21" t="s">
        <v>34</v>
      </c>
      <c r="E160" s="31">
        <f ca="1">IF(AND(gastos_periodicos3[[#This Row],[Vencimiento]]&gt;=TODAY(),gastos_periodicos3[[#This Row],[Pagado]]=1),1,3)</f>
        <v>3</v>
      </c>
      <c r="F160" s="82">
        <v>8990</v>
      </c>
      <c r="G160" s="21" t="s">
        <v>34</v>
      </c>
      <c r="H160" s="78">
        <v>44900</v>
      </c>
      <c r="J160" s="4">
        <f>gastos_periodicos3[[#This Row],[Prespuesto]]</f>
        <v>8990</v>
      </c>
      <c r="K160" s="4"/>
      <c r="L160" s="26"/>
      <c r="M160" s="33">
        <f>IF(AND(gastos_periodicos3[[#This Row],[Monto pagado]]&gt;0,gastos_periodicos3[[#This Row],[Monto pagado]]&gt;=gastos_periodicos3[[#This Row],[A pagar]]),1,5)</f>
        <v>5</v>
      </c>
      <c r="N160" s="33"/>
      <c r="O160" s="27" t="s">
        <v>86</v>
      </c>
    </row>
    <row r="161" spans="1:15" ht="15.75" hidden="1">
      <c r="A161" s="9">
        <v>365</v>
      </c>
      <c r="B161" s="12"/>
      <c r="C161" s="23" t="s">
        <v>40</v>
      </c>
      <c r="D161" s="18" t="s">
        <v>45</v>
      </c>
      <c r="E161" s="30">
        <f ca="1">IF(AND(gastos_periodicos3[[#This Row],[Vencimiento]]&gt;=TODAY(),gastos_periodicos3[[#This Row],[Pagado]]=1),1,3)</f>
        <v>3</v>
      </c>
      <c r="F161" s="84">
        <v>10000</v>
      </c>
      <c r="G161" s="18" t="s">
        <v>114</v>
      </c>
      <c r="H161" s="80">
        <v>44260</v>
      </c>
      <c r="I161" s="23" t="s">
        <v>82</v>
      </c>
      <c r="J161" s="4"/>
      <c r="K161" s="4"/>
      <c r="L161" s="26"/>
      <c r="M161" s="33">
        <f>IF(AND(gastos_periodicos3[[#This Row],[Monto pagado]]&gt;0,gastos_periodicos3[[#This Row],[Monto pagado]]&gt;=gastos_periodicos3[[#This Row],[A pagar]]),1,5)</f>
        <v>5</v>
      </c>
      <c r="N161" s="33"/>
      <c r="O161" s="34"/>
    </row>
    <row r="162" spans="1:15" ht="15.75">
      <c r="A162" s="12">
        <v>15</v>
      </c>
      <c r="B162" s="12">
        <v>3</v>
      </c>
      <c r="C162" s="23" t="s">
        <v>40</v>
      </c>
      <c r="D162" s="21" t="s">
        <v>41</v>
      </c>
      <c r="E162" s="30">
        <f ca="1">IF(AND(gastos_periodicos3[[#This Row],[Vencimiento]]&gt;=TODAY(),gastos_periodicos3[[#This Row],[Pagado]]=1),1,3)</f>
        <v>3</v>
      </c>
      <c r="F162" s="82">
        <v>25000</v>
      </c>
      <c r="G162" s="21" t="s">
        <v>42</v>
      </c>
      <c r="H162" s="78">
        <v>44523</v>
      </c>
      <c r="I162" s="22"/>
      <c r="J162" s="3"/>
      <c r="K162" s="3"/>
      <c r="L162" s="26"/>
      <c r="M162" s="33">
        <f>IF(AND(gastos_periodicos3[[#This Row],[Monto pagado]]&gt;0,gastos_periodicos3[[#This Row],[Monto pagado]]&gt;=gastos_periodicos3[[#This Row],[A pagar]]),1,5)</f>
        <v>5</v>
      </c>
      <c r="N162" s="33"/>
      <c r="O162" s="27" t="s">
        <v>87</v>
      </c>
    </row>
    <row r="163" spans="1:15" ht="15.75" hidden="1">
      <c r="A163" s="12">
        <v>30</v>
      </c>
      <c r="B163" s="12">
        <v>1</v>
      </c>
      <c r="C163" s="13" t="s">
        <v>14</v>
      </c>
      <c r="D163" s="21" t="s">
        <v>15</v>
      </c>
      <c r="E163" s="31">
        <f ca="1">IF(AND(gastos_periodicos3[[#This Row],[Vencimiento]]&gt;=TODAY(),gastos_periodicos3[[#This Row],[Pagado]]=1),1,3)</f>
        <v>3</v>
      </c>
      <c r="F163" s="82">
        <v>7000</v>
      </c>
      <c r="G163" s="21" t="s">
        <v>16</v>
      </c>
      <c r="H163" s="78">
        <v>44552</v>
      </c>
      <c r="I163" s="22"/>
      <c r="J163" s="3"/>
      <c r="K163" s="3"/>
      <c r="L163" s="26"/>
      <c r="M163" s="33">
        <f>IF(AND(gastos_periodicos3[[#This Row],[Monto pagado]]&gt;0,gastos_periodicos3[[#This Row],[Monto pagado]]&gt;=gastos_periodicos3[[#This Row],[A pagar]]),1,5)</f>
        <v>5</v>
      </c>
      <c r="N163" s="32"/>
      <c r="O163" s="27" t="s">
        <v>87</v>
      </c>
    </row>
    <row r="164" spans="1:15" ht="15.75" hidden="1">
      <c r="A164" s="12">
        <v>30</v>
      </c>
      <c r="B164" s="12">
        <v>1</v>
      </c>
      <c r="C164" s="13" t="s">
        <v>14</v>
      </c>
      <c r="D164" s="21" t="s">
        <v>15</v>
      </c>
      <c r="E164" s="31">
        <f ca="1">IF(AND(gastos_periodicos3[[#This Row],[Vencimiento]]&gt;=TODAY(),gastos_periodicos3[[#This Row],[Pagado]]=1),1,3)</f>
        <v>3</v>
      </c>
      <c r="F164" s="82">
        <v>7000</v>
      </c>
      <c r="G164" s="21" t="s">
        <v>16</v>
      </c>
      <c r="H164" s="78">
        <v>44583</v>
      </c>
      <c r="I164" s="22"/>
      <c r="J164" s="3"/>
      <c r="K164" s="3"/>
      <c r="L164" s="26"/>
      <c r="M164" s="33">
        <f>IF(AND(gastos_periodicos3[[#This Row],[Monto pagado]]&gt;0,gastos_periodicos3[[#This Row],[Monto pagado]]&gt;=gastos_periodicos3[[#This Row],[A pagar]]),1,5)</f>
        <v>5</v>
      </c>
      <c r="N164" s="32"/>
      <c r="O164" s="27" t="s">
        <v>87</v>
      </c>
    </row>
    <row r="165" spans="1:15" ht="15.75" hidden="1">
      <c r="A165" s="12">
        <v>30</v>
      </c>
      <c r="B165" s="12">
        <v>1</v>
      </c>
      <c r="C165" s="13" t="s">
        <v>14</v>
      </c>
      <c r="D165" s="21" t="s">
        <v>15</v>
      </c>
      <c r="E165" s="31">
        <f ca="1">IF(AND(gastos_periodicos3[[#This Row],[Vencimiento]]&gt;=TODAY(),gastos_periodicos3[[#This Row],[Pagado]]=1),1,3)</f>
        <v>3</v>
      </c>
      <c r="F165" s="82">
        <v>7000</v>
      </c>
      <c r="G165" s="21" t="s">
        <v>16</v>
      </c>
      <c r="H165" s="78">
        <v>44614</v>
      </c>
      <c r="I165" s="22"/>
      <c r="J165" s="3"/>
      <c r="K165" s="3"/>
      <c r="L165" s="26"/>
      <c r="M165" s="33">
        <f>IF(AND(gastos_periodicos3[[#This Row],[Monto pagado]]&gt;0,gastos_periodicos3[[#This Row],[Monto pagado]]&gt;=gastos_periodicos3[[#This Row],[A pagar]]),1,5)</f>
        <v>5</v>
      </c>
      <c r="N165" s="32"/>
      <c r="O165" s="27" t="s">
        <v>87</v>
      </c>
    </row>
    <row r="166" spans="1:15" ht="15.75" hidden="1">
      <c r="A166" s="12">
        <v>30</v>
      </c>
      <c r="B166" s="12">
        <v>1</v>
      </c>
      <c r="C166" s="13" t="s">
        <v>14</v>
      </c>
      <c r="D166" s="21" t="s">
        <v>15</v>
      </c>
      <c r="E166" s="31">
        <f ca="1">IF(AND(gastos_periodicos3[[#This Row],[Vencimiento]]&gt;=TODAY(),gastos_periodicos3[[#This Row],[Pagado]]=1),1,3)</f>
        <v>3</v>
      </c>
      <c r="F166" s="82">
        <v>7000</v>
      </c>
      <c r="G166" s="21" t="s">
        <v>16</v>
      </c>
      <c r="H166" s="78">
        <v>44642</v>
      </c>
      <c r="I166" s="22"/>
      <c r="J166" s="3"/>
      <c r="K166" s="3"/>
      <c r="L166" s="26"/>
      <c r="M166" s="33">
        <f>IF(AND(gastos_periodicos3[[#This Row],[Monto pagado]]&gt;0,gastos_periodicos3[[#This Row],[Monto pagado]]&gt;=gastos_periodicos3[[#This Row],[A pagar]]),1,5)</f>
        <v>5</v>
      </c>
      <c r="N166" s="32"/>
      <c r="O166" s="27" t="s">
        <v>87</v>
      </c>
    </row>
    <row r="167" spans="1:15" ht="15.75" hidden="1">
      <c r="A167" s="12">
        <v>30</v>
      </c>
      <c r="B167" s="12">
        <v>1</v>
      </c>
      <c r="C167" s="13" t="s">
        <v>14</v>
      </c>
      <c r="D167" s="21" t="s">
        <v>15</v>
      </c>
      <c r="E167" s="31">
        <f ca="1">IF(AND(gastos_periodicos3[[#This Row],[Vencimiento]]&gt;=TODAY(),gastos_periodicos3[[#This Row],[Pagado]]=1),1,3)</f>
        <v>3</v>
      </c>
      <c r="F167" s="82">
        <v>7000</v>
      </c>
      <c r="G167" s="21" t="s">
        <v>16</v>
      </c>
      <c r="H167" s="78">
        <v>44673</v>
      </c>
      <c r="I167" s="22"/>
      <c r="J167" s="3"/>
      <c r="K167" s="3"/>
      <c r="L167" s="26"/>
      <c r="M167" s="33">
        <f>IF(AND(gastos_periodicos3[[#This Row],[Monto pagado]]&gt;0,gastos_periodicos3[[#This Row],[Monto pagado]]&gt;=gastos_periodicos3[[#This Row],[A pagar]]),1,5)</f>
        <v>5</v>
      </c>
      <c r="N167" s="32"/>
      <c r="O167" s="27" t="s">
        <v>87</v>
      </c>
    </row>
    <row r="168" spans="1:15" ht="15.75" hidden="1">
      <c r="A168" s="12">
        <v>30</v>
      </c>
      <c r="B168" s="12">
        <v>1</v>
      </c>
      <c r="C168" s="13" t="s">
        <v>14</v>
      </c>
      <c r="D168" s="21" t="s">
        <v>15</v>
      </c>
      <c r="E168" s="31">
        <f ca="1">IF(AND(gastos_periodicos3[[#This Row],[Vencimiento]]&gt;=TODAY(),gastos_periodicos3[[#This Row],[Pagado]]=1),1,3)</f>
        <v>3</v>
      </c>
      <c r="F168" s="82">
        <v>7000</v>
      </c>
      <c r="G168" s="21" t="s">
        <v>16</v>
      </c>
      <c r="H168" s="78">
        <v>44703</v>
      </c>
      <c r="I168" s="22"/>
      <c r="J168" s="3"/>
      <c r="K168" s="3"/>
      <c r="L168" s="26"/>
      <c r="M168" s="33">
        <f>IF(AND(gastos_periodicos3[[#This Row],[Monto pagado]]&gt;0,gastos_periodicos3[[#This Row],[Monto pagado]]&gt;=gastos_periodicos3[[#This Row],[A pagar]]),1,5)</f>
        <v>5</v>
      </c>
      <c r="N168" s="32"/>
      <c r="O168" s="27" t="s">
        <v>87</v>
      </c>
    </row>
    <row r="169" spans="1:15" ht="15.75" hidden="1">
      <c r="A169" s="12">
        <v>30</v>
      </c>
      <c r="B169" s="12">
        <v>1</v>
      </c>
      <c r="C169" s="13" t="s">
        <v>14</v>
      </c>
      <c r="D169" s="21" t="s">
        <v>15</v>
      </c>
      <c r="E169" s="31">
        <f ca="1">IF(AND(gastos_periodicos3[[#This Row],[Vencimiento]]&gt;=TODAY(),gastos_periodicos3[[#This Row],[Pagado]]=1),1,3)</f>
        <v>3</v>
      </c>
      <c r="F169" s="82">
        <v>7000</v>
      </c>
      <c r="G169" s="21" t="s">
        <v>16</v>
      </c>
      <c r="H169" s="78">
        <v>44734</v>
      </c>
      <c r="I169" s="22"/>
      <c r="J169" s="3"/>
      <c r="K169" s="3"/>
      <c r="L169" s="26"/>
      <c r="M169" s="33">
        <f>IF(AND(gastos_periodicos3[[#This Row],[Monto pagado]]&gt;0,gastos_periodicos3[[#This Row],[Monto pagado]]&gt;=gastos_periodicos3[[#This Row],[A pagar]]),1,5)</f>
        <v>5</v>
      </c>
      <c r="N169" s="32"/>
      <c r="O169" s="27" t="s">
        <v>87</v>
      </c>
    </row>
    <row r="170" spans="1:15" ht="15.75" hidden="1">
      <c r="A170" s="12">
        <v>30</v>
      </c>
      <c r="B170" s="12">
        <v>1</v>
      </c>
      <c r="C170" s="13" t="s">
        <v>14</v>
      </c>
      <c r="D170" s="21" t="s">
        <v>15</v>
      </c>
      <c r="E170" s="31">
        <f ca="1">IF(AND(gastos_periodicos3[[#This Row],[Vencimiento]]&gt;=TODAY(),gastos_periodicos3[[#This Row],[Pagado]]=1),1,3)</f>
        <v>3</v>
      </c>
      <c r="F170" s="82">
        <v>7000</v>
      </c>
      <c r="G170" s="21" t="s">
        <v>16</v>
      </c>
      <c r="H170" s="78">
        <v>44764</v>
      </c>
      <c r="I170" s="22"/>
      <c r="J170" s="3"/>
      <c r="K170" s="3"/>
      <c r="L170" s="26"/>
      <c r="M170" s="33">
        <f>IF(AND(gastos_periodicos3[[#This Row],[Monto pagado]]&gt;0,gastos_periodicos3[[#This Row],[Monto pagado]]&gt;=gastos_periodicos3[[#This Row],[A pagar]]),1,5)</f>
        <v>5</v>
      </c>
      <c r="N170" s="32"/>
      <c r="O170" s="27" t="s">
        <v>87</v>
      </c>
    </row>
    <row r="171" spans="1:15" ht="15.75" hidden="1">
      <c r="A171" s="12">
        <v>30</v>
      </c>
      <c r="B171" s="12">
        <v>1</v>
      </c>
      <c r="C171" s="13" t="s">
        <v>14</v>
      </c>
      <c r="D171" s="21" t="s">
        <v>15</v>
      </c>
      <c r="E171" s="31">
        <f ca="1">IF(AND(gastos_periodicos3[[#This Row],[Vencimiento]]&gt;=TODAY(),gastos_periodicos3[[#This Row],[Pagado]]=1),1,3)</f>
        <v>3</v>
      </c>
      <c r="F171" s="82">
        <v>7000</v>
      </c>
      <c r="G171" s="21" t="s">
        <v>16</v>
      </c>
      <c r="H171" s="78">
        <v>44795</v>
      </c>
      <c r="I171" s="22"/>
      <c r="J171" s="3"/>
      <c r="K171" s="3"/>
      <c r="L171" s="26"/>
      <c r="M171" s="33">
        <f>IF(AND(gastos_periodicos3[[#This Row],[Monto pagado]]&gt;0,gastos_periodicos3[[#This Row],[Monto pagado]]&gt;=gastos_periodicos3[[#This Row],[A pagar]]),1,5)</f>
        <v>5</v>
      </c>
      <c r="N171" s="32"/>
      <c r="O171" s="27" t="s">
        <v>87</v>
      </c>
    </row>
    <row r="172" spans="1:15" ht="15.75" hidden="1">
      <c r="A172" s="12">
        <v>30</v>
      </c>
      <c r="B172" s="12">
        <v>1</v>
      </c>
      <c r="C172" s="13" t="s">
        <v>14</v>
      </c>
      <c r="D172" s="21" t="s">
        <v>15</v>
      </c>
      <c r="E172" s="31">
        <f ca="1">IF(AND(gastos_periodicos3[[#This Row],[Vencimiento]]&gt;=TODAY(),gastos_periodicos3[[#This Row],[Pagado]]=1),1,3)</f>
        <v>3</v>
      </c>
      <c r="F172" s="82">
        <v>7000</v>
      </c>
      <c r="G172" s="21" t="s">
        <v>16</v>
      </c>
      <c r="H172" s="78">
        <v>44826</v>
      </c>
      <c r="I172" s="22"/>
      <c r="J172" s="3"/>
      <c r="K172" s="3"/>
      <c r="L172" s="26"/>
      <c r="M172" s="33">
        <f>IF(AND(gastos_periodicos3[[#This Row],[Monto pagado]]&gt;0,gastos_periodicos3[[#This Row],[Monto pagado]]&gt;=gastos_periodicos3[[#This Row],[A pagar]]),1,5)</f>
        <v>5</v>
      </c>
      <c r="N172" s="32"/>
      <c r="O172" s="27" t="s">
        <v>87</v>
      </c>
    </row>
    <row r="173" spans="1:15" ht="15.75" hidden="1">
      <c r="A173" s="12">
        <v>30</v>
      </c>
      <c r="B173" s="12">
        <v>1</v>
      </c>
      <c r="C173" s="13" t="s">
        <v>14</v>
      </c>
      <c r="D173" s="21" t="s">
        <v>15</v>
      </c>
      <c r="E173" s="31">
        <f ca="1">IF(AND(gastos_periodicos3[[#This Row],[Vencimiento]]&gt;=TODAY(),gastos_periodicos3[[#This Row],[Pagado]]=1),1,3)</f>
        <v>3</v>
      </c>
      <c r="F173" s="82">
        <v>7000</v>
      </c>
      <c r="G173" s="21" t="s">
        <v>16</v>
      </c>
      <c r="H173" s="78">
        <v>44856</v>
      </c>
      <c r="I173" s="22"/>
      <c r="J173" s="3"/>
      <c r="K173" s="3"/>
      <c r="L173" s="26"/>
      <c r="M173" s="33">
        <f>IF(AND(gastos_periodicos3[[#This Row],[Monto pagado]]&gt;0,gastos_periodicos3[[#This Row],[Monto pagado]]&gt;=gastos_periodicos3[[#This Row],[A pagar]]),1,5)</f>
        <v>5</v>
      </c>
      <c r="N173" s="32"/>
      <c r="O173" s="27" t="s">
        <v>87</v>
      </c>
    </row>
    <row r="174" spans="1:15" ht="15.75" hidden="1">
      <c r="A174" s="12">
        <v>30</v>
      </c>
      <c r="B174" s="12">
        <v>1</v>
      </c>
      <c r="C174" s="13" t="s">
        <v>14</v>
      </c>
      <c r="D174" s="21" t="s">
        <v>15</v>
      </c>
      <c r="E174" s="31">
        <f ca="1">IF(AND(gastos_periodicos3[[#This Row],[Vencimiento]]&gt;=TODAY(),gastos_periodicos3[[#This Row],[Pagado]]=1),1,3)</f>
        <v>3</v>
      </c>
      <c r="F174" s="82">
        <v>7000</v>
      </c>
      <c r="G174" s="21" t="s">
        <v>16</v>
      </c>
      <c r="H174" s="78">
        <v>44887</v>
      </c>
      <c r="I174" s="22"/>
      <c r="J174" s="3"/>
      <c r="K174" s="3"/>
      <c r="L174" s="26"/>
      <c r="M174" s="33">
        <f>IF(AND(gastos_periodicos3[[#This Row],[Monto pagado]]&gt;0,gastos_periodicos3[[#This Row],[Monto pagado]]&gt;=gastos_periodicos3[[#This Row],[A pagar]]),1,5)</f>
        <v>5</v>
      </c>
      <c r="N174" s="32"/>
      <c r="O174" s="27" t="s">
        <v>87</v>
      </c>
    </row>
    <row r="175" spans="1:15" ht="15.75" hidden="1">
      <c r="A175" s="12">
        <v>30</v>
      </c>
      <c r="B175" s="12">
        <v>1</v>
      </c>
      <c r="C175" s="13" t="s">
        <v>14</v>
      </c>
      <c r="D175" s="21" t="s">
        <v>15</v>
      </c>
      <c r="E175" s="31">
        <f ca="1">IF(AND(gastos_periodicos3[[#This Row],[Vencimiento]]&gt;=TODAY(),gastos_periodicos3[[#This Row],[Pagado]]=1),1,3)</f>
        <v>3</v>
      </c>
      <c r="F175" s="82">
        <v>7000</v>
      </c>
      <c r="G175" s="21" t="s">
        <v>16</v>
      </c>
      <c r="H175" s="78">
        <v>44917</v>
      </c>
      <c r="I175" s="22"/>
      <c r="J175" s="3"/>
      <c r="K175" s="3"/>
      <c r="L175" s="26"/>
      <c r="M175" s="33">
        <f>IF(AND(gastos_periodicos3[[#This Row],[Monto pagado]]&gt;0,gastos_periodicos3[[#This Row],[Monto pagado]]&gt;=gastos_periodicos3[[#This Row],[A pagar]]),1,5)</f>
        <v>5</v>
      </c>
      <c r="N175" s="32"/>
      <c r="O175" s="27" t="s">
        <v>87</v>
      </c>
    </row>
    <row r="176" spans="1:15" ht="15.75" hidden="1">
      <c r="A176" s="12">
        <v>30</v>
      </c>
      <c r="B176" s="12">
        <v>1</v>
      </c>
      <c r="C176" s="23" t="s">
        <v>26</v>
      </c>
      <c r="D176" s="21" t="s">
        <v>29</v>
      </c>
      <c r="E176" s="30">
        <f ca="1">IF(AND(gastos_periodicos3[[#This Row],[Vencimiento]]&gt;=TODAY(),gastos_periodicos3[[#This Row],[Pagado]]=1),1,3)</f>
        <v>3</v>
      </c>
      <c r="F176" s="82">
        <v>40000</v>
      </c>
      <c r="G176" s="21" t="s">
        <v>30</v>
      </c>
      <c r="H176" s="78">
        <v>44531</v>
      </c>
      <c r="I176" s="22"/>
      <c r="J176" s="4">
        <f>gastos_periodicos3[[#This Row],[Prespuesto]]</f>
        <v>40000</v>
      </c>
      <c r="K176" s="4"/>
      <c r="L176" s="26"/>
      <c r="M176" s="33">
        <f>IF(AND(gastos_periodicos3[[#This Row],[Monto pagado]]&gt;0,gastos_periodicos3[[#This Row],[Monto pagado]]&gt;=gastos_periodicos3[[#This Row],[A pagar]]),1,5)</f>
        <v>5</v>
      </c>
      <c r="N176" s="33"/>
      <c r="O176" s="27" t="s">
        <v>86</v>
      </c>
    </row>
    <row r="177" spans="1:15" ht="15.75" hidden="1">
      <c r="A177" s="12">
        <v>30</v>
      </c>
      <c r="B177" s="12">
        <v>1</v>
      </c>
      <c r="C177" s="23" t="s">
        <v>26</v>
      </c>
      <c r="D177" s="21" t="s">
        <v>29</v>
      </c>
      <c r="E177" s="31">
        <f ca="1">IF(AND(gastos_periodicos3[[#This Row],[Vencimiento]]&gt;=TODAY(),gastos_periodicos3[[#This Row],[Pagado]]=1),1,3)</f>
        <v>3</v>
      </c>
      <c r="F177" s="82">
        <v>40000</v>
      </c>
      <c r="G177" s="21" t="s">
        <v>30</v>
      </c>
      <c r="H177" s="78">
        <v>44562</v>
      </c>
      <c r="J177" s="4">
        <f>gastos_periodicos3[[#This Row],[Prespuesto]]</f>
        <v>40000</v>
      </c>
      <c r="K177" s="4"/>
      <c r="L177" s="26"/>
      <c r="M177" s="33">
        <f>IF(AND(gastos_periodicos3[[#This Row],[Monto pagado]]&gt;0,gastos_periodicos3[[#This Row],[Monto pagado]]&gt;=gastos_periodicos3[[#This Row],[A pagar]]),1,5)</f>
        <v>5</v>
      </c>
      <c r="N177" s="33"/>
      <c r="O177" s="27" t="s">
        <v>86</v>
      </c>
    </row>
    <row r="178" spans="1:15" ht="15.75" hidden="1">
      <c r="A178" s="12">
        <v>30</v>
      </c>
      <c r="B178" s="12">
        <v>1</v>
      </c>
      <c r="C178" s="23" t="s">
        <v>26</v>
      </c>
      <c r="D178" s="21" t="s">
        <v>29</v>
      </c>
      <c r="E178" s="31">
        <f ca="1">IF(AND(gastos_periodicos3[[#This Row],[Vencimiento]]&gt;=TODAY(),gastos_periodicos3[[#This Row],[Pagado]]=1),1,3)</f>
        <v>3</v>
      </c>
      <c r="F178" s="82">
        <v>40000</v>
      </c>
      <c r="G178" s="21" t="s">
        <v>30</v>
      </c>
      <c r="H178" s="78">
        <v>44593</v>
      </c>
      <c r="J178" s="4">
        <f>gastos_periodicos3[[#This Row],[Prespuesto]]</f>
        <v>40000</v>
      </c>
      <c r="K178" s="4"/>
      <c r="L178" s="26"/>
      <c r="M178" s="33">
        <f>IF(AND(gastos_periodicos3[[#This Row],[Monto pagado]]&gt;0,gastos_periodicos3[[#This Row],[Monto pagado]]&gt;=gastos_periodicos3[[#This Row],[A pagar]]),1,5)</f>
        <v>5</v>
      </c>
      <c r="N178" s="33"/>
      <c r="O178" s="27" t="s">
        <v>86</v>
      </c>
    </row>
    <row r="179" spans="1:15" ht="15.75" hidden="1">
      <c r="A179" s="12">
        <v>30</v>
      </c>
      <c r="B179" s="12">
        <v>1</v>
      </c>
      <c r="C179" s="23" t="s">
        <v>26</v>
      </c>
      <c r="D179" s="21" t="s">
        <v>29</v>
      </c>
      <c r="E179" s="31">
        <f ca="1">IF(AND(gastos_periodicos3[[#This Row],[Vencimiento]]&gt;=TODAY(),gastos_periodicos3[[#This Row],[Pagado]]=1),1,3)</f>
        <v>3</v>
      </c>
      <c r="F179" s="82">
        <v>40000</v>
      </c>
      <c r="G179" s="21" t="s">
        <v>30</v>
      </c>
      <c r="H179" s="78">
        <v>44621</v>
      </c>
      <c r="J179" s="4">
        <f>gastos_periodicos3[[#This Row],[Prespuesto]]</f>
        <v>40000</v>
      </c>
      <c r="K179" s="4"/>
      <c r="L179" s="26"/>
      <c r="M179" s="33">
        <f>IF(AND(gastos_periodicos3[[#This Row],[Monto pagado]]&gt;0,gastos_periodicos3[[#This Row],[Monto pagado]]&gt;=gastos_periodicos3[[#This Row],[A pagar]]),1,5)</f>
        <v>5</v>
      </c>
      <c r="N179" s="33"/>
      <c r="O179" s="27" t="s">
        <v>86</v>
      </c>
    </row>
    <row r="180" spans="1:15" ht="15.75" hidden="1">
      <c r="A180" s="12">
        <v>30</v>
      </c>
      <c r="B180" s="12">
        <v>1</v>
      </c>
      <c r="C180" s="23" t="s">
        <v>26</v>
      </c>
      <c r="D180" s="21" t="s">
        <v>29</v>
      </c>
      <c r="E180" s="31">
        <f ca="1">IF(AND(gastos_periodicos3[[#This Row],[Vencimiento]]&gt;=TODAY(),gastos_periodicos3[[#This Row],[Pagado]]=1),1,3)</f>
        <v>3</v>
      </c>
      <c r="F180" s="82">
        <v>40000</v>
      </c>
      <c r="G180" s="21" t="s">
        <v>30</v>
      </c>
      <c r="H180" s="78">
        <v>44652</v>
      </c>
      <c r="J180" s="4">
        <f>gastos_periodicos3[[#This Row],[Prespuesto]]</f>
        <v>40000</v>
      </c>
      <c r="K180" s="4"/>
      <c r="L180" s="26"/>
      <c r="M180" s="33">
        <f>IF(AND(gastos_periodicos3[[#This Row],[Monto pagado]]&gt;0,gastos_periodicos3[[#This Row],[Monto pagado]]&gt;=gastos_periodicos3[[#This Row],[A pagar]]),1,5)</f>
        <v>5</v>
      </c>
      <c r="N180" s="33"/>
      <c r="O180" s="27" t="s">
        <v>86</v>
      </c>
    </row>
    <row r="181" spans="1:15" ht="15.75" hidden="1">
      <c r="A181" s="9">
        <v>365</v>
      </c>
      <c r="B181" s="12"/>
      <c r="C181" s="23" t="s">
        <v>40</v>
      </c>
      <c r="D181" s="18" t="s">
        <v>45</v>
      </c>
      <c r="E181" s="30">
        <f ca="1">IF(AND(gastos_periodicos3[[#This Row],[Vencimiento]]&gt;=TODAY(),gastos_periodicos3[[#This Row],[Pagado]]=1),1,3)</f>
        <v>3</v>
      </c>
      <c r="F181" s="84">
        <v>10000</v>
      </c>
      <c r="G181" s="18" t="s">
        <v>115</v>
      </c>
      <c r="H181" s="80">
        <v>44223</v>
      </c>
      <c r="I181" s="23" t="s">
        <v>82</v>
      </c>
      <c r="J181" s="4"/>
      <c r="K181" s="4"/>
      <c r="L181" s="26"/>
      <c r="M181" s="33">
        <f>IF(AND(gastos_periodicos3[[#This Row],[Monto pagado]]&gt;0,gastos_periodicos3[[#This Row],[Monto pagado]]&gt;=gastos_periodicos3[[#This Row],[A pagar]]),1,5)</f>
        <v>5</v>
      </c>
      <c r="N181" s="33"/>
      <c r="O181" s="34"/>
    </row>
    <row r="182" spans="1:15" ht="15.75" hidden="1">
      <c r="A182" s="9">
        <v>365</v>
      </c>
      <c r="B182" s="12"/>
      <c r="C182" s="23" t="s">
        <v>40</v>
      </c>
      <c r="D182" s="18" t="s">
        <v>45</v>
      </c>
      <c r="E182" s="30">
        <f ca="1">IF(AND(gastos_periodicos3[[#This Row],[Vencimiento]]&gt;=TODAY(),gastos_periodicos3[[#This Row],[Pagado]]=1),1,3)</f>
        <v>3</v>
      </c>
      <c r="F182" s="84">
        <v>10000</v>
      </c>
      <c r="G182" s="18" t="s">
        <v>116</v>
      </c>
      <c r="H182" s="80">
        <v>44295</v>
      </c>
      <c r="I182" s="23" t="s">
        <v>82</v>
      </c>
      <c r="J182" s="4"/>
      <c r="K182" s="4"/>
      <c r="L182" s="26"/>
      <c r="M182" s="33">
        <f>IF(AND(gastos_periodicos3[[#This Row],[Monto pagado]]&gt;0,gastos_periodicos3[[#This Row],[Monto pagado]]&gt;=gastos_periodicos3[[#This Row],[A pagar]]),1,5)</f>
        <v>5</v>
      </c>
      <c r="N182" s="33"/>
      <c r="O182" s="34"/>
    </row>
    <row r="183" spans="1:15" ht="15.75">
      <c r="A183" s="9">
        <v>365</v>
      </c>
      <c r="B183" s="12"/>
      <c r="C183" s="23" t="s">
        <v>40</v>
      </c>
      <c r="D183" s="18" t="s">
        <v>45</v>
      </c>
      <c r="E183" s="30">
        <f ca="1">IF(AND(gastos_periodicos3[[#This Row],[Vencimiento]]&gt;=TODAY(),gastos_periodicos3[[#This Row],[Pagado]]=1),1,3)</f>
        <v>3</v>
      </c>
      <c r="F183" s="84">
        <v>20000</v>
      </c>
      <c r="G183" s="18" t="s">
        <v>47</v>
      </c>
      <c r="H183" s="80">
        <v>44525</v>
      </c>
      <c r="I183" s="23" t="s">
        <v>82</v>
      </c>
      <c r="J183" s="4"/>
      <c r="K183" s="4"/>
      <c r="L183" s="26"/>
      <c r="M183" s="33">
        <f>IF(AND(gastos_periodicos3[[#This Row],[Monto pagado]]&gt;0,gastos_periodicos3[[#This Row],[Monto pagado]]&gt;=gastos_periodicos3[[#This Row],[A pagar]]),1,5)</f>
        <v>5</v>
      </c>
      <c r="N183" s="33"/>
      <c r="O183" s="34"/>
    </row>
    <row r="184" spans="1:15" ht="15.75" hidden="1">
      <c r="A184" s="12">
        <v>15</v>
      </c>
      <c r="B184" s="12">
        <v>3</v>
      </c>
      <c r="C184" s="23" t="s">
        <v>26</v>
      </c>
      <c r="D184" s="21" t="s">
        <v>27</v>
      </c>
      <c r="E184" s="31">
        <f ca="1">IF(AND(gastos_periodicos3[[#This Row],[Vencimiento]]&gt;=TODAY(),gastos_periodicos3[[#This Row],[Pagado]]=1),1,3)</f>
        <v>3</v>
      </c>
      <c r="F184" s="82">
        <v>8000</v>
      </c>
      <c r="G184" s="21" t="s">
        <v>28</v>
      </c>
      <c r="H184" s="78">
        <v>44532</v>
      </c>
      <c r="J184" s="4">
        <f>gastos_periodicos3[[#This Row],[Prespuesto]]</f>
        <v>8000</v>
      </c>
      <c r="K184" s="4"/>
      <c r="L184" s="26"/>
      <c r="M184" s="33">
        <f>IF(AND(gastos_periodicos3[[#This Row],[Monto pagado]]&gt;0,gastos_periodicos3[[#This Row],[Monto pagado]]&gt;=gastos_periodicos3[[#This Row],[A pagar]]),1,5)</f>
        <v>5</v>
      </c>
      <c r="N184" s="33"/>
      <c r="O184" s="34"/>
    </row>
    <row r="185" spans="1:15" ht="15.75" hidden="1">
      <c r="A185" s="12">
        <v>15</v>
      </c>
      <c r="B185" s="12">
        <v>3</v>
      </c>
      <c r="C185" s="23" t="s">
        <v>26</v>
      </c>
      <c r="D185" s="21" t="s">
        <v>27</v>
      </c>
      <c r="E185" s="31">
        <f ca="1">IF(AND(gastos_periodicos3[[#This Row],[Vencimiento]]&gt;=TODAY(),gastos_periodicos3[[#This Row],[Pagado]]=1),1,3)</f>
        <v>3</v>
      </c>
      <c r="F185" s="82">
        <v>8000</v>
      </c>
      <c r="G185" s="21" t="s">
        <v>28</v>
      </c>
      <c r="H185" s="78">
        <v>44547</v>
      </c>
      <c r="J185" s="4">
        <f>gastos_periodicos3[[#This Row],[Prespuesto]]</f>
        <v>8000</v>
      </c>
      <c r="K185" s="4"/>
      <c r="L185" s="26"/>
      <c r="M185" s="33">
        <f>IF(AND(gastos_periodicos3[[#This Row],[Monto pagado]]&gt;0,gastos_periodicos3[[#This Row],[Monto pagado]]&gt;=gastos_periodicos3[[#This Row],[A pagar]]),1,5)</f>
        <v>5</v>
      </c>
      <c r="N185" s="33"/>
      <c r="O185" s="34"/>
    </row>
    <row r="186" spans="1:15" ht="15.75" hidden="1">
      <c r="A186" s="12">
        <v>15</v>
      </c>
      <c r="B186" s="12">
        <v>3</v>
      </c>
      <c r="C186" s="23" t="s">
        <v>26</v>
      </c>
      <c r="D186" s="21" t="s">
        <v>27</v>
      </c>
      <c r="E186" s="31">
        <f ca="1">IF(AND(gastos_periodicos3[[#This Row],[Vencimiento]]&gt;=TODAY(),gastos_periodicos3[[#This Row],[Pagado]]=1),1,3)</f>
        <v>3</v>
      </c>
      <c r="F186" s="82">
        <v>8000</v>
      </c>
      <c r="G186" s="21" t="s">
        <v>28</v>
      </c>
      <c r="H186" s="78">
        <v>44562</v>
      </c>
      <c r="J186" s="4">
        <f>gastos_periodicos3[[#This Row],[Prespuesto]]</f>
        <v>8000</v>
      </c>
      <c r="K186" s="4"/>
      <c r="L186" s="26"/>
      <c r="M186" s="33">
        <f>IF(AND(gastos_periodicos3[[#This Row],[Monto pagado]]&gt;0,gastos_periodicos3[[#This Row],[Monto pagado]]&gt;=gastos_periodicos3[[#This Row],[A pagar]]),1,5)</f>
        <v>5</v>
      </c>
      <c r="N186" s="33"/>
      <c r="O186" s="34"/>
    </row>
    <row r="187" spans="1:15" ht="15.75" hidden="1">
      <c r="A187" s="12">
        <v>15</v>
      </c>
      <c r="B187" s="12">
        <v>3</v>
      </c>
      <c r="C187" s="23" t="s">
        <v>26</v>
      </c>
      <c r="D187" s="21" t="s">
        <v>27</v>
      </c>
      <c r="E187" s="31">
        <f ca="1">IF(AND(gastos_periodicos3[[#This Row],[Vencimiento]]&gt;=TODAY(),gastos_periodicos3[[#This Row],[Pagado]]=1),1,3)</f>
        <v>3</v>
      </c>
      <c r="F187" s="82">
        <v>8000</v>
      </c>
      <c r="G187" s="21" t="s">
        <v>28</v>
      </c>
      <c r="H187" s="78">
        <v>44577</v>
      </c>
      <c r="J187" s="4">
        <f>gastos_periodicos3[[#This Row],[Prespuesto]]</f>
        <v>8000</v>
      </c>
      <c r="K187" s="4"/>
      <c r="L187" s="26"/>
      <c r="M187" s="33">
        <f>IF(AND(gastos_periodicos3[[#This Row],[Monto pagado]]&gt;0,gastos_periodicos3[[#This Row],[Monto pagado]]&gt;=gastos_periodicos3[[#This Row],[A pagar]]),1,5)</f>
        <v>5</v>
      </c>
      <c r="N187" s="33"/>
      <c r="O187" s="34"/>
    </row>
    <row r="188" spans="1:15" ht="15.75" hidden="1">
      <c r="A188" s="12">
        <v>15</v>
      </c>
      <c r="B188" s="12">
        <v>3</v>
      </c>
      <c r="C188" s="23" t="s">
        <v>26</v>
      </c>
      <c r="D188" s="21" t="s">
        <v>27</v>
      </c>
      <c r="E188" s="31">
        <f ca="1">IF(AND(gastos_periodicos3[[#This Row],[Vencimiento]]&gt;=TODAY(),gastos_periodicos3[[#This Row],[Pagado]]=1),1,3)</f>
        <v>3</v>
      </c>
      <c r="F188" s="82">
        <v>8000</v>
      </c>
      <c r="G188" s="21" t="s">
        <v>28</v>
      </c>
      <c r="H188" s="78">
        <v>44592</v>
      </c>
      <c r="J188" s="4">
        <f>gastos_periodicos3[[#This Row],[Prespuesto]]</f>
        <v>8000</v>
      </c>
      <c r="K188" s="4"/>
      <c r="L188" s="26"/>
      <c r="M188" s="33">
        <f>IF(AND(gastos_periodicos3[[#This Row],[Monto pagado]]&gt;0,gastos_periodicos3[[#This Row],[Monto pagado]]&gt;=gastos_periodicos3[[#This Row],[A pagar]]),1,5)</f>
        <v>5</v>
      </c>
      <c r="N188" s="33"/>
      <c r="O188" s="34"/>
    </row>
    <row r="189" spans="1:15" ht="15.75" hidden="1">
      <c r="A189" s="12">
        <v>15</v>
      </c>
      <c r="B189" s="12">
        <v>3</v>
      </c>
      <c r="C189" s="23" t="s">
        <v>26</v>
      </c>
      <c r="D189" s="21" t="s">
        <v>27</v>
      </c>
      <c r="E189" s="31">
        <f ca="1">IF(AND(gastos_periodicos3[[#This Row],[Vencimiento]]&gt;=TODAY(),gastos_periodicos3[[#This Row],[Pagado]]=1),1,3)</f>
        <v>3</v>
      </c>
      <c r="F189" s="82">
        <v>8000</v>
      </c>
      <c r="G189" s="21" t="s">
        <v>28</v>
      </c>
      <c r="H189" s="78">
        <v>44607</v>
      </c>
      <c r="J189" s="4">
        <f>gastos_periodicos3[[#This Row],[Prespuesto]]</f>
        <v>8000</v>
      </c>
      <c r="K189" s="4"/>
      <c r="L189" s="26"/>
      <c r="M189" s="33">
        <f>IF(AND(gastos_periodicos3[[#This Row],[Monto pagado]]&gt;0,gastos_periodicos3[[#This Row],[Monto pagado]]&gt;=gastos_periodicos3[[#This Row],[A pagar]]),1,5)</f>
        <v>5</v>
      </c>
      <c r="N189" s="33"/>
      <c r="O189" s="34"/>
    </row>
    <row r="190" spans="1:15" ht="15.75" hidden="1">
      <c r="A190" s="12">
        <v>15</v>
      </c>
      <c r="B190" s="12">
        <v>3</v>
      </c>
      <c r="C190" s="23" t="s">
        <v>26</v>
      </c>
      <c r="D190" s="21" t="s">
        <v>27</v>
      </c>
      <c r="E190" s="31">
        <f ca="1">IF(AND(gastos_periodicos3[[#This Row],[Vencimiento]]&gt;=TODAY(),gastos_periodicos3[[#This Row],[Pagado]]=1),1,3)</f>
        <v>3</v>
      </c>
      <c r="F190" s="82">
        <v>8000</v>
      </c>
      <c r="G190" s="21" t="s">
        <v>28</v>
      </c>
      <c r="H190" s="78">
        <v>44622</v>
      </c>
      <c r="J190" s="4">
        <f>gastos_periodicos3[[#This Row],[Prespuesto]]</f>
        <v>8000</v>
      </c>
      <c r="K190" s="4"/>
      <c r="L190" s="26"/>
      <c r="M190" s="33">
        <f>IF(AND(gastos_periodicos3[[#This Row],[Monto pagado]]&gt;0,gastos_periodicos3[[#This Row],[Monto pagado]]&gt;=gastos_periodicos3[[#This Row],[A pagar]]),1,5)</f>
        <v>5</v>
      </c>
      <c r="N190" s="33"/>
      <c r="O190" s="34"/>
    </row>
    <row r="191" spans="1:15" ht="15.75" hidden="1">
      <c r="A191" s="12">
        <v>15</v>
      </c>
      <c r="B191" s="12">
        <v>3</v>
      </c>
      <c r="C191" s="23" t="s">
        <v>26</v>
      </c>
      <c r="D191" s="21" t="s">
        <v>27</v>
      </c>
      <c r="E191" s="31">
        <f ca="1">IF(AND(gastos_periodicos3[[#This Row],[Vencimiento]]&gt;=TODAY(),gastos_periodicos3[[#This Row],[Pagado]]=1),1,3)</f>
        <v>3</v>
      </c>
      <c r="F191" s="82">
        <v>8000</v>
      </c>
      <c r="G191" s="21" t="s">
        <v>28</v>
      </c>
      <c r="H191" s="78">
        <v>44637</v>
      </c>
      <c r="J191" s="4">
        <f>gastos_periodicos3[[#This Row],[Prespuesto]]</f>
        <v>8000</v>
      </c>
      <c r="K191" s="4"/>
      <c r="L191" s="26"/>
      <c r="M191" s="33">
        <f>IF(AND(gastos_periodicos3[[#This Row],[Monto pagado]]&gt;0,gastos_periodicos3[[#This Row],[Monto pagado]]&gt;=gastos_periodicos3[[#This Row],[A pagar]]),1,5)</f>
        <v>5</v>
      </c>
      <c r="N191" s="33"/>
      <c r="O191" s="34"/>
    </row>
    <row r="192" spans="1:15" ht="15.75" hidden="1">
      <c r="A192" s="12">
        <v>15</v>
      </c>
      <c r="B192" s="12">
        <v>3</v>
      </c>
      <c r="C192" s="23" t="s">
        <v>26</v>
      </c>
      <c r="D192" s="21" t="s">
        <v>27</v>
      </c>
      <c r="E192" s="31">
        <f ca="1">IF(AND(gastos_periodicos3[[#This Row],[Vencimiento]]&gt;=TODAY(),gastos_periodicos3[[#This Row],[Pagado]]=1),1,3)</f>
        <v>3</v>
      </c>
      <c r="F192" s="82">
        <v>8000</v>
      </c>
      <c r="G192" s="21" t="s">
        <v>28</v>
      </c>
      <c r="H192" s="78">
        <v>44652</v>
      </c>
      <c r="J192" s="4">
        <f>gastos_periodicos3[[#This Row],[Prespuesto]]</f>
        <v>8000</v>
      </c>
      <c r="K192" s="4"/>
      <c r="L192" s="26"/>
      <c r="M192" s="33">
        <f>IF(AND(gastos_periodicos3[[#This Row],[Monto pagado]]&gt;0,gastos_periodicos3[[#This Row],[Monto pagado]]&gt;=gastos_periodicos3[[#This Row],[A pagar]]),1,5)</f>
        <v>5</v>
      </c>
      <c r="N192" s="33"/>
      <c r="O192" s="34"/>
    </row>
    <row r="193" spans="1:15" ht="15.75" hidden="1">
      <c r="A193" s="12">
        <v>15</v>
      </c>
      <c r="B193" s="12">
        <v>3</v>
      </c>
      <c r="C193" s="23" t="s">
        <v>26</v>
      </c>
      <c r="D193" s="21" t="s">
        <v>27</v>
      </c>
      <c r="E193" s="31">
        <f ca="1">IF(AND(gastos_periodicos3[[#This Row],[Vencimiento]]&gt;=TODAY(),gastos_periodicos3[[#This Row],[Pagado]]=1),1,3)</f>
        <v>3</v>
      </c>
      <c r="F193" s="82">
        <v>8000</v>
      </c>
      <c r="G193" s="21" t="s">
        <v>28</v>
      </c>
      <c r="H193" s="78">
        <v>44667</v>
      </c>
      <c r="J193" s="4">
        <f>gastos_periodicos3[[#This Row],[Prespuesto]]</f>
        <v>8000</v>
      </c>
      <c r="K193" s="4"/>
      <c r="L193" s="26"/>
      <c r="M193" s="33">
        <f>IF(AND(gastos_periodicos3[[#This Row],[Monto pagado]]&gt;0,gastos_periodicos3[[#This Row],[Monto pagado]]&gt;=gastos_periodicos3[[#This Row],[A pagar]]),1,5)</f>
        <v>5</v>
      </c>
      <c r="N193" s="33"/>
      <c r="O193" s="34"/>
    </row>
    <row r="194" spans="1:15" ht="15.75" hidden="1">
      <c r="A194" s="12">
        <v>15</v>
      </c>
      <c r="B194" s="12">
        <v>3</v>
      </c>
      <c r="C194" s="23" t="s">
        <v>26</v>
      </c>
      <c r="D194" s="21" t="s">
        <v>27</v>
      </c>
      <c r="E194" s="31">
        <f ca="1">IF(AND(gastos_periodicos3[[#This Row],[Vencimiento]]&gt;=TODAY(),gastos_periodicos3[[#This Row],[Pagado]]=1),1,3)</f>
        <v>3</v>
      </c>
      <c r="F194" s="82">
        <v>8000</v>
      </c>
      <c r="G194" s="21" t="s">
        <v>28</v>
      </c>
      <c r="H194" s="78">
        <v>44682</v>
      </c>
      <c r="J194" s="4">
        <f>gastos_periodicos3[[#This Row],[Prespuesto]]</f>
        <v>8000</v>
      </c>
      <c r="K194" s="4"/>
      <c r="L194" s="26"/>
      <c r="M194" s="33">
        <f>IF(AND(gastos_periodicos3[[#This Row],[Monto pagado]]&gt;0,gastos_periodicos3[[#This Row],[Monto pagado]]&gt;=gastos_periodicos3[[#This Row],[A pagar]]),1,5)</f>
        <v>5</v>
      </c>
      <c r="N194" s="33"/>
      <c r="O194" s="34"/>
    </row>
    <row r="195" spans="1:15" ht="15.75" hidden="1">
      <c r="A195" s="12">
        <v>15</v>
      </c>
      <c r="B195" s="12">
        <v>3</v>
      </c>
      <c r="C195" s="23" t="s">
        <v>26</v>
      </c>
      <c r="D195" s="21" t="s">
        <v>27</v>
      </c>
      <c r="E195" s="31">
        <f ca="1">IF(AND(gastos_periodicos3[[#This Row],[Vencimiento]]&gt;=TODAY(),gastos_periodicos3[[#This Row],[Pagado]]=1),1,3)</f>
        <v>3</v>
      </c>
      <c r="F195" s="82">
        <v>8000</v>
      </c>
      <c r="G195" s="21" t="s">
        <v>28</v>
      </c>
      <c r="H195" s="78">
        <v>44697</v>
      </c>
      <c r="J195" s="4">
        <f>gastos_periodicos3[[#This Row],[Prespuesto]]</f>
        <v>8000</v>
      </c>
      <c r="K195" s="4"/>
      <c r="L195" s="26"/>
      <c r="M195" s="33">
        <f>IF(AND(gastos_periodicos3[[#This Row],[Monto pagado]]&gt;0,gastos_periodicos3[[#This Row],[Monto pagado]]&gt;=gastos_periodicos3[[#This Row],[A pagar]]),1,5)</f>
        <v>5</v>
      </c>
      <c r="N195" s="33"/>
      <c r="O195" s="34"/>
    </row>
    <row r="196" spans="1:15" ht="15.75" hidden="1">
      <c r="A196" s="12">
        <v>15</v>
      </c>
      <c r="B196" s="12">
        <v>3</v>
      </c>
      <c r="C196" s="23" t="s">
        <v>26</v>
      </c>
      <c r="D196" s="21" t="s">
        <v>27</v>
      </c>
      <c r="E196" s="31">
        <f ca="1">IF(AND(gastos_periodicos3[[#This Row],[Vencimiento]]&gt;=TODAY(),gastos_periodicos3[[#This Row],[Pagado]]=1),1,3)</f>
        <v>3</v>
      </c>
      <c r="F196" s="82">
        <v>8000</v>
      </c>
      <c r="G196" s="21" t="s">
        <v>28</v>
      </c>
      <c r="H196" s="78">
        <v>44712</v>
      </c>
      <c r="J196" s="4">
        <f>gastos_periodicos3[[#This Row],[Prespuesto]]</f>
        <v>8000</v>
      </c>
      <c r="K196" s="4"/>
      <c r="L196" s="26"/>
      <c r="M196" s="33">
        <f>IF(AND(gastos_periodicos3[[#This Row],[Monto pagado]]&gt;0,gastos_periodicos3[[#This Row],[Monto pagado]]&gt;=gastos_periodicos3[[#This Row],[A pagar]]),1,5)</f>
        <v>5</v>
      </c>
      <c r="N196" s="33"/>
      <c r="O196" s="34"/>
    </row>
    <row r="197" spans="1:15" ht="15.75" hidden="1">
      <c r="A197" s="12">
        <v>15</v>
      </c>
      <c r="B197" s="12">
        <v>3</v>
      </c>
      <c r="C197" s="23" t="s">
        <v>26</v>
      </c>
      <c r="D197" s="21" t="s">
        <v>27</v>
      </c>
      <c r="E197" s="31">
        <f ca="1">IF(AND(gastos_periodicos3[[#This Row],[Vencimiento]]&gt;=TODAY(),gastos_periodicos3[[#This Row],[Pagado]]=1),1,3)</f>
        <v>3</v>
      </c>
      <c r="F197" s="82">
        <v>8000</v>
      </c>
      <c r="G197" s="21" t="s">
        <v>28</v>
      </c>
      <c r="H197" s="78">
        <v>44727</v>
      </c>
      <c r="J197" s="4">
        <f>gastos_periodicos3[[#This Row],[Prespuesto]]</f>
        <v>8000</v>
      </c>
      <c r="K197" s="4"/>
      <c r="L197" s="26"/>
      <c r="M197" s="33">
        <f>IF(AND(gastos_periodicos3[[#This Row],[Monto pagado]]&gt;0,gastos_periodicos3[[#This Row],[Monto pagado]]&gt;=gastos_periodicos3[[#This Row],[A pagar]]),1,5)</f>
        <v>5</v>
      </c>
      <c r="N197" s="33"/>
      <c r="O197" s="34"/>
    </row>
    <row r="198" spans="1:15" ht="15.75" hidden="1">
      <c r="A198" s="12">
        <v>15</v>
      </c>
      <c r="B198" s="12">
        <v>3</v>
      </c>
      <c r="C198" s="23" t="s">
        <v>26</v>
      </c>
      <c r="D198" s="21" t="s">
        <v>27</v>
      </c>
      <c r="E198" s="31">
        <f ca="1">IF(AND(gastos_periodicos3[[#This Row],[Vencimiento]]&gt;=TODAY(),gastos_periodicos3[[#This Row],[Pagado]]=1),1,3)</f>
        <v>3</v>
      </c>
      <c r="F198" s="82">
        <v>8000</v>
      </c>
      <c r="G198" s="21" t="s">
        <v>28</v>
      </c>
      <c r="H198" s="78">
        <v>44742</v>
      </c>
      <c r="J198" s="4">
        <f>gastos_periodicos3[[#This Row],[Prespuesto]]</f>
        <v>8000</v>
      </c>
      <c r="K198" s="4"/>
      <c r="L198" s="26"/>
      <c r="M198" s="33">
        <f>IF(AND(gastos_periodicos3[[#This Row],[Monto pagado]]&gt;0,gastos_periodicos3[[#This Row],[Monto pagado]]&gt;=gastos_periodicos3[[#This Row],[A pagar]]),1,5)</f>
        <v>5</v>
      </c>
      <c r="N198" s="33"/>
      <c r="O198" s="34"/>
    </row>
    <row r="199" spans="1:15" ht="15.75" hidden="1">
      <c r="A199" s="12">
        <v>15</v>
      </c>
      <c r="B199" s="12">
        <v>3</v>
      </c>
      <c r="C199" s="23" t="s">
        <v>26</v>
      </c>
      <c r="D199" s="21" t="s">
        <v>27</v>
      </c>
      <c r="E199" s="31">
        <f ca="1">IF(AND(gastos_periodicos3[[#This Row],[Vencimiento]]&gt;=TODAY(),gastos_periodicos3[[#This Row],[Pagado]]=1),1,3)</f>
        <v>3</v>
      </c>
      <c r="F199" s="82">
        <v>8000</v>
      </c>
      <c r="G199" s="21" t="s">
        <v>28</v>
      </c>
      <c r="H199" s="78">
        <v>44757</v>
      </c>
      <c r="J199" s="4">
        <f>gastos_periodicos3[[#This Row],[Prespuesto]]</f>
        <v>8000</v>
      </c>
      <c r="K199" s="4"/>
      <c r="L199" s="26"/>
      <c r="M199" s="33">
        <f>IF(AND(gastos_periodicos3[[#This Row],[Monto pagado]]&gt;0,gastos_periodicos3[[#This Row],[Monto pagado]]&gt;=gastos_periodicos3[[#This Row],[A pagar]]),1,5)</f>
        <v>5</v>
      </c>
      <c r="N199" s="33"/>
      <c r="O199" s="34"/>
    </row>
    <row r="200" spans="1:15" ht="15.75" hidden="1">
      <c r="A200" s="12">
        <v>15</v>
      </c>
      <c r="B200" s="12">
        <v>3</v>
      </c>
      <c r="C200" s="23" t="s">
        <v>26</v>
      </c>
      <c r="D200" s="21" t="s">
        <v>27</v>
      </c>
      <c r="E200" s="31">
        <f ca="1">IF(AND(gastos_periodicos3[[#This Row],[Vencimiento]]&gt;=TODAY(),gastos_periodicos3[[#This Row],[Pagado]]=1),1,3)</f>
        <v>3</v>
      </c>
      <c r="F200" s="82">
        <v>8000</v>
      </c>
      <c r="G200" s="21" t="s">
        <v>28</v>
      </c>
      <c r="H200" s="78">
        <v>44772</v>
      </c>
      <c r="J200" s="4">
        <f>gastos_periodicos3[[#This Row],[Prespuesto]]</f>
        <v>8000</v>
      </c>
      <c r="K200" s="4"/>
      <c r="L200" s="26"/>
      <c r="M200" s="33">
        <f>IF(AND(gastos_periodicos3[[#This Row],[Monto pagado]]&gt;0,gastos_periodicos3[[#This Row],[Monto pagado]]&gt;=gastos_periodicos3[[#This Row],[A pagar]]),1,5)</f>
        <v>5</v>
      </c>
      <c r="N200" s="33"/>
      <c r="O200" s="34"/>
    </row>
    <row r="201" spans="1:15" ht="15.75" hidden="1">
      <c r="A201" s="12">
        <v>15</v>
      </c>
      <c r="B201" s="12">
        <v>3</v>
      </c>
      <c r="C201" s="23" t="s">
        <v>26</v>
      </c>
      <c r="D201" s="21" t="s">
        <v>27</v>
      </c>
      <c r="E201" s="31">
        <f ca="1">IF(AND(gastos_periodicos3[[#This Row],[Vencimiento]]&gt;=TODAY(),gastos_periodicos3[[#This Row],[Pagado]]=1),1,3)</f>
        <v>3</v>
      </c>
      <c r="F201" s="82">
        <v>8000</v>
      </c>
      <c r="G201" s="21" t="s">
        <v>28</v>
      </c>
      <c r="H201" s="78">
        <v>44787</v>
      </c>
      <c r="J201" s="4">
        <f>gastos_periodicos3[[#This Row],[Prespuesto]]</f>
        <v>8000</v>
      </c>
      <c r="K201" s="4"/>
      <c r="L201" s="26"/>
      <c r="M201" s="33">
        <f>IF(AND(gastos_periodicos3[[#This Row],[Monto pagado]]&gt;0,gastos_periodicos3[[#This Row],[Monto pagado]]&gt;=gastos_periodicos3[[#This Row],[A pagar]]),1,5)</f>
        <v>5</v>
      </c>
      <c r="N201" s="33"/>
      <c r="O201" s="34"/>
    </row>
    <row r="202" spans="1:15" ht="15.75" hidden="1">
      <c r="A202" s="12">
        <v>15</v>
      </c>
      <c r="B202" s="12">
        <v>3</v>
      </c>
      <c r="C202" s="23" t="s">
        <v>26</v>
      </c>
      <c r="D202" s="21" t="s">
        <v>27</v>
      </c>
      <c r="E202" s="31">
        <f ca="1">IF(AND(gastos_periodicos3[[#This Row],[Vencimiento]]&gt;=TODAY(),gastos_periodicos3[[#This Row],[Pagado]]=1),1,3)</f>
        <v>3</v>
      </c>
      <c r="F202" s="82">
        <v>8000</v>
      </c>
      <c r="G202" s="21" t="s">
        <v>28</v>
      </c>
      <c r="H202" s="78">
        <v>44802</v>
      </c>
      <c r="J202" s="4">
        <f>gastos_periodicos3[[#This Row],[Prespuesto]]</f>
        <v>8000</v>
      </c>
      <c r="K202" s="4"/>
      <c r="L202" s="26"/>
      <c r="M202" s="33">
        <f>IF(AND(gastos_periodicos3[[#This Row],[Monto pagado]]&gt;0,gastos_periodicos3[[#This Row],[Monto pagado]]&gt;=gastos_periodicos3[[#This Row],[A pagar]]),1,5)</f>
        <v>5</v>
      </c>
      <c r="N202" s="33"/>
      <c r="O202" s="34"/>
    </row>
    <row r="203" spans="1:15" ht="15.75" hidden="1">
      <c r="A203" s="12">
        <v>15</v>
      </c>
      <c r="B203" s="12">
        <v>3</v>
      </c>
      <c r="C203" s="23" t="s">
        <v>26</v>
      </c>
      <c r="D203" s="21" t="s">
        <v>27</v>
      </c>
      <c r="E203" s="31">
        <f ca="1">IF(AND(gastos_periodicos3[[#This Row],[Vencimiento]]&gt;=TODAY(),gastos_periodicos3[[#This Row],[Pagado]]=1),1,3)</f>
        <v>3</v>
      </c>
      <c r="F203" s="82">
        <v>8000</v>
      </c>
      <c r="G203" s="21" t="s">
        <v>28</v>
      </c>
      <c r="H203" s="78">
        <v>44817</v>
      </c>
      <c r="J203" s="4">
        <f>gastos_periodicos3[[#This Row],[Prespuesto]]</f>
        <v>8000</v>
      </c>
      <c r="K203" s="4"/>
      <c r="L203" s="26"/>
      <c r="M203" s="33">
        <f>IF(AND(gastos_periodicos3[[#This Row],[Monto pagado]]&gt;0,gastos_periodicos3[[#This Row],[Monto pagado]]&gt;=gastos_periodicos3[[#This Row],[A pagar]]),1,5)</f>
        <v>5</v>
      </c>
      <c r="N203" s="33"/>
      <c r="O203" s="34"/>
    </row>
    <row r="204" spans="1:15" ht="15.75" hidden="1">
      <c r="A204" s="12">
        <v>15</v>
      </c>
      <c r="B204" s="12">
        <v>3</v>
      </c>
      <c r="C204" s="23" t="s">
        <v>26</v>
      </c>
      <c r="D204" s="21" t="s">
        <v>27</v>
      </c>
      <c r="E204" s="31">
        <f ca="1">IF(AND(gastos_periodicos3[[#This Row],[Vencimiento]]&gt;=TODAY(),gastos_periodicos3[[#This Row],[Pagado]]=1),1,3)</f>
        <v>3</v>
      </c>
      <c r="F204" s="82">
        <v>8000</v>
      </c>
      <c r="G204" s="21" t="s">
        <v>28</v>
      </c>
      <c r="H204" s="78">
        <v>44832</v>
      </c>
      <c r="J204" s="4">
        <f>gastos_periodicos3[[#This Row],[Prespuesto]]</f>
        <v>8000</v>
      </c>
      <c r="K204" s="4"/>
      <c r="L204" s="26"/>
      <c r="M204" s="33">
        <f>IF(AND(gastos_periodicos3[[#This Row],[Monto pagado]]&gt;0,gastos_periodicos3[[#This Row],[Monto pagado]]&gt;=gastos_periodicos3[[#This Row],[A pagar]]),1,5)</f>
        <v>5</v>
      </c>
      <c r="N204" s="33"/>
      <c r="O204" s="34"/>
    </row>
    <row r="205" spans="1:15" ht="15.75" hidden="1">
      <c r="A205" s="12">
        <v>15</v>
      </c>
      <c r="B205" s="12">
        <v>3</v>
      </c>
      <c r="C205" s="23" t="s">
        <v>26</v>
      </c>
      <c r="D205" s="21" t="s">
        <v>27</v>
      </c>
      <c r="E205" s="31">
        <f ca="1">IF(AND(gastos_periodicos3[[#This Row],[Vencimiento]]&gt;=TODAY(),gastos_periodicos3[[#This Row],[Pagado]]=1),1,3)</f>
        <v>3</v>
      </c>
      <c r="F205" s="82">
        <v>8000</v>
      </c>
      <c r="G205" s="21" t="s">
        <v>28</v>
      </c>
      <c r="H205" s="78">
        <v>44847</v>
      </c>
      <c r="J205" s="4">
        <f>gastos_periodicos3[[#This Row],[Prespuesto]]</f>
        <v>8000</v>
      </c>
      <c r="K205" s="4"/>
      <c r="L205" s="26"/>
      <c r="M205" s="33">
        <f>IF(AND(gastos_periodicos3[[#This Row],[Monto pagado]]&gt;0,gastos_periodicos3[[#This Row],[Monto pagado]]&gt;=gastos_periodicos3[[#This Row],[A pagar]]),1,5)</f>
        <v>5</v>
      </c>
      <c r="N205" s="33"/>
      <c r="O205" s="34"/>
    </row>
    <row r="206" spans="1:15" ht="15.75" hidden="1">
      <c r="A206" s="12">
        <v>15</v>
      </c>
      <c r="B206" s="12">
        <v>3</v>
      </c>
      <c r="C206" s="23" t="s">
        <v>26</v>
      </c>
      <c r="D206" s="21" t="s">
        <v>27</v>
      </c>
      <c r="E206" s="31">
        <f ca="1">IF(AND(gastos_periodicos3[[#This Row],[Vencimiento]]&gt;=TODAY(),gastos_periodicos3[[#This Row],[Pagado]]=1),1,3)</f>
        <v>3</v>
      </c>
      <c r="F206" s="82">
        <v>8000</v>
      </c>
      <c r="G206" s="21" t="s">
        <v>28</v>
      </c>
      <c r="H206" s="78">
        <v>44862</v>
      </c>
      <c r="J206" s="4">
        <f>gastos_periodicos3[[#This Row],[Prespuesto]]</f>
        <v>8000</v>
      </c>
      <c r="K206" s="4"/>
      <c r="L206" s="26"/>
      <c r="M206" s="33">
        <f>IF(AND(gastos_periodicos3[[#This Row],[Monto pagado]]&gt;0,gastos_periodicos3[[#This Row],[Monto pagado]]&gt;=gastos_periodicos3[[#This Row],[A pagar]]),1,5)</f>
        <v>5</v>
      </c>
      <c r="N206" s="33"/>
      <c r="O206" s="34"/>
    </row>
    <row r="207" spans="1:15" ht="15.75" hidden="1">
      <c r="A207" s="12">
        <v>15</v>
      </c>
      <c r="B207" s="12">
        <v>3</v>
      </c>
      <c r="C207" s="23" t="s">
        <v>26</v>
      </c>
      <c r="D207" s="21" t="s">
        <v>27</v>
      </c>
      <c r="E207" s="31">
        <f ca="1">IF(AND(gastos_periodicos3[[#This Row],[Vencimiento]]&gt;=TODAY(),gastos_periodicos3[[#This Row],[Pagado]]=1),1,3)</f>
        <v>3</v>
      </c>
      <c r="F207" s="82">
        <v>8000</v>
      </c>
      <c r="G207" s="21" t="s">
        <v>28</v>
      </c>
      <c r="H207" s="78">
        <v>44877</v>
      </c>
      <c r="J207" s="4">
        <f>gastos_periodicos3[[#This Row],[Prespuesto]]</f>
        <v>8000</v>
      </c>
      <c r="K207" s="4"/>
      <c r="L207" s="26"/>
      <c r="M207" s="33">
        <f>IF(AND(gastos_periodicos3[[#This Row],[Monto pagado]]&gt;0,gastos_periodicos3[[#This Row],[Monto pagado]]&gt;=gastos_periodicos3[[#This Row],[A pagar]]),1,5)</f>
        <v>5</v>
      </c>
      <c r="N207" s="33"/>
      <c r="O207" s="34"/>
    </row>
    <row r="208" spans="1:15" ht="15.75" hidden="1">
      <c r="A208" s="12">
        <v>15</v>
      </c>
      <c r="B208" s="12">
        <v>3</v>
      </c>
      <c r="C208" s="23" t="s">
        <v>26</v>
      </c>
      <c r="D208" s="21" t="s">
        <v>27</v>
      </c>
      <c r="E208" s="31">
        <f ca="1">IF(AND(gastos_periodicos3[[#This Row],[Vencimiento]]&gt;=TODAY(),gastos_periodicos3[[#This Row],[Pagado]]=1),1,3)</f>
        <v>3</v>
      </c>
      <c r="F208" s="82">
        <v>8000</v>
      </c>
      <c r="G208" s="21" t="s">
        <v>28</v>
      </c>
      <c r="H208" s="78">
        <v>44892</v>
      </c>
      <c r="J208" s="4">
        <f>gastos_periodicos3[[#This Row],[Prespuesto]]</f>
        <v>8000</v>
      </c>
      <c r="K208" s="4"/>
      <c r="L208" s="26"/>
      <c r="M208" s="33">
        <f>IF(AND(gastos_periodicos3[[#This Row],[Monto pagado]]&gt;0,gastos_periodicos3[[#This Row],[Monto pagado]]&gt;=gastos_periodicos3[[#This Row],[A pagar]]),1,5)</f>
        <v>5</v>
      </c>
      <c r="N208" s="33"/>
      <c r="O208" s="34"/>
    </row>
    <row r="209" spans="1:15" ht="15.75" hidden="1">
      <c r="A209" s="12">
        <v>15</v>
      </c>
      <c r="B209" s="12">
        <v>3</v>
      </c>
      <c r="C209" s="23" t="s">
        <v>26</v>
      </c>
      <c r="D209" s="21" t="s">
        <v>27</v>
      </c>
      <c r="E209" s="31">
        <f ca="1">IF(AND(gastos_periodicos3[[#This Row],[Vencimiento]]&gt;=TODAY(),gastos_periodicos3[[#This Row],[Pagado]]=1),1,3)</f>
        <v>3</v>
      </c>
      <c r="F209" s="82">
        <v>8000</v>
      </c>
      <c r="G209" s="21" t="s">
        <v>28</v>
      </c>
      <c r="H209" s="78">
        <v>44907</v>
      </c>
      <c r="J209" s="4">
        <f>gastos_periodicos3[[#This Row],[Prespuesto]]</f>
        <v>8000</v>
      </c>
      <c r="K209" s="4"/>
      <c r="L209" s="26"/>
      <c r="M209" s="33">
        <f>IF(AND(gastos_periodicos3[[#This Row],[Monto pagado]]&gt;0,gastos_periodicos3[[#This Row],[Monto pagado]]&gt;=gastos_periodicos3[[#This Row],[A pagar]]),1,5)</f>
        <v>5</v>
      </c>
      <c r="N209" s="33"/>
      <c r="O209" s="34"/>
    </row>
    <row r="210" spans="1:15" ht="15.75" hidden="1">
      <c r="A210" s="12">
        <v>15</v>
      </c>
      <c r="B210" s="12">
        <v>3</v>
      </c>
      <c r="C210" s="23" t="s">
        <v>26</v>
      </c>
      <c r="D210" s="21" t="s">
        <v>27</v>
      </c>
      <c r="E210" s="31">
        <f ca="1">IF(AND(gastos_periodicos3[[#This Row],[Vencimiento]]&gt;=TODAY(),gastos_periodicos3[[#This Row],[Pagado]]=1),1,3)</f>
        <v>3</v>
      </c>
      <c r="F210" s="82">
        <v>8000</v>
      </c>
      <c r="G210" s="21" t="s">
        <v>28</v>
      </c>
      <c r="H210" s="78">
        <v>44922</v>
      </c>
      <c r="J210" s="4">
        <f>gastos_periodicos3[[#This Row],[Prespuesto]]</f>
        <v>8000</v>
      </c>
      <c r="K210" s="4"/>
      <c r="L210" s="26"/>
      <c r="M210" s="33">
        <f>IF(AND(gastos_periodicos3[[#This Row],[Monto pagado]]&gt;0,gastos_periodicos3[[#This Row],[Monto pagado]]&gt;=gastos_periodicos3[[#This Row],[A pagar]]),1,5)</f>
        <v>5</v>
      </c>
      <c r="N210" s="33"/>
      <c r="O210" s="34"/>
    </row>
    <row r="211" spans="1:15" ht="15.75">
      <c r="A211" s="9">
        <v>365</v>
      </c>
      <c r="B211" s="12"/>
      <c r="C211" s="23" t="s">
        <v>40</v>
      </c>
      <c r="D211" s="18" t="s">
        <v>45</v>
      </c>
      <c r="E211" s="30">
        <f ca="1">IF(AND(gastos_periodicos3[[#This Row],[Vencimiento]]&gt;=TODAY(),gastos_periodicos3[[#This Row],[Pagado]]=1),1,3)</f>
        <v>3</v>
      </c>
      <c r="F211" s="84">
        <v>20000</v>
      </c>
      <c r="G211" s="18" t="s">
        <v>47</v>
      </c>
      <c r="H211" s="80">
        <v>44525</v>
      </c>
      <c r="I211" s="23" t="s">
        <v>82</v>
      </c>
      <c r="J211" s="4"/>
      <c r="K211" s="4"/>
      <c r="L211" s="26"/>
      <c r="M211" s="33">
        <f>IF(AND(gastos_periodicos3[[#This Row],[Monto pagado]]&gt;0,gastos_periodicos3[[#This Row],[Monto pagado]]&gt;=gastos_periodicos3[[#This Row],[A pagar]]),1,5)</f>
        <v>5</v>
      </c>
      <c r="N211" s="33"/>
      <c r="O211" s="34"/>
    </row>
    <row r="212" spans="1:15" ht="15.75">
      <c r="A212" s="12">
        <v>30</v>
      </c>
      <c r="B212" s="12">
        <v>1</v>
      </c>
      <c r="C212" s="23" t="s">
        <v>31</v>
      </c>
      <c r="D212" s="21" t="s">
        <v>32</v>
      </c>
      <c r="E212" s="31">
        <f ca="1">IF(AND(gastos_periodicos3[[#This Row],[Vencimiento]]&gt;=TODAY(),gastos_periodicos3[[#This Row],[Pagado]]=1),1,3)</f>
        <v>3</v>
      </c>
      <c r="F212" s="82">
        <v>15000</v>
      </c>
      <c r="G212" s="21" t="s">
        <v>33</v>
      </c>
      <c r="H212" s="78">
        <v>44525</v>
      </c>
      <c r="J212" s="4">
        <f>gastos_periodicos3[[#This Row],[Prespuesto]]</f>
        <v>15000</v>
      </c>
      <c r="K212" s="4"/>
      <c r="L212" s="26"/>
      <c r="M212" s="33">
        <f>IF(AND(gastos_periodicos3[[#This Row],[Monto pagado]]&gt;0,gastos_periodicos3[[#This Row],[Monto pagado]]&gt;=gastos_periodicos3[[#This Row],[A pagar]]),1,5)</f>
        <v>5</v>
      </c>
      <c r="N212" s="33"/>
      <c r="O212" s="34"/>
    </row>
    <row r="213" spans="1:15" ht="15.75">
      <c r="A213" s="12">
        <v>30</v>
      </c>
      <c r="B213" s="10">
        <v>2</v>
      </c>
      <c r="C213" s="23" t="s">
        <v>9</v>
      </c>
      <c r="D213" s="11" t="s">
        <v>12</v>
      </c>
      <c r="E213" s="30">
        <f ca="1">IF(AND(gastos_periodicos3[[#This Row],[Vencimiento]]&gt;=TODAY(),gastos_periodicos3[[#This Row],[Pagado]]=1),1,3)</f>
        <v>3</v>
      </c>
      <c r="F213" s="83">
        <v>40000</v>
      </c>
      <c r="G213" s="21" t="s">
        <v>117</v>
      </c>
      <c r="H213" s="78">
        <v>44525</v>
      </c>
      <c r="J213" s="4"/>
      <c r="K213" s="4"/>
      <c r="L213" s="26"/>
      <c r="M213" s="33">
        <f>IF(AND(gastos_periodicos3[[#This Row],[Monto pagado]]&gt;0,gastos_periodicos3[[#This Row],[Monto pagado]]&gt;=gastos_periodicos3[[#This Row],[A pagar]]),1,5)</f>
        <v>5</v>
      </c>
      <c r="N213" s="33"/>
      <c r="O213" s="27" t="s">
        <v>86</v>
      </c>
    </row>
    <row r="214" spans="1:15" ht="15.75" hidden="1">
      <c r="A214" s="9">
        <v>7</v>
      </c>
      <c r="B214" s="12">
        <v>1</v>
      </c>
      <c r="C214" s="22" t="s">
        <v>37</v>
      </c>
      <c r="D214" t="s">
        <v>38</v>
      </c>
      <c r="E214" s="31">
        <f ca="1">IF(AND(gastos_periodicos3[[#This Row],[Vencimiento]]&gt;=TODAY(),gastos_periodicos3[[#This Row],[Pagado]]=1),1,3)</f>
        <v>3</v>
      </c>
      <c r="F214" s="85">
        <v>18000</v>
      </c>
      <c r="G214" s="22" t="s">
        <v>39</v>
      </c>
      <c r="H214" s="78">
        <v>44535</v>
      </c>
      <c r="J214" s="4"/>
      <c r="K214" s="4"/>
      <c r="L214" s="26"/>
      <c r="M214" s="33">
        <f>IF(AND(gastos_periodicos3[[#This Row],[Monto pagado]]&gt;0,gastos_periodicos3[[#This Row],[Monto pagado]]&gt;=gastos_periodicos3[[#This Row],[A pagar]]),1,5)</f>
        <v>5</v>
      </c>
      <c r="N214" s="33"/>
      <c r="O214" s="34"/>
    </row>
    <row r="215" spans="1:15" ht="15.75" hidden="1">
      <c r="A215" s="9">
        <v>7</v>
      </c>
      <c r="B215" s="12">
        <v>1</v>
      </c>
      <c r="C215" s="22" t="s">
        <v>37</v>
      </c>
      <c r="D215" t="s">
        <v>38</v>
      </c>
      <c r="E215" s="31">
        <f ca="1">IF(AND(gastos_periodicos3[[#This Row],[Vencimiento]]&gt;=TODAY(),gastos_periodicos3[[#This Row],[Pagado]]=1),1,3)</f>
        <v>3</v>
      </c>
      <c r="F215" s="85">
        <v>18000</v>
      </c>
      <c r="G215" s="22" t="s">
        <v>39</v>
      </c>
      <c r="H215" s="78">
        <v>44542</v>
      </c>
      <c r="J215" s="4"/>
      <c r="K215" s="4"/>
      <c r="L215" s="26"/>
      <c r="M215" s="33">
        <f>IF(AND(gastos_periodicos3[[#This Row],[Monto pagado]]&gt;0,gastos_periodicos3[[#This Row],[Monto pagado]]&gt;=gastos_periodicos3[[#This Row],[A pagar]]),1,5)</f>
        <v>5</v>
      </c>
      <c r="N215" s="33"/>
      <c r="O215" s="34"/>
    </row>
    <row r="216" spans="1:15" ht="15.75" hidden="1">
      <c r="A216" s="9">
        <v>7</v>
      </c>
      <c r="B216" s="12">
        <v>1</v>
      </c>
      <c r="C216" s="22" t="s">
        <v>37</v>
      </c>
      <c r="D216" t="s">
        <v>38</v>
      </c>
      <c r="E216" s="31">
        <f ca="1">IF(AND(gastos_periodicos3[[#This Row],[Vencimiento]]&gt;=TODAY(),gastos_periodicos3[[#This Row],[Pagado]]=1),1,3)</f>
        <v>3</v>
      </c>
      <c r="F216" s="85">
        <v>18000</v>
      </c>
      <c r="G216" s="22" t="s">
        <v>39</v>
      </c>
      <c r="H216" s="78">
        <v>44549</v>
      </c>
      <c r="J216" s="4"/>
      <c r="K216" s="4"/>
      <c r="L216" s="26"/>
      <c r="M216" s="33">
        <f>IF(AND(gastos_periodicos3[[#This Row],[Monto pagado]]&gt;0,gastos_periodicos3[[#This Row],[Monto pagado]]&gt;=gastos_periodicos3[[#This Row],[A pagar]]),1,5)</f>
        <v>5</v>
      </c>
      <c r="N216" s="33"/>
      <c r="O216" s="34"/>
    </row>
    <row r="217" spans="1:15" ht="15.75" hidden="1">
      <c r="A217" s="9">
        <v>7</v>
      </c>
      <c r="B217" s="12">
        <v>1</v>
      </c>
      <c r="C217" s="22" t="s">
        <v>37</v>
      </c>
      <c r="D217" t="s">
        <v>38</v>
      </c>
      <c r="E217" s="31">
        <f ca="1">IF(AND(gastos_periodicos3[[#This Row],[Vencimiento]]&gt;=TODAY(),gastos_periodicos3[[#This Row],[Pagado]]=1),1,3)</f>
        <v>3</v>
      </c>
      <c r="F217" s="85">
        <v>18000</v>
      </c>
      <c r="G217" s="22" t="s">
        <v>39</v>
      </c>
      <c r="H217" s="78">
        <v>44556</v>
      </c>
      <c r="J217" s="4"/>
      <c r="K217" s="4"/>
      <c r="L217" s="26"/>
      <c r="M217" s="33">
        <f>IF(AND(gastos_periodicos3[[#This Row],[Monto pagado]]&gt;0,gastos_periodicos3[[#This Row],[Monto pagado]]&gt;=gastos_periodicos3[[#This Row],[A pagar]]),1,5)</f>
        <v>5</v>
      </c>
      <c r="N217" s="33"/>
      <c r="O217" s="34"/>
    </row>
    <row r="218" spans="1:15" ht="15.75" hidden="1">
      <c r="A218" s="9">
        <v>7</v>
      </c>
      <c r="B218" s="12">
        <v>1</v>
      </c>
      <c r="C218" s="22" t="s">
        <v>37</v>
      </c>
      <c r="D218" t="s">
        <v>38</v>
      </c>
      <c r="E218" s="31">
        <f ca="1">IF(AND(gastos_periodicos3[[#This Row],[Vencimiento]]&gt;=TODAY(),gastos_periodicos3[[#This Row],[Pagado]]=1),1,3)</f>
        <v>3</v>
      </c>
      <c r="F218" s="85">
        <v>18000</v>
      </c>
      <c r="G218" s="22" t="s">
        <v>39</v>
      </c>
      <c r="H218" s="78">
        <v>44563</v>
      </c>
      <c r="J218" s="4"/>
      <c r="K218" s="4"/>
      <c r="L218" s="26"/>
      <c r="M218" s="33">
        <f>IF(AND(gastos_periodicos3[[#This Row],[Monto pagado]]&gt;0,gastos_periodicos3[[#This Row],[Monto pagado]]&gt;=gastos_periodicos3[[#This Row],[A pagar]]),1,5)</f>
        <v>5</v>
      </c>
      <c r="N218" s="33"/>
      <c r="O218" s="34"/>
    </row>
    <row r="219" spans="1:15" ht="15.75" hidden="1">
      <c r="A219" s="9">
        <v>7</v>
      </c>
      <c r="B219" s="12">
        <v>1</v>
      </c>
      <c r="C219" s="22" t="s">
        <v>37</v>
      </c>
      <c r="D219" t="s">
        <v>38</v>
      </c>
      <c r="E219" s="31">
        <f ca="1">IF(AND(gastos_periodicos3[[#This Row],[Vencimiento]]&gt;=TODAY(),gastos_periodicos3[[#This Row],[Pagado]]=1),1,3)</f>
        <v>3</v>
      </c>
      <c r="F219" s="85">
        <v>18000</v>
      </c>
      <c r="G219" s="22" t="s">
        <v>39</v>
      </c>
      <c r="H219" s="78">
        <v>44570</v>
      </c>
      <c r="J219" s="4"/>
      <c r="K219" s="4"/>
      <c r="L219" s="26"/>
      <c r="M219" s="33">
        <f>IF(AND(gastos_periodicos3[[#This Row],[Monto pagado]]&gt;0,gastos_periodicos3[[#This Row],[Monto pagado]]&gt;=gastos_periodicos3[[#This Row],[A pagar]]),1,5)</f>
        <v>5</v>
      </c>
      <c r="N219" s="33"/>
      <c r="O219" s="34"/>
    </row>
    <row r="220" spans="1:15" ht="15.75" hidden="1">
      <c r="A220" s="9">
        <v>7</v>
      </c>
      <c r="B220" s="12">
        <v>1</v>
      </c>
      <c r="C220" s="22" t="s">
        <v>37</v>
      </c>
      <c r="D220" t="s">
        <v>38</v>
      </c>
      <c r="E220" s="31">
        <f ca="1">IF(AND(gastos_periodicos3[[#This Row],[Vencimiento]]&gt;=TODAY(),gastos_periodicos3[[#This Row],[Pagado]]=1),1,3)</f>
        <v>3</v>
      </c>
      <c r="F220" s="85">
        <v>18000</v>
      </c>
      <c r="G220" s="22" t="s">
        <v>39</v>
      </c>
      <c r="H220" s="78">
        <v>44577</v>
      </c>
      <c r="J220" s="4"/>
      <c r="K220" s="4"/>
      <c r="L220" s="26"/>
      <c r="M220" s="33">
        <f>IF(AND(gastos_periodicos3[[#This Row],[Monto pagado]]&gt;0,gastos_periodicos3[[#This Row],[Monto pagado]]&gt;=gastos_periodicos3[[#This Row],[A pagar]]),1,5)</f>
        <v>5</v>
      </c>
      <c r="N220" s="33"/>
      <c r="O220" s="34"/>
    </row>
    <row r="221" spans="1:15" ht="15.75" hidden="1">
      <c r="A221" s="9">
        <v>7</v>
      </c>
      <c r="B221" s="12">
        <v>1</v>
      </c>
      <c r="C221" s="22" t="s">
        <v>37</v>
      </c>
      <c r="D221" t="s">
        <v>38</v>
      </c>
      <c r="E221" s="31">
        <f ca="1">IF(AND(gastos_periodicos3[[#This Row],[Vencimiento]]&gt;=TODAY(),gastos_periodicos3[[#This Row],[Pagado]]=1),1,3)</f>
        <v>3</v>
      </c>
      <c r="F221" s="85">
        <v>18000</v>
      </c>
      <c r="G221" s="22" t="s">
        <v>39</v>
      </c>
      <c r="H221" s="78">
        <v>44584</v>
      </c>
      <c r="J221" s="4"/>
      <c r="K221" s="4"/>
      <c r="L221" s="26"/>
      <c r="M221" s="33">
        <f>IF(AND(gastos_periodicos3[[#This Row],[Monto pagado]]&gt;0,gastos_periodicos3[[#This Row],[Monto pagado]]&gt;=gastos_periodicos3[[#This Row],[A pagar]]),1,5)</f>
        <v>5</v>
      </c>
      <c r="N221" s="33"/>
      <c r="O221" s="34"/>
    </row>
    <row r="222" spans="1:15" ht="15.75" hidden="1">
      <c r="A222" s="9">
        <v>7</v>
      </c>
      <c r="B222" s="12">
        <v>1</v>
      </c>
      <c r="C222" s="22" t="s">
        <v>37</v>
      </c>
      <c r="D222" t="s">
        <v>38</v>
      </c>
      <c r="E222" s="31">
        <f ca="1">IF(AND(gastos_periodicos3[[#This Row],[Vencimiento]]&gt;=TODAY(),gastos_periodicos3[[#This Row],[Pagado]]=1),1,3)</f>
        <v>3</v>
      </c>
      <c r="F222" s="85">
        <v>18000</v>
      </c>
      <c r="G222" s="22" t="s">
        <v>39</v>
      </c>
      <c r="H222" s="78">
        <v>44591</v>
      </c>
      <c r="J222" s="4"/>
      <c r="K222" s="4"/>
      <c r="L222" s="26"/>
      <c r="M222" s="33">
        <f>IF(AND(gastos_periodicos3[[#This Row],[Monto pagado]]&gt;0,gastos_periodicos3[[#This Row],[Monto pagado]]&gt;=gastos_periodicos3[[#This Row],[A pagar]]),1,5)</f>
        <v>5</v>
      </c>
      <c r="N222" s="33"/>
      <c r="O222" s="34"/>
    </row>
    <row r="223" spans="1:15" ht="15.75" hidden="1">
      <c r="A223" s="9">
        <v>7</v>
      </c>
      <c r="B223" s="12">
        <v>1</v>
      </c>
      <c r="C223" s="22" t="s">
        <v>37</v>
      </c>
      <c r="D223" t="s">
        <v>38</v>
      </c>
      <c r="E223" s="31">
        <f ca="1">IF(AND(gastos_periodicos3[[#This Row],[Vencimiento]]&gt;=TODAY(),gastos_periodicos3[[#This Row],[Pagado]]=1),1,3)</f>
        <v>3</v>
      </c>
      <c r="F223" s="85">
        <v>18000</v>
      </c>
      <c r="G223" s="22" t="s">
        <v>39</v>
      </c>
      <c r="H223" s="78">
        <v>44598</v>
      </c>
      <c r="J223" s="4"/>
      <c r="K223" s="4"/>
      <c r="L223" s="26"/>
      <c r="M223" s="33">
        <f>IF(AND(gastos_periodicos3[[#This Row],[Monto pagado]]&gt;0,gastos_periodicos3[[#This Row],[Monto pagado]]&gt;=gastos_periodicos3[[#This Row],[A pagar]]),1,5)</f>
        <v>5</v>
      </c>
      <c r="N223" s="33"/>
      <c r="O223" s="34"/>
    </row>
    <row r="224" spans="1:15" ht="15.75" hidden="1">
      <c r="A224" s="9">
        <v>7</v>
      </c>
      <c r="B224" s="12">
        <v>1</v>
      </c>
      <c r="C224" s="22" t="s">
        <v>37</v>
      </c>
      <c r="D224" t="s">
        <v>38</v>
      </c>
      <c r="E224" s="31">
        <f ca="1">IF(AND(gastos_periodicos3[[#This Row],[Vencimiento]]&gt;=TODAY(),gastos_periodicos3[[#This Row],[Pagado]]=1),1,3)</f>
        <v>3</v>
      </c>
      <c r="F224" s="85">
        <v>18000</v>
      </c>
      <c r="G224" s="22" t="s">
        <v>39</v>
      </c>
      <c r="H224" s="78">
        <v>44605</v>
      </c>
      <c r="J224" s="4"/>
      <c r="K224" s="4"/>
      <c r="L224" s="26"/>
      <c r="M224" s="33">
        <f>IF(AND(gastos_periodicos3[[#This Row],[Monto pagado]]&gt;0,gastos_periodicos3[[#This Row],[Monto pagado]]&gt;=gastos_periodicos3[[#This Row],[A pagar]]),1,5)</f>
        <v>5</v>
      </c>
      <c r="N224" s="33"/>
      <c r="O224" s="34"/>
    </row>
    <row r="225" spans="1:15" ht="15.75" hidden="1">
      <c r="A225" s="9">
        <v>7</v>
      </c>
      <c r="B225" s="12">
        <v>1</v>
      </c>
      <c r="C225" s="22" t="s">
        <v>37</v>
      </c>
      <c r="D225" t="s">
        <v>38</v>
      </c>
      <c r="E225" s="31">
        <f ca="1">IF(AND(gastos_periodicos3[[#This Row],[Vencimiento]]&gt;=TODAY(),gastos_periodicos3[[#This Row],[Pagado]]=1),1,3)</f>
        <v>3</v>
      </c>
      <c r="F225" s="85">
        <v>18000</v>
      </c>
      <c r="G225" s="22" t="s">
        <v>39</v>
      </c>
      <c r="H225" s="78">
        <v>44612</v>
      </c>
      <c r="J225" s="4"/>
      <c r="K225" s="4"/>
      <c r="L225" s="26"/>
      <c r="M225" s="33">
        <f>IF(AND(gastos_periodicos3[[#This Row],[Monto pagado]]&gt;0,gastos_periodicos3[[#This Row],[Monto pagado]]&gt;=gastos_periodicos3[[#This Row],[A pagar]]),1,5)</f>
        <v>5</v>
      </c>
      <c r="N225" s="33"/>
      <c r="O225" s="34"/>
    </row>
    <row r="226" spans="1:15" ht="15.75" hidden="1">
      <c r="A226" s="9">
        <v>7</v>
      </c>
      <c r="B226" s="12">
        <v>1</v>
      </c>
      <c r="C226" s="22" t="s">
        <v>37</v>
      </c>
      <c r="D226" t="s">
        <v>38</v>
      </c>
      <c r="E226" s="31">
        <f ca="1">IF(AND(gastos_periodicos3[[#This Row],[Vencimiento]]&gt;=TODAY(),gastos_periodicos3[[#This Row],[Pagado]]=1),1,3)</f>
        <v>3</v>
      </c>
      <c r="F226" s="85">
        <v>18000</v>
      </c>
      <c r="G226" s="22" t="s">
        <v>39</v>
      </c>
      <c r="H226" s="78">
        <v>44619</v>
      </c>
      <c r="J226" s="4"/>
      <c r="K226" s="4"/>
      <c r="L226" s="26"/>
      <c r="M226" s="33">
        <f>IF(AND(gastos_periodicos3[[#This Row],[Monto pagado]]&gt;0,gastos_periodicos3[[#This Row],[Monto pagado]]&gt;=gastos_periodicos3[[#This Row],[A pagar]]),1,5)</f>
        <v>5</v>
      </c>
      <c r="N226" s="33"/>
      <c r="O226" s="34"/>
    </row>
    <row r="227" spans="1:15" ht="15.75" hidden="1">
      <c r="A227" s="9">
        <v>7</v>
      </c>
      <c r="B227" s="12">
        <v>1</v>
      </c>
      <c r="C227" s="22" t="s">
        <v>37</v>
      </c>
      <c r="D227" t="s">
        <v>38</v>
      </c>
      <c r="E227" s="31">
        <f ca="1">IF(AND(gastos_periodicos3[[#This Row],[Vencimiento]]&gt;=TODAY(),gastos_periodicos3[[#This Row],[Pagado]]=1),1,3)</f>
        <v>3</v>
      </c>
      <c r="F227" s="85">
        <v>18000</v>
      </c>
      <c r="G227" s="22" t="s">
        <v>39</v>
      </c>
      <c r="H227" s="78">
        <v>44626</v>
      </c>
      <c r="J227" s="4"/>
      <c r="K227" s="4"/>
      <c r="L227" s="26"/>
      <c r="M227" s="33">
        <f>IF(AND(gastos_periodicos3[[#This Row],[Monto pagado]]&gt;0,gastos_periodicos3[[#This Row],[Monto pagado]]&gt;=gastos_periodicos3[[#This Row],[A pagar]]),1,5)</f>
        <v>5</v>
      </c>
      <c r="N227" s="33"/>
      <c r="O227" s="34"/>
    </row>
    <row r="228" spans="1:15" ht="15.75" hidden="1">
      <c r="A228" s="9">
        <v>7</v>
      </c>
      <c r="B228" s="12">
        <v>1</v>
      </c>
      <c r="C228" s="22" t="s">
        <v>37</v>
      </c>
      <c r="D228" t="s">
        <v>38</v>
      </c>
      <c r="E228" s="31">
        <f ca="1">IF(AND(gastos_periodicos3[[#This Row],[Vencimiento]]&gt;=TODAY(),gastos_periodicos3[[#This Row],[Pagado]]=1),1,3)</f>
        <v>3</v>
      </c>
      <c r="F228" s="85">
        <v>18000</v>
      </c>
      <c r="G228" s="22" t="s">
        <v>39</v>
      </c>
      <c r="H228" s="78">
        <v>44633</v>
      </c>
      <c r="J228" s="4"/>
      <c r="K228" s="4"/>
      <c r="L228" s="26"/>
      <c r="M228" s="33">
        <f>IF(AND(gastos_periodicos3[[#This Row],[Monto pagado]]&gt;0,gastos_periodicos3[[#This Row],[Monto pagado]]&gt;=gastos_periodicos3[[#This Row],[A pagar]]),1,5)</f>
        <v>5</v>
      </c>
      <c r="N228" s="33"/>
      <c r="O228" s="34"/>
    </row>
    <row r="229" spans="1:15" ht="15.75" hidden="1">
      <c r="A229" s="9">
        <v>7</v>
      </c>
      <c r="B229" s="12">
        <v>1</v>
      </c>
      <c r="C229" s="22" t="s">
        <v>37</v>
      </c>
      <c r="D229" t="s">
        <v>38</v>
      </c>
      <c r="E229" s="31">
        <f ca="1">IF(AND(gastos_periodicos3[[#This Row],[Vencimiento]]&gt;=TODAY(),gastos_periodicos3[[#This Row],[Pagado]]=1),1,3)</f>
        <v>3</v>
      </c>
      <c r="F229" s="85">
        <v>18000</v>
      </c>
      <c r="G229" s="22" t="s">
        <v>39</v>
      </c>
      <c r="H229" s="78">
        <v>44640</v>
      </c>
      <c r="J229" s="4"/>
      <c r="K229" s="4"/>
      <c r="L229" s="26"/>
      <c r="M229" s="33">
        <f>IF(AND(gastos_periodicos3[[#This Row],[Monto pagado]]&gt;0,gastos_periodicos3[[#This Row],[Monto pagado]]&gt;=gastos_periodicos3[[#This Row],[A pagar]]),1,5)</f>
        <v>5</v>
      </c>
      <c r="N229" s="33"/>
      <c r="O229" s="34"/>
    </row>
    <row r="230" spans="1:15" ht="15.75" hidden="1">
      <c r="A230" s="9">
        <v>7</v>
      </c>
      <c r="B230" s="12">
        <v>1</v>
      </c>
      <c r="C230" s="22" t="s">
        <v>37</v>
      </c>
      <c r="D230" t="s">
        <v>38</v>
      </c>
      <c r="E230" s="31">
        <f ca="1">IF(AND(gastos_periodicos3[[#This Row],[Vencimiento]]&gt;=TODAY(),gastos_periodicos3[[#This Row],[Pagado]]=1),1,3)</f>
        <v>3</v>
      </c>
      <c r="F230" s="85">
        <v>18000</v>
      </c>
      <c r="G230" s="22" t="s">
        <v>39</v>
      </c>
      <c r="H230" s="78">
        <v>44647</v>
      </c>
      <c r="J230" s="4"/>
      <c r="K230" s="4"/>
      <c r="L230" s="26"/>
      <c r="M230" s="33">
        <f>IF(AND(gastos_periodicos3[[#This Row],[Monto pagado]]&gt;0,gastos_periodicos3[[#This Row],[Monto pagado]]&gt;=gastos_periodicos3[[#This Row],[A pagar]]),1,5)</f>
        <v>5</v>
      </c>
      <c r="N230" s="33"/>
      <c r="O230" s="34"/>
    </row>
    <row r="231" spans="1:15" ht="15.75" hidden="1">
      <c r="A231" s="9">
        <v>7</v>
      </c>
      <c r="B231" s="12">
        <v>1</v>
      </c>
      <c r="C231" s="22" t="s">
        <v>37</v>
      </c>
      <c r="D231" t="s">
        <v>38</v>
      </c>
      <c r="E231" s="31">
        <f ca="1">IF(AND(gastos_periodicos3[[#This Row],[Vencimiento]]&gt;=TODAY(),gastos_periodicos3[[#This Row],[Pagado]]=1),1,3)</f>
        <v>3</v>
      </c>
      <c r="F231" s="85">
        <v>18000</v>
      </c>
      <c r="G231" s="22" t="s">
        <v>39</v>
      </c>
      <c r="H231" s="78">
        <v>44654</v>
      </c>
      <c r="J231" s="4"/>
      <c r="K231" s="4"/>
      <c r="L231" s="26"/>
      <c r="M231" s="33">
        <f>IF(AND(gastos_periodicos3[[#This Row],[Monto pagado]]&gt;0,gastos_periodicos3[[#This Row],[Monto pagado]]&gt;=gastos_periodicos3[[#This Row],[A pagar]]),1,5)</f>
        <v>5</v>
      </c>
      <c r="N231" s="33"/>
      <c r="O231" s="34"/>
    </row>
    <row r="232" spans="1:15" ht="15.75" hidden="1">
      <c r="A232" s="9">
        <v>7</v>
      </c>
      <c r="B232" s="12">
        <v>1</v>
      </c>
      <c r="C232" s="22" t="s">
        <v>37</v>
      </c>
      <c r="D232" t="s">
        <v>38</v>
      </c>
      <c r="E232" s="31">
        <f ca="1">IF(AND(gastos_periodicos3[[#This Row],[Vencimiento]]&gt;=TODAY(),gastos_periodicos3[[#This Row],[Pagado]]=1),1,3)</f>
        <v>3</v>
      </c>
      <c r="F232" s="85">
        <v>18000</v>
      </c>
      <c r="G232" s="22" t="s">
        <v>39</v>
      </c>
      <c r="H232" s="78">
        <v>44661</v>
      </c>
      <c r="J232" s="4"/>
      <c r="K232" s="4"/>
      <c r="L232" s="26"/>
      <c r="M232" s="33">
        <f>IF(AND(gastos_periodicos3[[#This Row],[Monto pagado]]&gt;0,gastos_periodicos3[[#This Row],[Monto pagado]]&gt;=gastos_periodicos3[[#This Row],[A pagar]]),1,5)</f>
        <v>5</v>
      </c>
      <c r="N232" s="33"/>
      <c r="O232" s="34"/>
    </row>
    <row r="233" spans="1:15" ht="15.75" hidden="1">
      <c r="A233" s="9">
        <v>7</v>
      </c>
      <c r="B233" s="12">
        <v>1</v>
      </c>
      <c r="C233" s="22" t="s">
        <v>37</v>
      </c>
      <c r="D233" t="s">
        <v>38</v>
      </c>
      <c r="E233" s="31">
        <f ca="1">IF(AND(gastos_periodicos3[[#This Row],[Vencimiento]]&gt;=TODAY(),gastos_periodicos3[[#This Row],[Pagado]]=1),1,3)</f>
        <v>3</v>
      </c>
      <c r="F233" s="85">
        <v>18000</v>
      </c>
      <c r="G233" s="22" t="s">
        <v>39</v>
      </c>
      <c r="H233" s="78">
        <v>44668</v>
      </c>
      <c r="J233" s="4"/>
      <c r="K233" s="4"/>
      <c r="L233" s="26"/>
      <c r="M233" s="33">
        <f>IF(AND(gastos_periodicos3[[#This Row],[Monto pagado]]&gt;0,gastos_periodicos3[[#This Row],[Monto pagado]]&gt;=gastos_periodicos3[[#This Row],[A pagar]]),1,5)</f>
        <v>5</v>
      </c>
      <c r="N233" s="33"/>
      <c r="O233" s="34"/>
    </row>
    <row r="234" spans="1:15" ht="15.75" hidden="1">
      <c r="A234" s="9">
        <v>7</v>
      </c>
      <c r="B234" s="12">
        <v>1</v>
      </c>
      <c r="C234" s="22" t="s">
        <v>37</v>
      </c>
      <c r="D234" t="s">
        <v>38</v>
      </c>
      <c r="E234" s="31">
        <f ca="1">IF(AND(gastos_periodicos3[[#This Row],[Vencimiento]]&gt;=TODAY(),gastos_periodicos3[[#This Row],[Pagado]]=1),1,3)</f>
        <v>3</v>
      </c>
      <c r="F234" s="85">
        <v>18000</v>
      </c>
      <c r="G234" s="22" t="s">
        <v>39</v>
      </c>
      <c r="H234" s="78">
        <v>44675</v>
      </c>
      <c r="J234" s="4"/>
      <c r="K234" s="4"/>
      <c r="L234" s="26"/>
      <c r="M234" s="33">
        <f>IF(AND(gastos_periodicos3[[#This Row],[Monto pagado]]&gt;0,gastos_periodicos3[[#This Row],[Monto pagado]]&gt;=gastos_periodicos3[[#This Row],[A pagar]]),1,5)</f>
        <v>5</v>
      </c>
      <c r="N234" s="33"/>
      <c r="O234" s="34"/>
    </row>
    <row r="235" spans="1:15" ht="15.75" hidden="1">
      <c r="A235" s="9">
        <v>7</v>
      </c>
      <c r="B235" s="12">
        <v>1</v>
      </c>
      <c r="C235" s="22" t="s">
        <v>37</v>
      </c>
      <c r="D235" t="s">
        <v>38</v>
      </c>
      <c r="E235" s="31">
        <f ca="1">IF(AND(gastos_periodicos3[[#This Row],[Vencimiento]]&gt;=TODAY(),gastos_periodicos3[[#This Row],[Pagado]]=1),1,3)</f>
        <v>3</v>
      </c>
      <c r="F235" s="85">
        <v>18000</v>
      </c>
      <c r="G235" s="22" t="s">
        <v>39</v>
      </c>
      <c r="H235" s="78">
        <v>44682</v>
      </c>
      <c r="J235" s="4"/>
      <c r="K235" s="4"/>
      <c r="L235" s="26"/>
      <c r="M235" s="33">
        <f>IF(AND(gastos_periodicos3[[#This Row],[Monto pagado]]&gt;0,gastos_periodicos3[[#This Row],[Monto pagado]]&gt;=gastos_periodicos3[[#This Row],[A pagar]]),1,5)</f>
        <v>5</v>
      </c>
      <c r="N235" s="33"/>
      <c r="O235" s="34"/>
    </row>
    <row r="236" spans="1:15" ht="15.75" hidden="1">
      <c r="A236" s="9">
        <v>7</v>
      </c>
      <c r="B236" s="12">
        <v>1</v>
      </c>
      <c r="C236" s="22" t="s">
        <v>37</v>
      </c>
      <c r="D236" t="s">
        <v>38</v>
      </c>
      <c r="E236" s="31">
        <f ca="1">IF(AND(gastos_periodicos3[[#This Row],[Vencimiento]]&gt;=TODAY(),gastos_periodicos3[[#This Row],[Pagado]]=1),1,3)</f>
        <v>3</v>
      </c>
      <c r="F236" s="85">
        <v>18000</v>
      </c>
      <c r="G236" s="22" t="s">
        <v>39</v>
      </c>
      <c r="H236" s="78">
        <v>44689</v>
      </c>
      <c r="J236" s="4"/>
      <c r="K236" s="4"/>
      <c r="L236" s="26"/>
      <c r="M236" s="33">
        <f>IF(AND(gastos_periodicos3[[#This Row],[Monto pagado]]&gt;0,gastos_periodicos3[[#This Row],[Monto pagado]]&gt;=gastos_periodicos3[[#This Row],[A pagar]]),1,5)</f>
        <v>5</v>
      </c>
      <c r="N236" s="33"/>
      <c r="O236" s="34"/>
    </row>
    <row r="237" spans="1:15" ht="15.75" hidden="1">
      <c r="A237" s="9">
        <v>7</v>
      </c>
      <c r="B237" s="12">
        <v>1</v>
      </c>
      <c r="C237" s="22" t="s">
        <v>37</v>
      </c>
      <c r="D237" t="s">
        <v>38</v>
      </c>
      <c r="E237" s="31">
        <f ca="1">IF(AND(gastos_periodicos3[[#This Row],[Vencimiento]]&gt;=TODAY(),gastos_periodicos3[[#This Row],[Pagado]]=1),1,3)</f>
        <v>3</v>
      </c>
      <c r="F237" s="85">
        <v>18000</v>
      </c>
      <c r="G237" s="22" t="s">
        <v>39</v>
      </c>
      <c r="H237" s="78">
        <v>44696</v>
      </c>
      <c r="J237" s="4"/>
      <c r="K237" s="4"/>
      <c r="L237" s="26"/>
      <c r="M237" s="33">
        <f>IF(AND(gastos_periodicos3[[#This Row],[Monto pagado]]&gt;0,gastos_periodicos3[[#This Row],[Monto pagado]]&gt;=gastos_periodicos3[[#This Row],[A pagar]]),1,5)</f>
        <v>5</v>
      </c>
      <c r="N237" s="33"/>
      <c r="O237" s="34"/>
    </row>
    <row r="238" spans="1:15" ht="15.75" hidden="1">
      <c r="A238" s="9">
        <v>7</v>
      </c>
      <c r="B238" s="12">
        <v>1</v>
      </c>
      <c r="C238" s="22" t="s">
        <v>37</v>
      </c>
      <c r="D238" t="s">
        <v>38</v>
      </c>
      <c r="E238" s="31">
        <f ca="1">IF(AND(gastos_periodicos3[[#This Row],[Vencimiento]]&gt;=TODAY(),gastos_periodicos3[[#This Row],[Pagado]]=1),1,3)</f>
        <v>3</v>
      </c>
      <c r="F238" s="85">
        <v>18000</v>
      </c>
      <c r="G238" s="22" t="s">
        <v>39</v>
      </c>
      <c r="H238" s="78">
        <v>44703</v>
      </c>
      <c r="J238" s="4"/>
      <c r="K238" s="4"/>
      <c r="L238" s="26"/>
      <c r="M238" s="33">
        <f>IF(AND(gastos_periodicos3[[#This Row],[Monto pagado]]&gt;0,gastos_periodicos3[[#This Row],[Monto pagado]]&gt;=gastos_periodicos3[[#This Row],[A pagar]]),1,5)</f>
        <v>5</v>
      </c>
      <c r="N238" s="33"/>
      <c r="O238" s="34"/>
    </row>
    <row r="239" spans="1:15" ht="15.75" hidden="1">
      <c r="A239" s="9">
        <v>7</v>
      </c>
      <c r="B239" s="12">
        <v>1</v>
      </c>
      <c r="C239" s="22" t="s">
        <v>37</v>
      </c>
      <c r="D239" t="s">
        <v>38</v>
      </c>
      <c r="E239" s="31">
        <f ca="1">IF(AND(gastos_periodicos3[[#This Row],[Vencimiento]]&gt;=TODAY(),gastos_periodicos3[[#This Row],[Pagado]]=1),1,3)</f>
        <v>3</v>
      </c>
      <c r="F239" s="85">
        <v>18000</v>
      </c>
      <c r="G239" s="22" t="s">
        <v>39</v>
      </c>
      <c r="H239" s="78">
        <v>44710</v>
      </c>
      <c r="J239" s="4"/>
      <c r="K239" s="4"/>
      <c r="L239" s="26"/>
      <c r="M239" s="33">
        <f>IF(AND(gastos_periodicos3[[#This Row],[Monto pagado]]&gt;0,gastos_periodicos3[[#This Row],[Monto pagado]]&gt;=gastos_periodicos3[[#This Row],[A pagar]]),1,5)</f>
        <v>5</v>
      </c>
      <c r="N239" s="33"/>
      <c r="O239" s="34"/>
    </row>
    <row r="240" spans="1:15" ht="15.75" hidden="1">
      <c r="A240" s="9">
        <v>7</v>
      </c>
      <c r="B240" s="12">
        <v>1</v>
      </c>
      <c r="C240" s="22" t="s">
        <v>37</v>
      </c>
      <c r="D240" t="s">
        <v>38</v>
      </c>
      <c r="E240" s="31">
        <f ca="1">IF(AND(gastos_periodicos3[[#This Row],[Vencimiento]]&gt;=TODAY(),gastos_periodicos3[[#This Row],[Pagado]]=1),1,3)</f>
        <v>3</v>
      </c>
      <c r="F240" s="85">
        <v>18000</v>
      </c>
      <c r="G240" s="22" t="s">
        <v>39</v>
      </c>
      <c r="H240" s="78">
        <v>44717</v>
      </c>
      <c r="J240" s="4"/>
      <c r="K240" s="4"/>
      <c r="L240" s="26"/>
      <c r="M240" s="33">
        <f>IF(AND(gastos_periodicos3[[#This Row],[Monto pagado]]&gt;0,gastos_periodicos3[[#This Row],[Monto pagado]]&gt;=gastos_periodicos3[[#This Row],[A pagar]]),1,5)</f>
        <v>5</v>
      </c>
      <c r="N240" s="33"/>
      <c r="O240" s="34"/>
    </row>
    <row r="241" spans="1:15" ht="15.75" hidden="1">
      <c r="A241" s="9">
        <v>7</v>
      </c>
      <c r="B241" s="12">
        <v>1</v>
      </c>
      <c r="C241" s="22" t="s">
        <v>37</v>
      </c>
      <c r="D241" t="s">
        <v>38</v>
      </c>
      <c r="E241" s="31">
        <f ca="1">IF(AND(gastos_periodicos3[[#This Row],[Vencimiento]]&gt;=TODAY(),gastos_periodicos3[[#This Row],[Pagado]]=1),1,3)</f>
        <v>3</v>
      </c>
      <c r="F241" s="85">
        <v>18000</v>
      </c>
      <c r="G241" s="22" t="s">
        <v>39</v>
      </c>
      <c r="H241" s="78">
        <v>44724</v>
      </c>
      <c r="J241" s="4"/>
      <c r="K241" s="4"/>
      <c r="L241" s="26"/>
      <c r="M241" s="33">
        <f>IF(AND(gastos_periodicos3[[#This Row],[Monto pagado]]&gt;0,gastos_periodicos3[[#This Row],[Monto pagado]]&gt;=gastos_periodicos3[[#This Row],[A pagar]]),1,5)</f>
        <v>5</v>
      </c>
      <c r="N241" s="33"/>
      <c r="O241" s="34"/>
    </row>
    <row r="242" spans="1:15" ht="15.75" hidden="1">
      <c r="A242" s="9">
        <v>7</v>
      </c>
      <c r="B242" s="12">
        <v>1</v>
      </c>
      <c r="C242" s="22" t="s">
        <v>37</v>
      </c>
      <c r="D242" t="s">
        <v>38</v>
      </c>
      <c r="E242" s="31">
        <f ca="1">IF(AND(gastos_periodicos3[[#This Row],[Vencimiento]]&gt;=TODAY(),gastos_periodicos3[[#This Row],[Pagado]]=1),1,3)</f>
        <v>3</v>
      </c>
      <c r="F242" s="85">
        <v>18000</v>
      </c>
      <c r="G242" s="22" t="s">
        <v>39</v>
      </c>
      <c r="H242" s="78">
        <v>44731</v>
      </c>
      <c r="J242" s="4"/>
      <c r="K242" s="4"/>
      <c r="L242" s="26"/>
      <c r="M242" s="33">
        <f>IF(AND(gastos_periodicos3[[#This Row],[Monto pagado]]&gt;0,gastos_periodicos3[[#This Row],[Monto pagado]]&gt;=gastos_periodicos3[[#This Row],[A pagar]]),1,5)</f>
        <v>5</v>
      </c>
      <c r="N242" s="33"/>
      <c r="O242" s="34"/>
    </row>
    <row r="243" spans="1:15" ht="15.75" hidden="1">
      <c r="A243" s="9">
        <v>7</v>
      </c>
      <c r="B243" s="12">
        <v>1</v>
      </c>
      <c r="C243" s="22" t="s">
        <v>37</v>
      </c>
      <c r="D243" t="s">
        <v>38</v>
      </c>
      <c r="E243" s="31">
        <f ca="1">IF(AND(gastos_periodicos3[[#This Row],[Vencimiento]]&gt;=TODAY(),gastos_periodicos3[[#This Row],[Pagado]]=1),1,3)</f>
        <v>3</v>
      </c>
      <c r="F243" s="85">
        <v>18000</v>
      </c>
      <c r="G243" s="22" t="s">
        <v>39</v>
      </c>
      <c r="H243" s="78">
        <v>44738</v>
      </c>
      <c r="J243" s="4"/>
      <c r="K243" s="4"/>
      <c r="L243" s="26"/>
      <c r="M243" s="33">
        <f>IF(AND(gastos_periodicos3[[#This Row],[Monto pagado]]&gt;0,gastos_periodicos3[[#This Row],[Monto pagado]]&gt;=gastos_periodicos3[[#This Row],[A pagar]]),1,5)</f>
        <v>5</v>
      </c>
      <c r="N243" s="33"/>
      <c r="O243" s="34"/>
    </row>
    <row r="244" spans="1:15" ht="15.75" hidden="1">
      <c r="A244" s="9">
        <v>7</v>
      </c>
      <c r="B244" s="12">
        <v>1</v>
      </c>
      <c r="C244" s="22" t="s">
        <v>37</v>
      </c>
      <c r="D244" t="s">
        <v>38</v>
      </c>
      <c r="E244" s="31">
        <f ca="1">IF(AND(gastos_periodicos3[[#This Row],[Vencimiento]]&gt;=TODAY(),gastos_periodicos3[[#This Row],[Pagado]]=1),1,3)</f>
        <v>3</v>
      </c>
      <c r="F244" s="85">
        <v>18000</v>
      </c>
      <c r="G244" s="22" t="s">
        <v>39</v>
      </c>
      <c r="H244" s="78">
        <v>44745</v>
      </c>
      <c r="J244" s="4"/>
      <c r="K244" s="4"/>
      <c r="L244" s="26"/>
      <c r="M244" s="33">
        <f>IF(AND(gastos_periodicos3[[#This Row],[Monto pagado]]&gt;0,gastos_periodicos3[[#This Row],[Monto pagado]]&gt;=gastos_periodicos3[[#This Row],[A pagar]]),1,5)</f>
        <v>5</v>
      </c>
      <c r="N244" s="33"/>
      <c r="O244" s="34"/>
    </row>
    <row r="245" spans="1:15" ht="15.75" hidden="1">
      <c r="A245" s="9">
        <v>7</v>
      </c>
      <c r="B245" s="12">
        <v>1</v>
      </c>
      <c r="C245" s="22" t="s">
        <v>37</v>
      </c>
      <c r="D245" t="s">
        <v>38</v>
      </c>
      <c r="E245" s="31">
        <f ca="1">IF(AND(gastos_periodicos3[[#This Row],[Vencimiento]]&gt;=TODAY(),gastos_periodicos3[[#This Row],[Pagado]]=1),1,3)</f>
        <v>3</v>
      </c>
      <c r="F245" s="85">
        <v>18000</v>
      </c>
      <c r="G245" s="22" t="s">
        <v>39</v>
      </c>
      <c r="H245" s="78">
        <v>44752</v>
      </c>
      <c r="J245" s="4"/>
      <c r="K245" s="4"/>
      <c r="L245" s="26"/>
      <c r="M245" s="33">
        <f>IF(AND(gastos_periodicos3[[#This Row],[Monto pagado]]&gt;0,gastos_periodicos3[[#This Row],[Monto pagado]]&gt;=gastos_periodicos3[[#This Row],[A pagar]]),1,5)</f>
        <v>5</v>
      </c>
      <c r="N245" s="33"/>
      <c r="O245" s="34"/>
    </row>
    <row r="246" spans="1:15" ht="15.75" hidden="1">
      <c r="A246" s="9">
        <v>7</v>
      </c>
      <c r="B246" s="12">
        <v>1</v>
      </c>
      <c r="C246" s="22" t="s">
        <v>37</v>
      </c>
      <c r="D246" t="s">
        <v>38</v>
      </c>
      <c r="E246" s="31">
        <f ca="1">IF(AND(gastos_periodicos3[[#This Row],[Vencimiento]]&gt;=TODAY(),gastos_periodicos3[[#This Row],[Pagado]]=1),1,3)</f>
        <v>3</v>
      </c>
      <c r="F246" s="85">
        <v>18000</v>
      </c>
      <c r="G246" s="22" t="s">
        <v>39</v>
      </c>
      <c r="H246" s="78">
        <v>44759</v>
      </c>
      <c r="J246" s="4"/>
      <c r="K246" s="4"/>
      <c r="L246" s="26"/>
      <c r="M246" s="33">
        <f>IF(AND(gastos_periodicos3[[#This Row],[Monto pagado]]&gt;0,gastos_periodicos3[[#This Row],[Monto pagado]]&gt;=gastos_periodicos3[[#This Row],[A pagar]]),1,5)</f>
        <v>5</v>
      </c>
      <c r="N246" s="33"/>
      <c r="O246" s="34"/>
    </row>
    <row r="247" spans="1:15" ht="15.75" hidden="1">
      <c r="A247" s="9">
        <v>7</v>
      </c>
      <c r="B247" s="12">
        <v>1</v>
      </c>
      <c r="C247" s="22" t="s">
        <v>37</v>
      </c>
      <c r="D247" t="s">
        <v>38</v>
      </c>
      <c r="E247" s="31">
        <f ca="1">IF(AND(gastos_periodicos3[[#This Row],[Vencimiento]]&gt;=TODAY(),gastos_periodicos3[[#This Row],[Pagado]]=1),1,3)</f>
        <v>3</v>
      </c>
      <c r="F247" s="85">
        <v>18000</v>
      </c>
      <c r="G247" s="22" t="s">
        <v>39</v>
      </c>
      <c r="H247" s="78">
        <v>44766</v>
      </c>
      <c r="J247" s="4"/>
      <c r="K247" s="4"/>
      <c r="L247" s="26"/>
      <c r="M247" s="33">
        <f>IF(AND(gastos_periodicos3[[#This Row],[Monto pagado]]&gt;0,gastos_periodicos3[[#This Row],[Monto pagado]]&gt;=gastos_periodicos3[[#This Row],[A pagar]]),1,5)</f>
        <v>5</v>
      </c>
      <c r="N247" s="33"/>
      <c r="O247" s="34"/>
    </row>
    <row r="248" spans="1:15" ht="15.75" hidden="1">
      <c r="A248" s="9">
        <v>7</v>
      </c>
      <c r="B248" s="12">
        <v>1</v>
      </c>
      <c r="C248" s="22" t="s">
        <v>37</v>
      </c>
      <c r="D248" t="s">
        <v>38</v>
      </c>
      <c r="E248" s="31">
        <f ca="1">IF(AND(gastos_periodicos3[[#This Row],[Vencimiento]]&gt;=TODAY(),gastos_periodicos3[[#This Row],[Pagado]]=1),1,3)</f>
        <v>3</v>
      </c>
      <c r="F248" s="85">
        <v>18000</v>
      </c>
      <c r="G248" s="22" t="s">
        <v>39</v>
      </c>
      <c r="H248" s="78">
        <v>44773</v>
      </c>
      <c r="J248" s="4"/>
      <c r="K248" s="4"/>
      <c r="L248" s="26"/>
      <c r="M248" s="33">
        <f>IF(AND(gastos_periodicos3[[#This Row],[Monto pagado]]&gt;0,gastos_periodicos3[[#This Row],[Monto pagado]]&gt;=gastos_periodicos3[[#This Row],[A pagar]]),1,5)</f>
        <v>5</v>
      </c>
      <c r="N248" s="33"/>
      <c r="O248" s="34"/>
    </row>
    <row r="249" spans="1:15" ht="15.75" hidden="1">
      <c r="A249" s="9">
        <v>7</v>
      </c>
      <c r="B249" s="12">
        <v>1</v>
      </c>
      <c r="C249" s="22" t="s">
        <v>37</v>
      </c>
      <c r="D249" t="s">
        <v>38</v>
      </c>
      <c r="E249" s="31">
        <f ca="1">IF(AND(gastos_periodicos3[[#This Row],[Vencimiento]]&gt;=TODAY(),gastos_periodicos3[[#This Row],[Pagado]]=1),1,3)</f>
        <v>3</v>
      </c>
      <c r="F249" s="85">
        <v>18000</v>
      </c>
      <c r="G249" s="22" t="s">
        <v>39</v>
      </c>
      <c r="H249" s="78">
        <v>44780</v>
      </c>
      <c r="J249" s="4"/>
      <c r="K249" s="4"/>
      <c r="L249" s="26"/>
      <c r="M249" s="33">
        <f>IF(AND(gastos_periodicos3[[#This Row],[Monto pagado]]&gt;0,gastos_periodicos3[[#This Row],[Monto pagado]]&gt;=gastos_periodicos3[[#This Row],[A pagar]]),1,5)</f>
        <v>5</v>
      </c>
      <c r="N249" s="33"/>
      <c r="O249" s="34"/>
    </row>
    <row r="250" spans="1:15" ht="15.75" hidden="1">
      <c r="A250" s="9">
        <v>7</v>
      </c>
      <c r="B250" s="12">
        <v>1</v>
      </c>
      <c r="C250" s="22" t="s">
        <v>37</v>
      </c>
      <c r="D250" t="s">
        <v>38</v>
      </c>
      <c r="E250" s="31">
        <f ca="1">IF(AND(gastos_periodicos3[[#This Row],[Vencimiento]]&gt;=TODAY(),gastos_periodicos3[[#This Row],[Pagado]]=1),1,3)</f>
        <v>3</v>
      </c>
      <c r="F250" s="85">
        <v>18000</v>
      </c>
      <c r="G250" s="22" t="s">
        <v>39</v>
      </c>
      <c r="H250" s="78">
        <v>44787</v>
      </c>
      <c r="J250" s="4"/>
      <c r="K250" s="4"/>
      <c r="L250" s="26"/>
      <c r="M250" s="33">
        <f>IF(AND(gastos_periodicos3[[#This Row],[Monto pagado]]&gt;0,gastos_periodicos3[[#This Row],[Monto pagado]]&gt;=gastos_periodicos3[[#This Row],[A pagar]]),1,5)</f>
        <v>5</v>
      </c>
      <c r="N250" s="33"/>
      <c r="O250" s="34"/>
    </row>
    <row r="251" spans="1:15" ht="15.75" hidden="1">
      <c r="A251" s="9">
        <v>7</v>
      </c>
      <c r="B251" s="12">
        <v>1</v>
      </c>
      <c r="C251" s="22" t="s">
        <v>37</v>
      </c>
      <c r="D251" t="s">
        <v>38</v>
      </c>
      <c r="E251" s="31">
        <f ca="1">IF(AND(gastos_periodicos3[[#This Row],[Vencimiento]]&gt;=TODAY(),gastos_periodicos3[[#This Row],[Pagado]]=1),1,3)</f>
        <v>3</v>
      </c>
      <c r="F251" s="85">
        <v>18000</v>
      </c>
      <c r="G251" s="22" t="s">
        <v>39</v>
      </c>
      <c r="H251" s="78">
        <v>44794</v>
      </c>
      <c r="J251" s="4"/>
      <c r="K251" s="4"/>
      <c r="L251" s="26"/>
      <c r="M251" s="33">
        <f>IF(AND(gastos_periodicos3[[#This Row],[Monto pagado]]&gt;0,gastos_periodicos3[[#This Row],[Monto pagado]]&gt;=gastos_periodicos3[[#This Row],[A pagar]]),1,5)</f>
        <v>5</v>
      </c>
      <c r="N251" s="33"/>
      <c r="O251" s="34"/>
    </row>
    <row r="252" spans="1:15" ht="15.75" hidden="1">
      <c r="A252" s="9">
        <v>7</v>
      </c>
      <c r="B252" s="12">
        <v>1</v>
      </c>
      <c r="C252" s="22" t="s">
        <v>37</v>
      </c>
      <c r="D252" t="s">
        <v>38</v>
      </c>
      <c r="E252" s="31">
        <f ca="1">IF(AND(gastos_periodicos3[[#This Row],[Vencimiento]]&gt;=TODAY(),gastos_periodicos3[[#This Row],[Pagado]]=1),1,3)</f>
        <v>3</v>
      </c>
      <c r="F252" s="85">
        <v>18000</v>
      </c>
      <c r="G252" s="22" t="s">
        <v>39</v>
      </c>
      <c r="H252" s="78">
        <v>44801</v>
      </c>
      <c r="J252" s="4"/>
      <c r="K252" s="4"/>
      <c r="L252" s="26"/>
      <c r="M252" s="33">
        <f>IF(AND(gastos_periodicos3[[#This Row],[Monto pagado]]&gt;0,gastos_periodicos3[[#This Row],[Monto pagado]]&gt;=gastos_periodicos3[[#This Row],[A pagar]]),1,5)</f>
        <v>5</v>
      </c>
      <c r="N252" s="33"/>
      <c r="O252" s="34"/>
    </row>
    <row r="253" spans="1:15" ht="15.75" hidden="1">
      <c r="A253" s="9">
        <v>7</v>
      </c>
      <c r="B253" s="12">
        <v>1</v>
      </c>
      <c r="C253" s="22" t="s">
        <v>37</v>
      </c>
      <c r="D253" t="s">
        <v>38</v>
      </c>
      <c r="E253" s="31">
        <f ca="1">IF(AND(gastos_periodicos3[[#This Row],[Vencimiento]]&gt;=TODAY(),gastos_periodicos3[[#This Row],[Pagado]]=1),1,3)</f>
        <v>3</v>
      </c>
      <c r="F253" s="85">
        <v>18000</v>
      </c>
      <c r="G253" s="22" t="s">
        <v>39</v>
      </c>
      <c r="H253" s="78">
        <v>44808</v>
      </c>
      <c r="J253" s="4"/>
      <c r="K253" s="4"/>
      <c r="L253" s="26"/>
      <c r="M253" s="33">
        <f>IF(AND(gastos_periodicos3[[#This Row],[Monto pagado]]&gt;0,gastos_periodicos3[[#This Row],[Monto pagado]]&gt;=gastos_periodicos3[[#This Row],[A pagar]]),1,5)</f>
        <v>5</v>
      </c>
      <c r="N253" s="33"/>
      <c r="O253" s="34"/>
    </row>
    <row r="254" spans="1:15" ht="15.75" hidden="1">
      <c r="A254" s="9">
        <v>7</v>
      </c>
      <c r="B254" s="12">
        <v>1</v>
      </c>
      <c r="C254" s="22" t="s">
        <v>37</v>
      </c>
      <c r="D254" t="s">
        <v>38</v>
      </c>
      <c r="E254" s="31">
        <f ca="1">IF(AND(gastos_periodicos3[[#This Row],[Vencimiento]]&gt;=TODAY(),gastos_periodicos3[[#This Row],[Pagado]]=1),1,3)</f>
        <v>3</v>
      </c>
      <c r="F254" s="85">
        <v>18000</v>
      </c>
      <c r="G254" s="22" t="s">
        <v>39</v>
      </c>
      <c r="H254" s="78">
        <v>44815</v>
      </c>
      <c r="J254" s="4"/>
      <c r="K254" s="4"/>
      <c r="L254" s="26"/>
      <c r="M254" s="33">
        <f>IF(AND(gastos_periodicos3[[#This Row],[Monto pagado]]&gt;0,gastos_periodicos3[[#This Row],[Monto pagado]]&gt;=gastos_periodicos3[[#This Row],[A pagar]]),1,5)</f>
        <v>5</v>
      </c>
      <c r="N254" s="33"/>
      <c r="O254" s="34"/>
    </row>
    <row r="255" spans="1:15" ht="15.75" hidden="1">
      <c r="A255" s="9">
        <v>7</v>
      </c>
      <c r="B255" s="12">
        <v>1</v>
      </c>
      <c r="C255" s="22" t="s">
        <v>37</v>
      </c>
      <c r="D255" t="s">
        <v>38</v>
      </c>
      <c r="E255" s="31">
        <f ca="1">IF(AND(gastos_periodicos3[[#This Row],[Vencimiento]]&gt;=TODAY(),gastos_periodicos3[[#This Row],[Pagado]]=1),1,3)</f>
        <v>3</v>
      </c>
      <c r="F255" s="85">
        <v>18000</v>
      </c>
      <c r="G255" s="22" t="s">
        <v>39</v>
      </c>
      <c r="H255" s="78">
        <v>44822</v>
      </c>
      <c r="J255" s="4"/>
      <c r="K255" s="4"/>
      <c r="L255" s="26"/>
      <c r="M255" s="33">
        <f>IF(AND(gastos_periodicos3[[#This Row],[Monto pagado]]&gt;0,gastos_periodicos3[[#This Row],[Monto pagado]]&gt;=gastos_periodicos3[[#This Row],[A pagar]]),1,5)</f>
        <v>5</v>
      </c>
      <c r="N255" s="33"/>
      <c r="O255" s="34"/>
    </row>
    <row r="256" spans="1:15" ht="15.75" hidden="1">
      <c r="A256" s="9">
        <v>7</v>
      </c>
      <c r="B256" s="12">
        <v>1</v>
      </c>
      <c r="C256" s="22" t="s">
        <v>37</v>
      </c>
      <c r="D256" t="s">
        <v>38</v>
      </c>
      <c r="E256" s="31">
        <f ca="1">IF(AND(gastos_periodicos3[[#This Row],[Vencimiento]]&gt;=TODAY(),gastos_periodicos3[[#This Row],[Pagado]]=1),1,3)</f>
        <v>3</v>
      </c>
      <c r="F256" s="85">
        <v>18000</v>
      </c>
      <c r="G256" s="22" t="s">
        <v>39</v>
      </c>
      <c r="H256" s="78">
        <v>44829</v>
      </c>
      <c r="J256" s="4"/>
      <c r="K256" s="4"/>
      <c r="L256" s="26"/>
      <c r="M256" s="33">
        <f>IF(AND(gastos_periodicos3[[#This Row],[Monto pagado]]&gt;0,gastos_periodicos3[[#This Row],[Monto pagado]]&gt;=gastos_periodicos3[[#This Row],[A pagar]]),1,5)</f>
        <v>5</v>
      </c>
      <c r="N256" s="33"/>
      <c r="O256" s="34"/>
    </row>
    <row r="257" spans="1:15" ht="15.75" hidden="1">
      <c r="A257" s="9">
        <v>7</v>
      </c>
      <c r="B257" s="12">
        <v>1</v>
      </c>
      <c r="C257" s="22" t="s">
        <v>37</v>
      </c>
      <c r="D257" t="s">
        <v>38</v>
      </c>
      <c r="E257" s="31">
        <f ca="1">IF(AND(gastos_periodicos3[[#This Row],[Vencimiento]]&gt;=TODAY(),gastos_periodicos3[[#This Row],[Pagado]]=1),1,3)</f>
        <v>3</v>
      </c>
      <c r="F257" s="85">
        <v>18000</v>
      </c>
      <c r="G257" s="22" t="s">
        <v>39</v>
      </c>
      <c r="H257" s="78">
        <v>44836</v>
      </c>
      <c r="J257" s="4"/>
      <c r="K257" s="4"/>
      <c r="L257" s="26"/>
      <c r="M257" s="33">
        <f>IF(AND(gastos_periodicos3[[#This Row],[Monto pagado]]&gt;0,gastos_periodicos3[[#This Row],[Monto pagado]]&gt;=gastos_periodicos3[[#This Row],[A pagar]]),1,5)</f>
        <v>5</v>
      </c>
      <c r="N257" s="33"/>
      <c r="O257" s="34"/>
    </row>
    <row r="258" spans="1:15" ht="15.75" hidden="1">
      <c r="A258" s="9">
        <v>7</v>
      </c>
      <c r="B258" s="12">
        <v>1</v>
      </c>
      <c r="C258" s="22" t="s">
        <v>37</v>
      </c>
      <c r="D258" t="s">
        <v>38</v>
      </c>
      <c r="E258" s="31">
        <f ca="1">IF(AND(gastos_periodicos3[[#This Row],[Vencimiento]]&gt;=TODAY(),gastos_periodicos3[[#This Row],[Pagado]]=1),1,3)</f>
        <v>3</v>
      </c>
      <c r="F258" s="85">
        <v>18000</v>
      </c>
      <c r="G258" s="22" t="s">
        <v>39</v>
      </c>
      <c r="H258" s="78">
        <v>44843</v>
      </c>
      <c r="J258" s="4"/>
      <c r="K258" s="4"/>
      <c r="L258" s="26"/>
      <c r="M258" s="33">
        <f>IF(AND(gastos_periodicos3[[#This Row],[Monto pagado]]&gt;0,gastos_periodicos3[[#This Row],[Monto pagado]]&gt;=gastos_periodicos3[[#This Row],[A pagar]]),1,5)</f>
        <v>5</v>
      </c>
      <c r="N258" s="33"/>
      <c r="O258" s="34"/>
    </row>
    <row r="259" spans="1:15" ht="15.75" hidden="1">
      <c r="A259" s="9">
        <v>7</v>
      </c>
      <c r="B259" s="12">
        <v>1</v>
      </c>
      <c r="C259" s="22" t="s">
        <v>37</v>
      </c>
      <c r="D259" t="s">
        <v>38</v>
      </c>
      <c r="E259" s="31">
        <f ca="1">IF(AND(gastos_periodicos3[[#This Row],[Vencimiento]]&gt;=TODAY(),gastos_periodicos3[[#This Row],[Pagado]]=1),1,3)</f>
        <v>3</v>
      </c>
      <c r="F259" s="85">
        <v>18000</v>
      </c>
      <c r="G259" s="22" t="s">
        <v>39</v>
      </c>
      <c r="H259" s="78">
        <v>44850</v>
      </c>
      <c r="J259" s="4"/>
      <c r="K259" s="4"/>
      <c r="L259" s="26"/>
      <c r="M259" s="33">
        <f>IF(AND(gastos_periodicos3[[#This Row],[Monto pagado]]&gt;0,gastos_periodicos3[[#This Row],[Monto pagado]]&gt;=gastos_periodicos3[[#This Row],[A pagar]]),1,5)</f>
        <v>5</v>
      </c>
      <c r="N259" s="33"/>
      <c r="O259" s="34"/>
    </row>
    <row r="260" spans="1:15" ht="15.75" hidden="1">
      <c r="A260" s="9">
        <v>7</v>
      </c>
      <c r="B260" s="12">
        <v>1</v>
      </c>
      <c r="C260" s="22" t="s">
        <v>37</v>
      </c>
      <c r="D260" t="s">
        <v>38</v>
      </c>
      <c r="E260" s="31">
        <f ca="1">IF(AND(gastos_periodicos3[[#This Row],[Vencimiento]]&gt;=TODAY(),gastos_periodicos3[[#This Row],[Pagado]]=1),1,3)</f>
        <v>3</v>
      </c>
      <c r="F260" s="85">
        <v>18000</v>
      </c>
      <c r="G260" s="22" t="s">
        <v>39</v>
      </c>
      <c r="H260" s="78">
        <v>44857</v>
      </c>
      <c r="J260" s="4"/>
      <c r="K260" s="4"/>
      <c r="L260" s="26"/>
      <c r="M260" s="33">
        <f>IF(AND(gastos_periodicos3[[#This Row],[Monto pagado]]&gt;0,gastos_periodicos3[[#This Row],[Monto pagado]]&gt;=gastos_periodicos3[[#This Row],[A pagar]]),1,5)</f>
        <v>5</v>
      </c>
      <c r="N260" s="33"/>
      <c r="O260" s="34"/>
    </row>
    <row r="261" spans="1:15" ht="15.75" hidden="1">
      <c r="A261" s="9">
        <v>7</v>
      </c>
      <c r="B261" s="12">
        <v>1</v>
      </c>
      <c r="C261" s="22" t="s">
        <v>37</v>
      </c>
      <c r="D261" t="s">
        <v>38</v>
      </c>
      <c r="E261" s="31">
        <f ca="1">IF(AND(gastos_periodicos3[[#This Row],[Vencimiento]]&gt;=TODAY(),gastos_periodicos3[[#This Row],[Pagado]]=1),1,3)</f>
        <v>3</v>
      </c>
      <c r="F261" s="85">
        <v>18000</v>
      </c>
      <c r="G261" s="22" t="s">
        <v>39</v>
      </c>
      <c r="H261" s="78">
        <v>44864</v>
      </c>
      <c r="J261" s="4"/>
      <c r="K261" s="4"/>
      <c r="L261" s="26"/>
      <c r="M261" s="33">
        <f>IF(AND(gastos_periodicos3[[#This Row],[Monto pagado]]&gt;0,gastos_periodicos3[[#This Row],[Monto pagado]]&gt;=gastos_periodicos3[[#This Row],[A pagar]]),1,5)</f>
        <v>5</v>
      </c>
      <c r="N261" s="33"/>
      <c r="O261" s="34"/>
    </row>
    <row r="262" spans="1:15" ht="15.75" hidden="1">
      <c r="A262" s="9">
        <v>7</v>
      </c>
      <c r="B262" s="12">
        <v>1</v>
      </c>
      <c r="C262" s="22" t="s">
        <v>37</v>
      </c>
      <c r="D262" t="s">
        <v>38</v>
      </c>
      <c r="E262" s="31">
        <f ca="1">IF(AND(gastos_periodicos3[[#This Row],[Vencimiento]]&gt;=TODAY(),gastos_periodicos3[[#This Row],[Pagado]]=1),1,3)</f>
        <v>3</v>
      </c>
      <c r="F262" s="85">
        <v>18000</v>
      </c>
      <c r="G262" s="22" t="s">
        <v>39</v>
      </c>
      <c r="H262" s="78">
        <v>44871</v>
      </c>
      <c r="J262" s="4"/>
      <c r="K262" s="4"/>
      <c r="L262" s="26"/>
      <c r="M262" s="33">
        <f>IF(AND(gastos_periodicos3[[#This Row],[Monto pagado]]&gt;0,gastos_periodicos3[[#This Row],[Monto pagado]]&gt;=gastos_periodicos3[[#This Row],[A pagar]]),1,5)</f>
        <v>5</v>
      </c>
      <c r="N262" s="33"/>
      <c r="O262" s="34"/>
    </row>
    <row r="263" spans="1:15" ht="15.75" hidden="1">
      <c r="A263" s="9">
        <v>7</v>
      </c>
      <c r="B263" s="12">
        <v>1</v>
      </c>
      <c r="C263" s="22" t="s">
        <v>37</v>
      </c>
      <c r="D263" t="s">
        <v>38</v>
      </c>
      <c r="E263" s="31">
        <f ca="1">IF(AND(gastos_periodicos3[[#This Row],[Vencimiento]]&gt;=TODAY(),gastos_periodicos3[[#This Row],[Pagado]]=1),1,3)</f>
        <v>3</v>
      </c>
      <c r="F263" s="85">
        <v>18000</v>
      </c>
      <c r="G263" s="22" t="s">
        <v>39</v>
      </c>
      <c r="H263" s="78">
        <v>44878</v>
      </c>
      <c r="J263" s="4"/>
      <c r="K263" s="4"/>
      <c r="L263" s="26"/>
      <c r="M263" s="33">
        <f>IF(AND(gastos_periodicos3[[#This Row],[Monto pagado]]&gt;0,gastos_periodicos3[[#This Row],[Monto pagado]]&gt;=gastos_periodicos3[[#This Row],[A pagar]]),1,5)</f>
        <v>5</v>
      </c>
      <c r="N263" s="33"/>
      <c r="O263" s="34"/>
    </row>
    <row r="264" spans="1:15" ht="15.75" hidden="1">
      <c r="A264" s="9">
        <v>7</v>
      </c>
      <c r="B264" s="12">
        <v>1</v>
      </c>
      <c r="C264" s="22" t="s">
        <v>37</v>
      </c>
      <c r="D264" t="s">
        <v>38</v>
      </c>
      <c r="E264" s="31">
        <f ca="1">IF(AND(gastos_periodicos3[[#This Row],[Vencimiento]]&gt;=TODAY(),gastos_periodicos3[[#This Row],[Pagado]]=1),1,3)</f>
        <v>3</v>
      </c>
      <c r="F264" s="85">
        <v>18000</v>
      </c>
      <c r="G264" s="22" t="s">
        <v>39</v>
      </c>
      <c r="H264" s="78">
        <v>44885</v>
      </c>
      <c r="J264" s="4"/>
      <c r="K264" s="4"/>
      <c r="L264" s="26"/>
      <c r="M264" s="33">
        <f>IF(AND(gastos_periodicos3[[#This Row],[Monto pagado]]&gt;0,gastos_periodicos3[[#This Row],[Monto pagado]]&gt;=gastos_periodicos3[[#This Row],[A pagar]]),1,5)</f>
        <v>5</v>
      </c>
      <c r="N264" s="33"/>
      <c r="O264" s="34"/>
    </row>
    <row r="265" spans="1:15" ht="15.75" hidden="1">
      <c r="A265" s="9">
        <v>7</v>
      </c>
      <c r="B265" s="12">
        <v>1</v>
      </c>
      <c r="C265" s="22" t="s">
        <v>37</v>
      </c>
      <c r="D265" t="s">
        <v>38</v>
      </c>
      <c r="E265" s="31">
        <f ca="1">IF(AND(gastos_periodicos3[[#This Row],[Vencimiento]]&gt;=TODAY(),gastos_periodicos3[[#This Row],[Pagado]]=1),1,3)</f>
        <v>3</v>
      </c>
      <c r="F265" s="85">
        <v>18000</v>
      </c>
      <c r="G265" s="22" t="s">
        <v>39</v>
      </c>
      <c r="H265" s="78">
        <v>44892</v>
      </c>
      <c r="J265" s="4"/>
      <c r="K265" s="4"/>
      <c r="L265" s="26"/>
      <c r="M265" s="33">
        <f>IF(AND(gastos_periodicos3[[#This Row],[Monto pagado]]&gt;0,gastos_periodicos3[[#This Row],[Monto pagado]]&gt;=gastos_periodicos3[[#This Row],[A pagar]]),1,5)</f>
        <v>5</v>
      </c>
      <c r="N265" s="33"/>
      <c r="O265" s="34"/>
    </row>
    <row r="266" spans="1:15" ht="15.75" hidden="1">
      <c r="A266" s="9">
        <v>7</v>
      </c>
      <c r="B266" s="12">
        <v>1</v>
      </c>
      <c r="C266" s="22" t="s">
        <v>37</v>
      </c>
      <c r="D266" t="s">
        <v>38</v>
      </c>
      <c r="E266" s="31">
        <f ca="1">IF(AND(gastos_periodicos3[[#This Row],[Vencimiento]]&gt;=TODAY(),gastos_periodicos3[[#This Row],[Pagado]]=1),1,3)</f>
        <v>3</v>
      </c>
      <c r="F266" s="85">
        <v>18000</v>
      </c>
      <c r="G266" s="22" t="s">
        <v>39</v>
      </c>
      <c r="H266" s="78">
        <v>44899</v>
      </c>
      <c r="J266" s="4"/>
      <c r="K266" s="4"/>
      <c r="L266" s="26"/>
      <c r="M266" s="33">
        <f>IF(AND(gastos_periodicos3[[#This Row],[Monto pagado]]&gt;0,gastos_periodicos3[[#This Row],[Monto pagado]]&gt;=gastos_periodicos3[[#This Row],[A pagar]]),1,5)</f>
        <v>5</v>
      </c>
      <c r="N266" s="33"/>
      <c r="O266" s="34"/>
    </row>
    <row r="267" spans="1:15" ht="15.75" hidden="1">
      <c r="A267" s="9">
        <v>7</v>
      </c>
      <c r="B267" s="12">
        <v>1</v>
      </c>
      <c r="C267" s="22" t="s">
        <v>37</v>
      </c>
      <c r="D267" t="s">
        <v>38</v>
      </c>
      <c r="E267" s="31">
        <f ca="1">IF(AND(gastos_periodicos3[[#This Row],[Vencimiento]]&gt;=TODAY(),gastos_periodicos3[[#This Row],[Pagado]]=1),1,3)</f>
        <v>3</v>
      </c>
      <c r="F267" s="85">
        <v>18000</v>
      </c>
      <c r="G267" s="22" t="s">
        <v>39</v>
      </c>
      <c r="H267" s="78">
        <v>44906</v>
      </c>
      <c r="J267" s="4"/>
      <c r="K267" s="4"/>
      <c r="L267" s="26"/>
      <c r="M267" s="33">
        <f>IF(AND(gastos_periodicos3[[#This Row],[Monto pagado]]&gt;0,gastos_periodicos3[[#This Row],[Monto pagado]]&gt;=gastos_periodicos3[[#This Row],[A pagar]]),1,5)</f>
        <v>5</v>
      </c>
      <c r="N267" s="33"/>
      <c r="O267" s="34"/>
    </row>
    <row r="268" spans="1:15" ht="15.75" hidden="1">
      <c r="A268" s="9">
        <v>7</v>
      </c>
      <c r="B268" s="12">
        <v>1</v>
      </c>
      <c r="C268" s="22" t="s">
        <v>37</v>
      </c>
      <c r="D268" t="s">
        <v>38</v>
      </c>
      <c r="E268" s="31">
        <f ca="1">IF(AND(gastos_periodicos3[[#This Row],[Vencimiento]]&gt;=TODAY(),gastos_periodicos3[[#This Row],[Pagado]]=1),1,3)</f>
        <v>3</v>
      </c>
      <c r="F268" s="85">
        <v>18000</v>
      </c>
      <c r="G268" s="22" t="s">
        <v>39</v>
      </c>
      <c r="H268" s="78">
        <v>44913</v>
      </c>
      <c r="J268" s="4"/>
      <c r="K268" s="4"/>
      <c r="L268" s="26"/>
      <c r="M268" s="33">
        <f>IF(AND(gastos_periodicos3[[#This Row],[Monto pagado]]&gt;0,gastos_periodicos3[[#This Row],[Monto pagado]]&gt;=gastos_periodicos3[[#This Row],[A pagar]]),1,5)</f>
        <v>5</v>
      </c>
      <c r="N268" s="33"/>
      <c r="O268" s="34"/>
    </row>
    <row r="269" spans="1:15" ht="15.75" hidden="1">
      <c r="A269" s="9">
        <v>7</v>
      </c>
      <c r="B269" s="12">
        <v>1</v>
      </c>
      <c r="C269" s="22" t="s">
        <v>37</v>
      </c>
      <c r="D269" t="s">
        <v>38</v>
      </c>
      <c r="E269" s="31">
        <f ca="1">IF(AND(gastos_periodicos3[[#This Row],[Vencimiento]]&gt;=TODAY(),gastos_periodicos3[[#This Row],[Pagado]]=1),1,3)</f>
        <v>3</v>
      </c>
      <c r="F269" s="85">
        <v>18000</v>
      </c>
      <c r="G269" s="22" t="s">
        <v>39</v>
      </c>
      <c r="H269" s="78">
        <v>44920</v>
      </c>
      <c r="J269" s="4"/>
      <c r="K269" s="4"/>
      <c r="L269" s="26"/>
      <c r="M269" s="33">
        <f>IF(AND(gastos_periodicos3[[#This Row],[Monto pagado]]&gt;0,gastos_periodicos3[[#This Row],[Monto pagado]]&gt;=gastos_periodicos3[[#This Row],[A pagar]]),1,5)</f>
        <v>5</v>
      </c>
      <c r="N269" s="33"/>
      <c r="O269" s="34"/>
    </row>
    <row r="270" spans="1:15" ht="15.75" hidden="1">
      <c r="A270" s="9">
        <v>365</v>
      </c>
      <c r="B270" s="12"/>
      <c r="C270" s="23" t="s">
        <v>91</v>
      </c>
      <c r="D270" s="18" t="s">
        <v>118</v>
      </c>
      <c r="E270" s="30">
        <f ca="1">IF(AND(gastos_periodicos3[[#This Row],[Vencimiento]]&gt;=TODAY(),gastos_periodicos3[[#This Row],[Pagado]]=1),1,3)</f>
        <v>3</v>
      </c>
      <c r="F270" s="84">
        <v>75000</v>
      </c>
      <c r="G270" s="18" t="s">
        <v>119</v>
      </c>
      <c r="H270" s="80">
        <v>44286</v>
      </c>
      <c r="I270" s="23" t="s">
        <v>120</v>
      </c>
      <c r="J270" s="4"/>
      <c r="K270" s="4"/>
      <c r="L270" s="26"/>
      <c r="M270" s="33">
        <f>IF(AND(gastos_periodicos3[[#This Row],[Monto pagado]]&gt;0,gastos_periodicos3[[#This Row],[Monto pagado]]&gt;=gastos_periodicos3[[#This Row],[A pagar]]),1,5)</f>
        <v>5</v>
      </c>
      <c r="N270" s="33"/>
      <c r="O270" s="34"/>
    </row>
    <row r="271" spans="1:15" ht="15.75" hidden="1">
      <c r="A271" s="9">
        <v>365</v>
      </c>
      <c r="B271" s="12"/>
      <c r="C271" s="23" t="s">
        <v>91</v>
      </c>
      <c r="D271" s="18" t="s">
        <v>118</v>
      </c>
      <c r="E271" s="30">
        <f ca="1">IF(AND(gastos_periodicos3[[#This Row],[Vencimiento]]&gt;=TODAY(),gastos_periodicos3[[#This Row],[Pagado]]=1),1,3)</f>
        <v>3</v>
      </c>
      <c r="F271" s="84">
        <v>15000</v>
      </c>
      <c r="G271" s="18" t="s">
        <v>121</v>
      </c>
      <c r="H271" s="80">
        <v>44500</v>
      </c>
      <c r="I271" s="23" t="s">
        <v>122</v>
      </c>
      <c r="J271" s="4"/>
      <c r="K271" s="4"/>
      <c r="L271" s="26"/>
      <c r="M271" s="33">
        <f>IF(AND(gastos_periodicos3[[#This Row],[Monto pagado]]&gt;0,gastos_periodicos3[[#This Row],[Monto pagado]]&gt;=gastos_periodicos3[[#This Row],[A pagar]]),1,5)</f>
        <v>5</v>
      </c>
      <c r="N271" s="33"/>
      <c r="O271" s="34"/>
    </row>
    <row r="272" spans="1:15" ht="15.75">
      <c r="A272" s="9">
        <v>7</v>
      </c>
      <c r="B272" s="12">
        <v>1</v>
      </c>
      <c r="C272" s="22" t="s">
        <v>37</v>
      </c>
      <c r="D272" t="s">
        <v>38</v>
      </c>
      <c r="E272" s="31">
        <f ca="1">IF(AND(gastos_periodicos3[[#This Row],[Vencimiento]]&gt;=TODAY(),gastos_periodicos3[[#This Row],[Pagado]]=1),1,3)</f>
        <v>3</v>
      </c>
      <c r="F272" s="85">
        <v>18000</v>
      </c>
      <c r="G272" s="22" t="s">
        <v>39</v>
      </c>
      <c r="H272" s="78">
        <v>44528</v>
      </c>
      <c r="J272" s="4"/>
      <c r="K272" s="4"/>
      <c r="L272" s="26"/>
      <c r="M272" s="33">
        <f>IF(AND(gastos_periodicos3[[#This Row],[Monto pagado]]&gt;0,gastos_periodicos3[[#This Row],[Monto pagado]]&gt;=gastos_periodicos3[[#This Row],[A pagar]]),1,5)</f>
        <v>5</v>
      </c>
      <c r="N272" s="33"/>
      <c r="O272" s="34"/>
    </row>
    <row r="273" spans="1:15" ht="15.75" hidden="1">
      <c r="A273" s="12">
        <v>15</v>
      </c>
      <c r="B273" s="12">
        <v>3</v>
      </c>
      <c r="C273" s="23" t="s">
        <v>40</v>
      </c>
      <c r="D273" s="21" t="s">
        <v>41</v>
      </c>
      <c r="E273" s="31">
        <f ca="1">IF(AND(gastos_periodicos3[[#This Row],[Vencimiento]]&gt;=TODAY(),gastos_periodicos3[[#This Row],[Pagado]]=1),1,3)</f>
        <v>3</v>
      </c>
      <c r="F273" s="85">
        <v>25000</v>
      </c>
      <c r="G273" s="21" t="s">
        <v>42</v>
      </c>
      <c r="H273" s="78">
        <v>44538</v>
      </c>
      <c r="J273" s="4"/>
      <c r="K273" s="4"/>
      <c r="L273" s="26"/>
      <c r="M273" s="33">
        <f>IF(AND(gastos_periodicos3[[#This Row],[Monto pagado]]&gt;0,gastos_periodicos3[[#This Row],[Monto pagado]]&gt;=gastos_periodicos3[[#This Row],[A pagar]]),1,5)</f>
        <v>5</v>
      </c>
      <c r="N273" s="33"/>
      <c r="O273" s="27" t="s">
        <v>87</v>
      </c>
    </row>
    <row r="274" spans="1:15" ht="15.75" hidden="1">
      <c r="A274" s="12">
        <v>15</v>
      </c>
      <c r="B274" s="12">
        <v>3</v>
      </c>
      <c r="C274" s="23" t="s">
        <v>40</v>
      </c>
      <c r="D274" s="21" t="s">
        <v>41</v>
      </c>
      <c r="E274" s="31">
        <f ca="1">IF(AND(gastos_periodicos3[[#This Row],[Vencimiento]]&gt;=TODAY(),gastos_periodicos3[[#This Row],[Pagado]]=1),1,3)</f>
        <v>3</v>
      </c>
      <c r="F274" s="82">
        <v>25000</v>
      </c>
      <c r="G274" s="21" t="s">
        <v>42</v>
      </c>
      <c r="H274" s="78">
        <v>44553</v>
      </c>
      <c r="J274" s="4"/>
      <c r="K274" s="4"/>
      <c r="L274" s="26"/>
      <c r="M274" s="33">
        <f>IF(AND(gastos_periodicos3[[#This Row],[Monto pagado]]&gt;0,gastos_periodicos3[[#This Row],[Monto pagado]]&gt;=gastos_periodicos3[[#This Row],[A pagar]]),1,5)</f>
        <v>5</v>
      </c>
      <c r="N274" s="33"/>
      <c r="O274" s="27" t="s">
        <v>87</v>
      </c>
    </row>
    <row r="275" spans="1:15" ht="15.75" hidden="1">
      <c r="A275" s="12">
        <v>15</v>
      </c>
      <c r="B275" s="12">
        <v>3</v>
      </c>
      <c r="C275" s="23" t="s">
        <v>40</v>
      </c>
      <c r="D275" s="21" t="s">
        <v>41</v>
      </c>
      <c r="E275" s="31">
        <f ca="1">IF(AND(gastos_periodicos3[[#This Row],[Vencimiento]]&gt;=TODAY(),gastos_periodicos3[[#This Row],[Pagado]]=1),1,3)</f>
        <v>3</v>
      </c>
      <c r="F275" s="85">
        <v>25000</v>
      </c>
      <c r="G275" s="21" t="s">
        <v>42</v>
      </c>
      <c r="H275" s="78">
        <v>44568</v>
      </c>
      <c r="J275" s="4"/>
      <c r="K275" s="4"/>
      <c r="L275" s="26"/>
      <c r="M275" s="33">
        <f>IF(AND(gastos_periodicos3[[#This Row],[Monto pagado]]&gt;0,gastos_periodicos3[[#This Row],[Monto pagado]]&gt;=gastos_periodicos3[[#This Row],[A pagar]]),1,5)</f>
        <v>5</v>
      </c>
      <c r="N275" s="33"/>
      <c r="O275" s="27" t="s">
        <v>87</v>
      </c>
    </row>
    <row r="276" spans="1:15" ht="15.75" hidden="1">
      <c r="A276" s="12">
        <v>15</v>
      </c>
      <c r="B276" s="12">
        <v>3</v>
      </c>
      <c r="C276" s="23" t="s">
        <v>40</v>
      </c>
      <c r="D276" s="21" t="s">
        <v>41</v>
      </c>
      <c r="E276" s="31">
        <f ca="1">IF(AND(gastos_periodicos3[[#This Row],[Vencimiento]]&gt;=TODAY(),gastos_periodicos3[[#This Row],[Pagado]]=1),1,3)</f>
        <v>3</v>
      </c>
      <c r="F276" s="82">
        <v>25000</v>
      </c>
      <c r="G276" s="21" t="s">
        <v>42</v>
      </c>
      <c r="H276" s="78">
        <v>44583</v>
      </c>
      <c r="J276" s="4"/>
      <c r="K276" s="4"/>
      <c r="L276" s="26"/>
      <c r="M276" s="33">
        <f>IF(AND(gastos_periodicos3[[#This Row],[Monto pagado]]&gt;0,gastos_periodicos3[[#This Row],[Monto pagado]]&gt;=gastos_periodicos3[[#This Row],[A pagar]]),1,5)</f>
        <v>5</v>
      </c>
      <c r="N276" s="33"/>
      <c r="O276" s="27" t="s">
        <v>87</v>
      </c>
    </row>
    <row r="277" spans="1:15" ht="15.75" hidden="1">
      <c r="A277" s="12">
        <v>15</v>
      </c>
      <c r="B277" s="12">
        <v>3</v>
      </c>
      <c r="C277" s="23" t="s">
        <v>40</v>
      </c>
      <c r="D277" s="21" t="s">
        <v>41</v>
      </c>
      <c r="E277" s="31">
        <f ca="1">IF(AND(gastos_periodicos3[[#This Row],[Vencimiento]]&gt;=TODAY(),gastos_periodicos3[[#This Row],[Pagado]]=1),1,3)</f>
        <v>3</v>
      </c>
      <c r="F277" s="85">
        <v>25000</v>
      </c>
      <c r="G277" s="21" t="s">
        <v>42</v>
      </c>
      <c r="H277" s="78">
        <v>44598</v>
      </c>
      <c r="J277" s="4"/>
      <c r="K277" s="4"/>
      <c r="L277" s="26"/>
      <c r="M277" s="33">
        <f>IF(AND(gastos_periodicos3[[#This Row],[Monto pagado]]&gt;0,gastos_periodicos3[[#This Row],[Monto pagado]]&gt;=gastos_periodicos3[[#This Row],[A pagar]]),1,5)</f>
        <v>5</v>
      </c>
      <c r="N277" s="33"/>
      <c r="O277" s="27" t="s">
        <v>87</v>
      </c>
    </row>
    <row r="278" spans="1:15" ht="15.75" hidden="1">
      <c r="A278" s="12">
        <v>15</v>
      </c>
      <c r="B278" s="12">
        <v>3</v>
      </c>
      <c r="C278" s="23" t="s">
        <v>40</v>
      </c>
      <c r="D278" s="21" t="s">
        <v>41</v>
      </c>
      <c r="E278" s="31">
        <f ca="1">IF(AND(gastos_periodicos3[[#This Row],[Vencimiento]]&gt;=TODAY(),gastos_periodicos3[[#This Row],[Pagado]]=1),1,3)</f>
        <v>3</v>
      </c>
      <c r="F278" s="82">
        <v>25000</v>
      </c>
      <c r="G278" s="21" t="s">
        <v>42</v>
      </c>
      <c r="H278" s="78">
        <v>44613</v>
      </c>
      <c r="J278" s="4"/>
      <c r="K278" s="4"/>
      <c r="L278" s="26"/>
      <c r="M278" s="33">
        <f>IF(AND(gastos_periodicos3[[#This Row],[Monto pagado]]&gt;0,gastos_periodicos3[[#This Row],[Monto pagado]]&gt;=gastos_periodicos3[[#This Row],[A pagar]]),1,5)</f>
        <v>5</v>
      </c>
      <c r="N278" s="33"/>
      <c r="O278" s="27" t="s">
        <v>87</v>
      </c>
    </row>
    <row r="279" spans="1:15" ht="15.75" hidden="1">
      <c r="A279" s="12">
        <v>15</v>
      </c>
      <c r="B279" s="12">
        <v>3</v>
      </c>
      <c r="C279" s="23" t="s">
        <v>40</v>
      </c>
      <c r="D279" s="21" t="s">
        <v>41</v>
      </c>
      <c r="E279" s="31">
        <f ca="1">IF(AND(gastos_periodicos3[[#This Row],[Vencimiento]]&gt;=TODAY(),gastos_periodicos3[[#This Row],[Pagado]]=1),1,3)</f>
        <v>3</v>
      </c>
      <c r="F279" s="85">
        <v>25000</v>
      </c>
      <c r="G279" s="21" t="s">
        <v>42</v>
      </c>
      <c r="H279" s="78">
        <v>44628</v>
      </c>
      <c r="J279" s="4"/>
      <c r="K279" s="4"/>
      <c r="L279" s="26"/>
      <c r="M279" s="33">
        <f>IF(AND(gastos_periodicos3[[#This Row],[Monto pagado]]&gt;0,gastos_periodicos3[[#This Row],[Monto pagado]]&gt;=gastos_periodicos3[[#This Row],[A pagar]]),1,5)</f>
        <v>5</v>
      </c>
      <c r="N279" s="33"/>
      <c r="O279" s="27" t="s">
        <v>87</v>
      </c>
    </row>
    <row r="280" spans="1:15" ht="15.75" hidden="1">
      <c r="A280" s="12">
        <v>15</v>
      </c>
      <c r="B280" s="12">
        <v>3</v>
      </c>
      <c r="C280" s="23" t="s">
        <v>40</v>
      </c>
      <c r="D280" s="21" t="s">
        <v>41</v>
      </c>
      <c r="E280" s="31">
        <f ca="1">IF(AND(gastos_periodicos3[[#This Row],[Vencimiento]]&gt;=TODAY(),gastos_periodicos3[[#This Row],[Pagado]]=1),1,3)</f>
        <v>3</v>
      </c>
      <c r="F280" s="82">
        <v>25000</v>
      </c>
      <c r="G280" s="21" t="s">
        <v>42</v>
      </c>
      <c r="H280" s="78">
        <v>44643</v>
      </c>
      <c r="J280" s="4"/>
      <c r="K280" s="4"/>
      <c r="L280" s="26"/>
      <c r="M280" s="33">
        <f>IF(AND(gastos_periodicos3[[#This Row],[Monto pagado]]&gt;0,gastos_periodicos3[[#This Row],[Monto pagado]]&gt;=gastos_periodicos3[[#This Row],[A pagar]]),1,5)</f>
        <v>5</v>
      </c>
      <c r="N280" s="33"/>
      <c r="O280" s="27" t="s">
        <v>87</v>
      </c>
    </row>
    <row r="281" spans="1:15" ht="15.75" hidden="1">
      <c r="A281" s="12">
        <v>15</v>
      </c>
      <c r="B281" s="12">
        <v>3</v>
      </c>
      <c r="C281" s="23" t="s">
        <v>40</v>
      </c>
      <c r="D281" s="21" t="s">
        <v>41</v>
      </c>
      <c r="E281" s="31">
        <f ca="1">IF(AND(gastos_periodicos3[[#This Row],[Vencimiento]]&gt;=TODAY(),gastos_periodicos3[[#This Row],[Pagado]]=1),1,3)</f>
        <v>3</v>
      </c>
      <c r="F281" s="85">
        <v>25000</v>
      </c>
      <c r="G281" s="21" t="s">
        <v>42</v>
      </c>
      <c r="H281" s="78">
        <v>44658</v>
      </c>
      <c r="J281" s="4"/>
      <c r="K281" s="4"/>
      <c r="L281" s="26"/>
      <c r="M281" s="33">
        <f>IF(AND(gastos_periodicos3[[#This Row],[Monto pagado]]&gt;0,gastos_periodicos3[[#This Row],[Monto pagado]]&gt;=gastos_periodicos3[[#This Row],[A pagar]]),1,5)</f>
        <v>5</v>
      </c>
      <c r="N281" s="33"/>
      <c r="O281" s="27" t="s">
        <v>87</v>
      </c>
    </row>
    <row r="282" spans="1:15" ht="15.75" hidden="1">
      <c r="A282" s="12">
        <v>15</v>
      </c>
      <c r="B282" s="12">
        <v>3</v>
      </c>
      <c r="C282" s="23" t="s">
        <v>40</v>
      </c>
      <c r="D282" s="21" t="s">
        <v>41</v>
      </c>
      <c r="E282" s="31">
        <f ca="1">IF(AND(gastos_periodicos3[[#This Row],[Vencimiento]]&gt;=TODAY(),gastos_periodicos3[[#This Row],[Pagado]]=1),1,3)</f>
        <v>3</v>
      </c>
      <c r="F282" s="82">
        <v>25000</v>
      </c>
      <c r="G282" s="21" t="s">
        <v>42</v>
      </c>
      <c r="H282" s="78">
        <v>44673</v>
      </c>
      <c r="J282" s="4"/>
      <c r="K282" s="4"/>
      <c r="L282" s="26"/>
      <c r="M282" s="33">
        <f>IF(AND(gastos_periodicos3[[#This Row],[Monto pagado]]&gt;0,gastos_periodicos3[[#This Row],[Monto pagado]]&gt;=gastos_periodicos3[[#This Row],[A pagar]]),1,5)</f>
        <v>5</v>
      </c>
      <c r="N282" s="33"/>
      <c r="O282" s="27" t="s">
        <v>87</v>
      </c>
    </row>
    <row r="283" spans="1:15" ht="15.75" hidden="1">
      <c r="A283" s="12">
        <v>15</v>
      </c>
      <c r="B283" s="12">
        <v>3</v>
      </c>
      <c r="C283" s="23" t="s">
        <v>40</v>
      </c>
      <c r="D283" s="21" t="s">
        <v>41</v>
      </c>
      <c r="E283" s="31">
        <f ca="1">IF(AND(gastos_periodicos3[[#This Row],[Vencimiento]]&gt;=TODAY(),gastos_periodicos3[[#This Row],[Pagado]]=1),1,3)</f>
        <v>3</v>
      </c>
      <c r="F283" s="85">
        <v>25000</v>
      </c>
      <c r="G283" s="21" t="s">
        <v>42</v>
      </c>
      <c r="H283" s="78">
        <v>44688</v>
      </c>
      <c r="J283" s="4"/>
      <c r="K283" s="4"/>
      <c r="L283" s="26"/>
      <c r="M283" s="33">
        <f>IF(AND(gastos_periodicos3[[#This Row],[Monto pagado]]&gt;0,gastos_periodicos3[[#This Row],[Monto pagado]]&gt;=gastos_periodicos3[[#This Row],[A pagar]]),1,5)</f>
        <v>5</v>
      </c>
      <c r="N283" s="33"/>
      <c r="O283" s="27" t="s">
        <v>87</v>
      </c>
    </row>
    <row r="284" spans="1:15" ht="15.75" hidden="1">
      <c r="A284" s="12">
        <v>15</v>
      </c>
      <c r="B284" s="12">
        <v>3</v>
      </c>
      <c r="C284" s="23" t="s">
        <v>40</v>
      </c>
      <c r="D284" s="21" t="s">
        <v>41</v>
      </c>
      <c r="E284" s="31">
        <f ca="1">IF(AND(gastos_periodicos3[[#This Row],[Vencimiento]]&gt;=TODAY(),gastos_periodicos3[[#This Row],[Pagado]]=1),1,3)</f>
        <v>3</v>
      </c>
      <c r="F284" s="82">
        <v>25000</v>
      </c>
      <c r="G284" s="21" t="s">
        <v>42</v>
      </c>
      <c r="H284" s="78">
        <v>44703</v>
      </c>
      <c r="J284" s="4"/>
      <c r="K284" s="4"/>
      <c r="L284" s="26"/>
      <c r="M284" s="33">
        <f>IF(AND(gastos_periodicos3[[#This Row],[Monto pagado]]&gt;0,gastos_periodicos3[[#This Row],[Monto pagado]]&gt;=gastos_periodicos3[[#This Row],[A pagar]]),1,5)</f>
        <v>5</v>
      </c>
      <c r="N284" s="33"/>
      <c r="O284" s="27" t="s">
        <v>87</v>
      </c>
    </row>
    <row r="285" spans="1:15" ht="15.75" hidden="1">
      <c r="A285" s="12">
        <v>15</v>
      </c>
      <c r="B285" s="12">
        <v>3</v>
      </c>
      <c r="C285" s="23" t="s">
        <v>40</v>
      </c>
      <c r="D285" s="21" t="s">
        <v>41</v>
      </c>
      <c r="E285" s="31">
        <f ca="1">IF(AND(gastos_periodicos3[[#This Row],[Vencimiento]]&gt;=TODAY(),gastos_periodicos3[[#This Row],[Pagado]]=1),1,3)</f>
        <v>3</v>
      </c>
      <c r="F285" s="85">
        <v>25000</v>
      </c>
      <c r="G285" s="21" t="s">
        <v>42</v>
      </c>
      <c r="H285" s="78">
        <v>44718</v>
      </c>
      <c r="J285" s="4"/>
      <c r="K285" s="4"/>
      <c r="L285" s="26"/>
      <c r="M285" s="33">
        <f>IF(AND(gastos_periodicos3[[#This Row],[Monto pagado]]&gt;0,gastos_periodicos3[[#This Row],[Monto pagado]]&gt;=gastos_periodicos3[[#This Row],[A pagar]]),1,5)</f>
        <v>5</v>
      </c>
      <c r="N285" s="33"/>
      <c r="O285" s="27" t="s">
        <v>87</v>
      </c>
    </row>
    <row r="286" spans="1:15" ht="15.75" hidden="1">
      <c r="A286" s="12">
        <v>15</v>
      </c>
      <c r="B286" s="12">
        <v>3</v>
      </c>
      <c r="C286" s="23" t="s">
        <v>40</v>
      </c>
      <c r="D286" s="21" t="s">
        <v>41</v>
      </c>
      <c r="E286" s="31">
        <f ca="1">IF(AND(gastos_periodicos3[[#This Row],[Vencimiento]]&gt;=TODAY(),gastos_periodicos3[[#This Row],[Pagado]]=1),1,3)</f>
        <v>3</v>
      </c>
      <c r="F286" s="82">
        <v>25000</v>
      </c>
      <c r="G286" s="21" t="s">
        <v>42</v>
      </c>
      <c r="H286" s="78">
        <v>44733</v>
      </c>
      <c r="J286" s="4"/>
      <c r="K286" s="4"/>
      <c r="L286" s="26"/>
      <c r="M286" s="33">
        <f>IF(AND(gastos_periodicos3[[#This Row],[Monto pagado]]&gt;0,gastos_periodicos3[[#This Row],[Monto pagado]]&gt;=gastos_periodicos3[[#This Row],[A pagar]]),1,5)</f>
        <v>5</v>
      </c>
      <c r="N286" s="33"/>
      <c r="O286" s="27" t="s">
        <v>87</v>
      </c>
    </row>
    <row r="287" spans="1:15" ht="15.75" hidden="1">
      <c r="A287" s="12">
        <v>15</v>
      </c>
      <c r="B287" s="12">
        <v>3</v>
      </c>
      <c r="C287" s="23" t="s">
        <v>40</v>
      </c>
      <c r="D287" s="21" t="s">
        <v>41</v>
      </c>
      <c r="E287" s="31">
        <f ca="1">IF(AND(gastos_periodicos3[[#This Row],[Vencimiento]]&gt;=TODAY(),gastos_periodicos3[[#This Row],[Pagado]]=1),1,3)</f>
        <v>3</v>
      </c>
      <c r="F287" s="85">
        <v>25000</v>
      </c>
      <c r="G287" s="21" t="s">
        <v>42</v>
      </c>
      <c r="H287" s="78">
        <v>44748</v>
      </c>
      <c r="J287" s="4"/>
      <c r="K287" s="4"/>
      <c r="L287" s="26"/>
      <c r="M287" s="33">
        <f>IF(AND(gastos_periodicos3[[#This Row],[Monto pagado]]&gt;0,gastos_periodicos3[[#This Row],[Monto pagado]]&gt;=gastos_periodicos3[[#This Row],[A pagar]]),1,5)</f>
        <v>5</v>
      </c>
      <c r="N287" s="33"/>
      <c r="O287" s="27" t="s">
        <v>87</v>
      </c>
    </row>
    <row r="288" spans="1:15" ht="15.75" hidden="1">
      <c r="A288" s="12">
        <v>15</v>
      </c>
      <c r="B288" s="12">
        <v>3</v>
      </c>
      <c r="C288" s="23" t="s">
        <v>40</v>
      </c>
      <c r="D288" s="21" t="s">
        <v>41</v>
      </c>
      <c r="E288" s="31">
        <f ca="1">IF(AND(gastos_periodicos3[[#This Row],[Vencimiento]]&gt;=TODAY(),gastos_periodicos3[[#This Row],[Pagado]]=1),1,3)</f>
        <v>3</v>
      </c>
      <c r="F288" s="82">
        <v>25000</v>
      </c>
      <c r="G288" s="21" t="s">
        <v>42</v>
      </c>
      <c r="H288" s="78">
        <v>44763</v>
      </c>
      <c r="J288" s="4"/>
      <c r="K288" s="4"/>
      <c r="L288" s="26"/>
      <c r="M288" s="33">
        <f>IF(AND(gastos_periodicos3[[#This Row],[Monto pagado]]&gt;0,gastos_periodicos3[[#This Row],[Monto pagado]]&gt;=gastos_periodicos3[[#This Row],[A pagar]]),1,5)</f>
        <v>5</v>
      </c>
      <c r="N288" s="33"/>
      <c r="O288" s="27" t="s">
        <v>87</v>
      </c>
    </row>
    <row r="289" spans="1:15" ht="15.75" hidden="1">
      <c r="A289" s="12">
        <v>15</v>
      </c>
      <c r="B289" s="12">
        <v>3</v>
      </c>
      <c r="C289" s="23" t="s">
        <v>40</v>
      </c>
      <c r="D289" s="21" t="s">
        <v>41</v>
      </c>
      <c r="E289" s="31">
        <f ca="1">IF(AND(gastos_periodicos3[[#This Row],[Vencimiento]]&gt;=TODAY(),gastos_periodicos3[[#This Row],[Pagado]]=1),1,3)</f>
        <v>3</v>
      </c>
      <c r="F289" s="85">
        <v>25000</v>
      </c>
      <c r="G289" s="21" t="s">
        <v>42</v>
      </c>
      <c r="H289" s="78">
        <v>44778</v>
      </c>
      <c r="J289" s="4"/>
      <c r="K289" s="4"/>
      <c r="L289" s="26"/>
      <c r="M289" s="33">
        <f>IF(AND(gastos_periodicos3[[#This Row],[Monto pagado]]&gt;0,gastos_periodicos3[[#This Row],[Monto pagado]]&gt;=gastos_periodicos3[[#This Row],[A pagar]]),1,5)</f>
        <v>5</v>
      </c>
      <c r="N289" s="33"/>
      <c r="O289" s="27" t="s">
        <v>87</v>
      </c>
    </row>
    <row r="290" spans="1:15" ht="15.75" hidden="1">
      <c r="A290" s="12">
        <v>15</v>
      </c>
      <c r="B290" s="12">
        <v>3</v>
      </c>
      <c r="C290" s="23" t="s">
        <v>40</v>
      </c>
      <c r="D290" s="21" t="s">
        <v>41</v>
      </c>
      <c r="E290" s="31">
        <f ca="1">IF(AND(gastos_periodicos3[[#This Row],[Vencimiento]]&gt;=TODAY(),gastos_periodicos3[[#This Row],[Pagado]]=1),1,3)</f>
        <v>3</v>
      </c>
      <c r="F290" s="82">
        <v>25000</v>
      </c>
      <c r="G290" s="21" t="s">
        <v>42</v>
      </c>
      <c r="H290" s="78">
        <v>44793</v>
      </c>
      <c r="J290" s="4"/>
      <c r="K290" s="4"/>
      <c r="L290" s="26"/>
      <c r="M290" s="33">
        <f>IF(AND(gastos_periodicos3[[#This Row],[Monto pagado]]&gt;0,gastos_periodicos3[[#This Row],[Monto pagado]]&gt;=gastos_periodicos3[[#This Row],[A pagar]]),1,5)</f>
        <v>5</v>
      </c>
      <c r="N290" s="33"/>
      <c r="O290" s="27" t="s">
        <v>87</v>
      </c>
    </row>
    <row r="291" spans="1:15" ht="15.75" hidden="1">
      <c r="A291" s="12">
        <v>15</v>
      </c>
      <c r="B291" s="12">
        <v>3</v>
      </c>
      <c r="C291" s="23" t="s">
        <v>40</v>
      </c>
      <c r="D291" s="21" t="s">
        <v>41</v>
      </c>
      <c r="E291" s="31">
        <f ca="1">IF(AND(gastos_periodicos3[[#This Row],[Vencimiento]]&gt;=TODAY(),gastos_periodicos3[[#This Row],[Pagado]]=1),1,3)</f>
        <v>3</v>
      </c>
      <c r="F291" s="85">
        <v>25000</v>
      </c>
      <c r="G291" s="21" t="s">
        <v>42</v>
      </c>
      <c r="H291" s="78">
        <v>44808</v>
      </c>
      <c r="J291" s="4"/>
      <c r="K291" s="4"/>
      <c r="L291" s="26"/>
      <c r="M291" s="33">
        <f>IF(AND(gastos_periodicos3[[#This Row],[Monto pagado]]&gt;0,gastos_periodicos3[[#This Row],[Monto pagado]]&gt;=gastos_periodicos3[[#This Row],[A pagar]]),1,5)</f>
        <v>5</v>
      </c>
      <c r="N291" s="33"/>
      <c r="O291" s="27" t="s">
        <v>87</v>
      </c>
    </row>
    <row r="292" spans="1:15" ht="15.75" hidden="1">
      <c r="A292" s="12">
        <v>15</v>
      </c>
      <c r="B292" s="12">
        <v>3</v>
      </c>
      <c r="C292" s="23" t="s">
        <v>40</v>
      </c>
      <c r="D292" s="21" t="s">
        <v>41</v>
      </c>
      <c r="E292" s="31">
        <f ca="1">IF(AND(gastos_periodicos3[[#This Row],[Vencimiento]]&gt;=TODAY(),gastos_periodicos3[[#This Row],[Pagado]]=1),1,3)</f>
        <v>3</v>
      </c>
      <c r="F292" s="82">
        <v>25000</v>
      </c>
      <c r="G292" s="21" t="s">
        <v>42</v>
      </c>
      <c r="H292" s="78">
        <v>44823</v>
      </c>
      <c r="J292" s="4"/>
      <c r="K292" s="4"/>
      <c r="L292" s="26"/>
      <c r="M292" s="33">
        <f>IF(AND(gastos_periodicos3[[#This Row],[Monto pagado]]&gt;0,gastos_periodicos3[[#This Row],[Monto pagado]]&gt;=gastos_periodicos3[[#This Row],[A pagar]]),1,5)</f>
        <v>5</v>
      </c>
      <c r="N292" s="33"/>
      <c r="O292" s="27" t="s">
        <v>87</v>
      </c>
    </row>
    <row r="293" spans="1:15" ht="15.75" hidden="1">
      <c r="A293" s="12">
        <v>15</v>
      </c>
      <c r="B293" s="12">
        <v>3</v>
      </c>
      <c r="C293" s="23" t="s">
        <v>40</v>
      </c>
      <c r="D293" s="21" t="s">
        <v>41</v>
      </c>
      <c r="E293" s="31">
        <f ca="1">IF(AND(gastos_periodicos3[[#This Row],[Vencimiento]]&gt;=TODAY(),gastos_periodicos3[[#This Row],[Pagado]]=1),1,3)</f>
        <v>3</v>
      </c>
      <c r="F293" s="85">
        <v>25000</v>
      </c>
      <c r="G293" s="21" t="s">
        <v>42</v>
      </c>
      <c r="H293" s="78">
        <v>44838</v>
      </c>
      <c r="J293" s="4"/>
      <c r="K293" s="4"/>
      <c r="L293" s="26"/>
      <c r="M293" s="33">
        <f>IF(AND(gastos_periodicos3[[#This Row],[Monto pagado]]&gt;0,gastos_periodicos3[[#This Row],[Monto pagado]]&gt;=gastos_periodicos3[[#This Row],[A pagar]]),1,5)</f>
        <v>5</v>
      </c>
      <c r="N293" s="33"/>
      <c r="O293" s="27" t="s">
        <v>87</v>
      </c>
    </row>
    <row r="294" spans="1:15" ht="15.75" hidden="1">
      <c r="A294" s="12">
        <v>15</v>
      </c>
      <c r="B294" s="12">
        <v>3</v>
      </c>
      <c r="C294" s="23" t="s">
        <v>40</v>
      </c>
      <c r="D294" s="21" t="s">
        <v>41</v>
      </c>
      <c r="E294" s="31">
        <f ca="1">IF(AND(gastos_periodicos3[[#This Row],[Vencimiento]]&gt;=TODAY(),gastos_periodicos3[[#This Row],[Pagado]]=1),1,3)</f>
        <v>3</v>
      </c>
      <c r="F294" s="82">
        <v>25000</v>
      </c>
      <c r="G294" s="21" t="s">
        <v>42</v>
      </c>
      <c r="H294" s="78">
        <v>44853</v>
      </c>
      <c r="J294" s="4"/>
      <c r="K294" s="4"/>
      <c r="L294" s="26"/>
      <c r="M294" s="33">
        <f>IF(AND(gastos_periodicos3[[#This Row],[Monto pagado]]&gt;0,gastos_periodicos3[[#This Row],[Monto pagado]]&gt;=gastos_periodicos3[[#This Row],[A pagar]]),1,5)</f>
        <v>5</v>
      </c>
      <c r="N294" s="33"/>
      <c r="O294" s="27" t="s">
        <v>87</v>
      </c>
    </row>
    <row r="295" spans="1:15" ht="15.75" hidden="1">
      <c r="A295" s="12">
        <v>15</v>
      </c>
      <c r="B295" s="12">
        <v>3</v>
      </c>
      <c r="C295" s="23" t="s">
        <v>40</v>
      </c>
      <c r="D295" s="21" t="s">
        <v>41</v>
      </c>
      <c r="E295" s="31">
        <f ca="1">IF(AND(gastos_periodicos3[[#This Row],[Vencimiento]]&gt;=TODAY(),gastos_periodicos3[[#This Row],[Pagado]]=1),1,3)</f>
        <v>3</v>
      </c>
      <c r="F295" s="85">
        <v>25000</v>
      </c>
      <c r="G295" s="21" t="s">
        <v>42</v>
      </c>
      <c r="H295" s="78">
        <v>44868</v>
      </c>
      <c r="J295" s="4"/>
      <c r="K295" s="4"/>
      <c r="L295" s="26"/>
      <c r="M295" s="33">
        <f>IF(AND(gastos_periodicos3[[#This Row],[Monto pagado]]&gt;0,gastos_periodicos3[[#This Row],[Monto pagado]]&gt;=gastos_periodicos3[[#This Row],[A pagar]]),1,5)</f>
        <v>5</v>
      </c>
      <c r="N295" s="33"/>
      <c r="O295" s="27" t="s">
        <v>87</v>
      </c>
    </row>
    <row r="296" spans="1:15" ht="15.75" hidden="1">
      <c r="A296" s="12">
        <v>15</v>
      </c>
      <c r="B296" s="12">
        <v>3</v>
      </c>
      <c r="C296" s="23" t="s">
        <v>40</v>
      </c>
      <c r="D296" s="21" t="s">
        <v>41</v>
      </c>
      <c r="E296" s="31">
        <f ca="1">IF(AND(gastos_periodicos3[[#This Row],[Vencimiento]]&gt;=TODAY(),gastos_periodicos3[[#This Row],[Pagado]]=1),1,3)</f>
        <v>3</v>
      </c>
      <c r="F296" s="82">
        <v>25000</v>
      </c>
      <c r="G296" s="21" t="s">
        <v>42</v>
      </c>
      <c r="H296" s="78">
        <v>44883</v>
      </c>
      <c r="J296" s="4"/>
      <c r="K296" s="4"/>
      <c r="L296" s="26"/>
      <c r="M296" s="33">
        <f>IF(AND(gastos_periodicos3[[#This Row],[Monto pagado]]&gt;0,gastos_periodicos3[[#This Row],[Monto pagado]]&gt;=gastos_periodicos3[[#This Row],[A pagar]]),1,5)</f>
        <v>5</v>
      </c>
      <c r="N296" s="33"/>
      <c r="O296" s="27" t="s">
        <v>87</v>
      </c>
    </row>
    <row r="297" spans="1:15" ht="15.75" hidden="1">
      <c r="A297" s="12">
        <v>15</v>
      </c>
      <c r="B297" s="12">
        <v>3</v>
      </c>
      <c r="C297" s="23" t="s">
        <v>40</v>
      </c>
      <c r="D297" s="21" t="s">
        <v>41</v>
      </c>
      <c r="E297" s="31">
        <f ca="1">IF(AND(gastos_periodicos3[[#This Row],[Vencimiento]]&gt;=TODAY(),gastos_periodicos3[[#This Row],[Pagado]]=1),1,3)</f>
        <v>3</v>
      </c>
      <c r="F297" s="85">
        <v>25000</v>
      </c>
      <c r="G297" s="21" t="s">
        <v>42</v>
      </c>
      <c r="H297" s="78">
        <v>44898</v>
      </c>
      <c r="J297" s="4"/>
      <c r="K297" s="4"/>
      <c r="L297" s="26"/>
      <c r="M297" s="33">
        <f>IF(AND(gastos_periodicos3[[#This Row],[Monto pagado]]&gt;0,gastos_periodicos3[[#This Row],[Monto pagado]]&gt;=gastos_periodicos3[[#This Row],[A pagar]]),1,5)</f>
        <v>5</v>
      </c>
      <c r="N297" s="33"/>
      <c r="O297" s="27" t="s">
        <v>87</v>
      </c>
    </row>
    <row r="298" spans="1:15" ht="15.75" hidden="1">
      <c r="A298" s="12">
        <v>15</v>
      </c>
      <c r="B298" s="12">
        <v>3</v>
      </c>
      <c r="C298" s="23" t="s">
        <v>40</v>
      </c>
      <c r="D298" s="21" t="s">
        <v>41</v>
      </c>
      <c r="E298" s="31">
        <f ca="1">IF(AND(gastos_periodicos3[[#This Row],[Vencimiento]]&gt;=TODAY(),gastos_periodicos3[[#This Row],[Pagado]]=1),1,3)</f>
        <v>3</v>
      </c>
      <c r="F298" s="82">
        <v>25000</v>
      </c>
      <c r="G298" s="21" t="s">
        <v>42</v>
      </c>
      <c r="H298" s="78">
        <v>44913</v>
      </c>
      <c r="J298" s="4"/>
      <c r="K298" s="4"/>
      <c r="L298" s="26"/>
      <c r="M298" s="33">
        <f>IF(AND(gastos_periodicos3[[#This Row],[Monto pagado]]&gt;0,gastos_periodicos3[[#This Row],[Monto pagado]]&gt;=gastos_periodicos3[[#This Row],[A pagar]]),1,5)</f>
        <v>5</v>
      </c>
      <c r="N298" s="33"/>
      <c r="O298" s="27" t="s">
        <v>87</v>
      </c>
    </row>
    <row r="299" spans="1:15" ht="15.75" hidden="1">
      <c r="A299" s="12">
        <v>30</v>
      </c>
      <c r="B299" s="12">
        <v>2</v>
      </c>
      <c r="C299" s="23" t="s">
        <v>31</v>
      </c>
      <c r="D299" s="21" t="s">
        <v>35</v>
      </c>
      <c r="E299" s="30">
        <f ca="1">IF(AND(gastos_periodicos3[[#This Row],[Vencimiento]]&gt;=TODAY(),gastos_periodicos3[[#This Row],[Pagado]]=1),1,3)</f>
        <v>3</v>
      </c>
      <c r="F299" s="82">
        <v>6200</v>
      </c>
      <c r="G299" s="21" t="s">
        <v>35</v>
      </c>
      <c r="H299" s="78">
        <v>44538</v>
      </c>
      <c r="I299" s="22" t="s">
        <v>113</v>
      </c>
      <c r="J299" s="4">
        <f>gastos_periodicos3[[#This Row],[Prespuesto]]</f>
        <v>6200</v>
      </c>
      <c r="K299" s="4"/>
      <c r="L299" s="26"/>
      <c r="M299" s="33">
        <f>IF(AND(gastos_periodicos3[[#This Row],[Monto pagado]]&gt;0,gastos_periodicos3[[#This Row],[Monto pagado]]&gt;=gastos_periodicos3[[#This Row],[A pagar]]),1,5)</f>
        <v>5</v>
      </c>
      <c r="N299" s="33"/>
      <c r="O299" s="27" t="s">
        <v>86</v>
      </c>
    </row>
    <row r="300" spans="1:15" ht="15.75" hidden="1">
      <c r="A300" s="12">
        <v>30</v>
      </c>
      <c r="B300" s="12">
        <v>2</v>
      </c>
      <c r="C300" s="23" t="s">
        <v>31</v>
      </c>
      <c r="D300" s="21" t="s">
        <v>35</v>
      </c>
      <c r="E300" s="31">
        <f ca="1">IF(AND(gastos_periodicos3[[#This Row],[Vencimiento]]&gt;=TODAY(),gastos_periodicos3[[#This Row],[Pagado]]=1),1,3)</f>
        <v>3</v>
      </c>
      <c r="F300" s="82">
        <v>6200</v>
      </c>
      <c r="G300" s="21" t="s">
        <v>35</v>
      </c>
      <c r="H300" s="78">
        <v>44569</v>
      </c>
      <c r="J300" s="4">
        <f>gastos_periodicos3[[#This Row],[Prespuesto]]</f>
        <v>6200</v>
      </c>
      <c r="K300" s="4"/>
      <c r="L300" s="26"/>
      <c r="M300" s="33">
        <f>IF(AND(gastos_periodicos3[[#This Row],[Monto pagado]]&gt;0,gastos_periodicos3[[#This Row],[Monto pagado]]&gt;=gastos_periodicos3[[#This Row],[A pagar]]),1,5)</f>
        <v>5</v>
      </c>
      <c r="N300" s="33"/>
      <c r="O300" s="34"/>
    </row>
    <row r="301" spans="1:15" ht="15.75" hidden="1">
      <c r="A301" s="12">
        <v>30</v>
      </c>
      <c r="B301" s="12">
        <v>2</v>
      </c>
      <c r="C301" s="23" t="s">
        <v>31</v>
      </c>
      <c r="D301" s="21" t="s">
        <v>35</v>
      </c>
      <c r="E301" s="31">
        <f ca="1">IF(AND(gastos_periodicos3[[#This Row],[Vencimiento]]&gt;=TODAY(),gastos_periodicos3[[#This Row],[Pagado]]=1),1,3)</f>
        <v>3</v>
      </c>
      <c r="F301" s="82">
        <v>6200</v>
      </c>
      <c r="G301" s="21" t="s">
        <v>35</v>
      </c>
      <c r="H301" s="78">
        <v>44600</v>
      </c>
      <c r="J301" s="4">
        <f>gastos_periodicos3[[#This Row],[Prespuesto]]</f>
        <v>6200</v>
      </c>
      <c r="K301" s="4"/>
      <c r="L301" s="26"/>
      <c r="M301" s="33">
        <f>IF(AND(gastos_periodicos3[[#This Row],[Monto pagado]]&gt;0,gastos_periodicos3[[#This Row],[Monto pagado]]&gt;=gastos_periodicos3[[#This Row],[A pagar]]),1,5)</f>
        <v>5</v>
      </c>
      <c r="N301" s="33"/>
      <c r="O301" s="34"/>
    </row>
    <row r="302" spans="1:15" ht="15.75" hidden="1">
      <c r="A302" s="12">
        <v>30</v>
      </c>
      <c r="B302" s="12">
        <v>2</v>
      </c>
      <c r="C302" s="23" t="s">
        <v>31</v>
      </c>
      <c r="D302" s="21" t="s">
        <v>35</v>
      </c>
      <c r="E302" s="31">
        <f ca="1">IF(AND(gastos_periodicos3[[#This Row],[Vencimiento]]&gt;=TODAY(),gastos_periodicos3[[#This Row],[Pagado]]=1),1,3)</f>
        <v>3</v>
      </c>
      <c r="F302" s="82">
        <v>6200</v>
      </c>
      <c r="G302" s="21" t="s">
        <v>35</v>
      </c>
      <c r="H302" s="78">
        <v>44628</v>
      </c>
      <c r="J302" s="4">
        <f>gastos_periodicos3[[#This Row],[Prespuesto]]</f>
        <v>6200</v>
      </c>
      <c r="K302" s="4"/>
      <c r="L302" s="26"/>
      <c r="M302" s="33">
        <f>IF(AND(gastos_periodicos3[[#This Row],[Monto pagado]]&gt;0,gastos_periodicos3[[#This Row],[Monto pagado]]&gt;=gastos_periodicos3[[#This Row],[A pagar]]),1,5)</f>
        <v>5</v>
      </c>
      <c r="N302" s="33"/>
      <c r="O302" s="34"/>
    </row>
    <row r="303" spans="1:15" ht="15.75" hidden="1">
      <c r="A303" s="12">
        <v>30</v>
      </c>
      <c r="B303" s="12">
        <v>2</v>
      </c>
      <c r="C303" s="23" t="s">
        <v>31</v>
      </c>
      <c r="D303" s="21" t="s">
        <v>35</v>
      </c>
      <c r="E303" s="31">
        <f ca="1">IF(AND(gastos_periodicos3[[#This Row],[Vencimiento]]&gt;=TODAY(),gastos_periodicos3[[#This Row],[Pagado]]=1),1,3)</f>
        <v>3</v>
      </c>
      <c r="F303" s="82">
        <v>6200</v>
      </c>
      <c r="G303" s="21" t="s">
        <v>35</v>
      </c>
      <c r="H303" s="78">
        <v>44659</v>
      </c>
      <c r="J303" s="4">
        <f>gastos_periodicos3[[#This Row],[Prespuesto]]</f>
        <v>6200</v>
      </c>
      <c r="K303" s="4"/>
      <c r="L303" s="26"/>
      <c r="M303" s="33">
        <f>IF(AND(gastos_periodicos3[[#This Row],[Monto pagado]]&gt;0,gastos_periodicos3[[#This Row],[Monto pagado]]&gt;=gastos_periodicos3[[#This Row],[A pagar]]),1,5)</f>
        <v>5</v>
      </c>
      <c r="N303" s="33"/>
      <c r="O303" s="34"/>
    </row>
    <row r="304" spans="1:15" ht="15.75" hidden="1">
      <c r="A304" s="12">
        <v>30</v>
      </c>
      <c r="B304" s="12">
        <v>2</v>
      </c>
      <c r="C304" s="23" t="s">
        <v>31</v>
      </c>
      <c r="D304" s="21" t="s">
        <v>35</v>
      </c>
      <c r="E304" s="31">
        <f ca="1">IF(AND(gastos_periodicos3[[#This Row],[Vencimiento]]&gt;=TODAY(),gastos_periodicos3[[#This Row],[Pagado]]=1),1,3)</f>
        <v>3</v>
      </c>
      <c r="F304" s="82">
        <v>6200</v>
      </c>
      <c r="G304" s="21" t="s">
        <v>35</v>
      </c>
      <c r="H304" s="78">
        <v>44689</v>
      </c>
      <c r="J304" s="4">
        <f>gastos_periodicos3[[#This Row],[Prespuesto]]</f>
        <v>6200</v>
      </c>
      <c r="K304" s="4"/>
      <c r="L304" s="26"/>
      <c r="M304" s="33">
        <f>IF(AND(gastos_periodicos3[[#This Row],[Monto pagado]]&gt;0,gastos_periodicos3[[#This Row],[Monto pagado]]&gt;=gastos_periodicos3[[#This Row],[A pagar]]),1,5)</f>
        <v>5</v>
      </c>
      <c r="N304" s="33"/>
      <c r="O304" s="34"/>
    </row>
    <row r="305" spans="1:15" ht="15.75" hidden="1">
      <c r="A305" s="12">
        <v>30</v>
      </c>
      <c r="B305" s="12">
        <v>2</v>
      </c>
      <c r="C305" s="23" t="s">
        <v>31</v>
      </c>
      <c r="D305" s="21" t="s">
        <v>35</v>
      </c>
      <c r="E305" s="31">
        <f ca="1">IF(AND(gastos_periodicos3[[#This Row],[Vencimiento]]&gt;=TODAY(),gastos_periodicos3[[#This Row],[Pagado]]=1),1,3)</f>
        <v>3</v>
      </c>
      <c r="F305" s="82">
        <v>6200</v>
      </c>
      <c r="G305" s="21" t="s">
        <v>35</v>
      </c>
      <c r="H305" s="78">
        <v>44720</v>
      </c>
      <c r="J305" s="4">
        <f>gastos_periodicos3[[#This Row],[Prespuesto]]</f>
        <v>6200</v>
      </c>
      <c r="K305" s="4"/>
      <c r="L305" s="26"/>
      <c r="M305" s="33">
        <f>IF(AND(gastos_periodicos3[[#This Row],[Monto pagado]]&gt;0,gastos_periodicos3[[#This Row],[Monto pagado]]&gt;=gastos_periodicos3[[#This Row],[A pagar]]),1,5)</f>
        <v>5</v>
      </c>
      <c r="N305" s="33"/>
      <c r="O305" s="34"/>
    </row>
    <row r="306" spans="1:15" ht="15.75" hidden="1">
      <c r="A306" s="12">
        <v>30</v>
      </c>
      <c r="B306" s="12">
        <v>2</v>
      </c>
      <c r="C306" s="23" t="s">
        <v>31</v>
      </c>
      <c r="D306" s="21" t="s">
        <v>35</v>
      </c>
      <c r="E306" s="31">
        <f ca="1">IF(AND(gastos_periodicos3[[#This Row],[Vencimiento]]&gt;=TODAY(),gastos_periodicos3[[#This Row],[Pagado]]=1),1,3)</f>
        <v>3</v>
      </c>
      <c r="F306" s="82">
        <v>6200</v>
      </c>
      <c r="G306" s="21" t="s">
        <v>35</v>
      </c>
      <c r="H306" s="78">
        <v>44750</v>
      </c>
      <c r="J306" s="4">
        <f>gastos_periodicos3[[#This Row],[Prespuesto]]</f>
        <v>6200</v>
      </c>
      <c r="K306" s="4"/>
      <c r="L306" s="26"/>
      <c r="M306" s="33">
        <f>IF(AND(gastos_periodicos3[[#This Row],[Monto pagado]]&gt;0,gastos_periodicos3[[#This Row],[Monto pagado]]&gt;=gastos_periodicos3[[#This Row],[A pagar]]),1,5)</f>
        <v>5</v>
      </c>
      <c r="N306" s="33"/>
      <c r="O306" s="34"/>
    </row>
    <row r="307" spans="1:15" ht="15.75" hidden="1">
      <c r="A307" s="12">
        <v>30</v>
      </c>
      <c r="B307" s="12">
        <v>2</v>
      </c>
      <c r="C307" s="23" t="s">
        <v>31</v>
      </c>
      <c r="D307" s="21" t="s">
        <v>35</v>
      </c>
      <c r="E307" s="31">
        <f ca="1">IF(AND(gastos_periodicos3[[#This Row],[Vencimiento]]&gt;=TODAY(),gastos_periodicos3[[#This Row],[Pagado]]=1),1,3)</f>
        <v>3</v>
      </c>
      <c r="F307" s="82">
        <v>6200</v>
      </c>
      <c r="G307" s="21" t="s">
        <v>35</v>
      </c>
      <c r="H307" s="78">
        <v>44781</v>
      </c>
      <c r="J307" s="4">
        <f>gastos_periodicos3[[#This Row],[Prespuesto]]</f>
        <v>6200</v>
      </c>
      <c r="K307" s="4"/>
      <c r="L307" s="26"/>
      <c r="M307" s="33">
        <f>IF(AND(gastos_periodicos3[[#This Row],[Monto pagado]]&gt;0,gastos_periodicos3[[#This Row],[Monto pagado]]&gt;=gastos_periodicos3[[#This Row],[A pagar]]),1,5)</f>
        <v>5</v>
      </c>
      <c r="N307" s="33"/>
      <c r="O307" s="34"/>
    </row>
    <row r="308" spans="1:15" ht="15.75" hidden="1">
      <c r="A308" s="12">
        <v>30</v>
      </c>
      <c r="B308" s="12">
        <v>2</v>
      </c>
      <c r="C308" s="23" t="s">
        <v>31</v>
      </c>
      <c r="D308" s="21" t="s">
        <v>35</v>
      </c>
      <c r="E308" s="31">
        <f ca="1">IF(AND(gastos_periodicos3[[#This Row],[Vencimiento]]&gt;=TODAY(),gastos_periodicos3[[#This Row],[Pagado]]=1),1,3)</f>
        <v>3</v>
      </c>
      <c r="F308" s="82">
        <v>6200</v>
      </c>
      <c r="G308" s="21" t="s">
        <v>35</v>
      </c>
      <c r="H308" s="78">
        <v>44812</v>
      </c>
      <c r="J308" s="4">
        <f>gastos_periodicos3[[#This Row],[Prespuesto]]</f>
        <v>6200</v>
      </c>
      <c r="K308" s="4"/>
      <c r="L308" s="26"/>
      <c r="M308" s="33">
        <f>IF(AND(gastos_periodicos3[[#This Row],[Monto pagado]]&gt;0,gastos_periodicos3[[#This Row],[Monto pagado]]&gt;=gastos_periodicos3[[#This Row],[A pagar]]),1,5)</f>
        <v>5</v>
      </c>
      <c r="N308" s="33"/>
      <c r="O308" s="34"/>
    </row>
    <row r="309" spans="1:15" ht="15.75" hidden="1">
      <c r="A309" s="12">
        <v>30</v>
      </c>
      <c r="B309" s="12">
        <v>2</v>
      </c>
      <c r="C309" s="23" t="s">
        <v>31</v>
      </c>
      <c r="D309" s="21" t="s">
        <v>35</v>
      </c>
      <c r="E309" s="31">
        <f ca="1">IF(AND(gastos_periodicos3[[#This Row],[Vencimiento]]&gt;=TODAY(),gastos_periodicos3[[#This Row],[Pagado]]=1),1,3)</f>
        <v>3</v>
      </c>
      <c r="F309" s="82">
        <v>6200</v>
      </c>
      <c r="G309" s="21" t="s">
        <v>35</v>
      </c>
      <c r="H309" s="78">
        <v>44842</v>
      </c>
      <c r="J309" s="4">
        <f>gastos_periodicos3[[#This Row],[Prespuesto]]</f>
        <v>6200</v>
      </c>
      <c r="K309" s="4"/>
      <c r="L309" s="26"/>
      <c r="M309" s="33">
        <f>IF(AND(gastos_periodicos3[[#This Row],[Monto pagado]]&gt;0,gastos_periodicos3[[#This Row],[Monto pagado]]&gt;=gastos_periodicos3[[#This Row],[A pagar]]),1,5)</f>
        <v>5</v>
      </c>
      <c r="N309" s="33"/>
      <c r="O309" s="34"/>
    </row>
    <row r="310" spans="1:15" ht="15.75" hidden="1">
      <c r="A310" s="12">
        <v>30</v>
      </c>
      <c r="B310" s="12">
        <v>2</v>
      </c>
      <c r="C310" s="23" t="s">
        <v>31</v>
      </c>
      <c r="D310" s="21" t="s">
        <v>35</v>
      </c>
      <c r="E310" s="31">
        <f ca="1">IF(AND(gastos_periodicos3[[#This Row],[Vencimiento]]&gt;=TODAY(),gastos_periodicos3[[#This Row],[Pagado]]=1),1,3)</f>
        <v>3</v>
      </c>
      <c r="F310" s="82">
        <v>6200</v>
      </c>
      <c r="G310" s="21" t="s">
        <v>35</v>
      </c>
      <c r="H310" s="78">
        <v>44873</v>
      </c>
      <c r="J310" s="4">
        <f>gastos_periodicos3[[#This Row],[Prespuesto]]</f>
        <v>6200</v>
      </c>
      <c r="K310" s="4"/>
      <c r="L310" s="26"/>
      <c r="M310" s="33">
        <f>IF(AND(gastos_periodicos3[[#This Row],[Monto pagado]]&gt;0,gastos_periodicos3[[#This Row],[Monto pagado]]&gt;=gastos_periodicos3[[#This Row],[A pagar]]),1,5)</f>
        <v>5</v>
      </c>
      <c r="N310" s="33"/>
      <c r="O310" s="34"/>
    </row>
    <row r="311" spans="1:15" ht="15.75" hidden="1">
      <c r="A311" s="12">
        <v>30</v>
      </c>
      <c r="B311" s="12">
        <v>2</v>
      </c>
      <c r="C311" s="23" t="s">
        <v>31</v>
      </c>
      <c r="D311" s="21" t="s">
        <v>35</v>
      </c>
      <c r="E311" s="31">
        <f ca="1">IF(AND(gastos_periodicos3[[#This Row],[Vencimiento]]&gt;=TODAY(),gastos_periodicos3[[#This Row],[Pagado]]=1),1,3)</f>
        <v>3</v>
      </c>
      <c r="F311" s="82">
        <v>6200</v>
      </c>
      <c r="G311" s="21" t="s">
        <v>35</v>
      </c>
      <c r="H311" s="78">
        <v>44903</v>
      </c>
      <c r="J311" s="4">
        <f>gastos_periodicos3[[#This Row],[Prespuesto]]</f>
        <v>6200</v>
      </c>
      <c r="K311" s="4"/>
      <c r="L311" s="26"/>
      <c r="M311" s="33">
        <f>IF(AND(gastos_periodicos3[[#This Row],[Monto pagado]]&gt;0,gastos_periodicos3[[#This Row],[Monto pagado]]&gt;=gastos_periodicos3[[#This Row],[A pagar]]),1,5)</f>
        <v>5</v>
      </c>
      <c r="N311" s="33"/>
      <c r="O311" s="34"/>
    </row>
    <row r="312" spans="1:15" ht="15.75" hidden="1">
      <c r="A312" s="9">
        <v>365</v>
      </c>
      <c r="B312" s="12"/>
      <c r="C312" s="20" t="s">
        <v>40</v>
      </c>
      <c r="D312" s="18" t="s">
        <v>104</v>
      </c>
      <c r="E312" s="30">
        <f ca="1">IF(AND(gastos_periodicos3[[#This Row],[Vencimiento]]&gt;=TODAY(),gastos_periodicos3[[#This Row],[Pagado]]=1),1,3)</f>
        <v>3</v>
      </c>
      <c r="F312" s="84">
        <v>20000</v>
      </c>
      <c r="G312" s="18" t="s">
        <v>123</v>
      </c>
      <c r="H312" s="80">
        <v>44304</v>
      </c>
      <c r="I312" s="23" t="s">
        <v>111</v>
      </c>
      <c r="J312" s="4"/>
      <c r="K312" s="4"/>
      <c r="L312" s="26"/>
      <c r="M312" s="33">
        <f>IF(AND(gastos_periodicos3[[#This Row],[Monto pagado]]&gt;0,gastos_periodicos3[[#This Row],[Monto pagado]]&gt;=gastos_periodicos3[[#This Row],[A pagar]]),1,5)</f>
        <v>5</v>
      </c>
      <c r="N312" s="33"/>
      <c r="O312" s="34"/>
    </row>
    <row r="313" spans="1:15" ht="15.75">
      <c r="A313" s="12">
        <v>30</v>
      </c>
      <c r="B313" s="12">
        <v>1</v>
      </c>
      <c r="C313" s="23" t="s">
        <v>23</v>
      </c>
      <c r="D313" s="21" t="s">
        <v>24</v>
      </c>
      <c r="E313" s="30">
        <f ca="1">IF(AND(gastos_periodicos3[[#This Row],[Vencimiento]]&gt;=TODAY(),gastos_periodicos3[[#This Row],[Pagado]]=1),1,3)</f>
        <v>3</v>
      </c>
      <c r="F313" s="83">
        <v>109465</v>
      </c>
      <c r="G313" s="21" t="s">
        <v>25</v>
      </c>
      <c r="H313" s="78">
        <v>44530</v>
      </c>
      <c r="I313" s="22"/>
      <c r="J313" s="4">
        <f>gastos_periodicos3[[#This Row],[Prespuesto]]</f>
        <v>109465</v>
      </c>
      <c r="K313" s="4"/>
      <c r="L313" s="26"/>
      <c r="M313" s="33">
        <f>IF(AND(gastos_periodicos3[[#This Row],[Monto pagado]]&gt;0,gastos_periodicos3[[#This Row],[Monto pagado]]&gt;=gastos_periodicos3[[#This Row],[A pagar]]),1,5)</f>
        <v>5</v>
      </c>
      <c r="N313" s="33"/>
      <c r="O313" s="27" t="s">
        <v>86</v>
      </c>
    </row>
    <row r="314" spans="1:15" ht="15.75" hidden="1">
      <c r="A314" s="12">
        <v>15</v>
      </c>
      <c r="B314" s="12">
        <v>2</v>
      </c>
      <c r="C314" s="20" t="s">
        <v>40</v>
      </c>
      <c r="D314" s="21" t="s">
        <v>43</v>
      </c>
      <c r="E314" s="31">
        <f ca="1">IF(AND(gastos_periodicos3[[#This Row],[Vencimiento]]&gt;=TODAY(),gastos_periodicos3[[#This Row],[Pagado]]=1),1,3)</f>
        <v>3</v>
      </c>
      <c r="F314" s="82">
        <v>30000</v>
      </c>
      <c r="G314" s="21" t="s">
        <v>44</v>
      </c>
      <c r="H314" s="78">
        <v>44532</v>
      </c>
      <c r="J314" s="4"/>
      <c r="K314" s="4"/>
      <c r="L314" s="26"/>
      <c r="M314" s="33">
        <f>IF(AND(gastos_periodicos3[[#This Row],[Monto pagado]]&gt;0,gastos_periodicos3[[#This Row],[Monto pagado]]&gt;=gastos_periodicos3[[#This Row],[A pagar]]),1,5)</f>
        <v>5</v>
      </c>
      <c r="N314" s="33"/>
      <c r="O314" s="27" t="s">
        <v>87</v>
      </c>
    </row>
    <row r="315" spans="1:15" ht="15.75" hidden="1">
      <c r="A315" s="12">
        <v>15</v>
      </c>
      <c r="B315" s="12">
        <v>2</v>
      </c>
      <c r="C315" s="20" t="s">
        <v>40</v>
      </c>
      <c r="D315" s="21" t="s">
        <v>43</v>
      </c>
      <c r="E315" s="31">
        <f ca="1">IF(AND(gastos_periodicos3[[#This Row],[Vencimiento]]&gt;=TODAY(),gastos_periodicos3[[#This Row],[Pagado]]=1),1,3)</f>
        <v>3</v>
      </c>
      <c r="F315" s="82">
        <v>30000</v>
      </c>
      <c r="G315" s="21" t="s">
        <v>44</v>
      </c>
      <c r="H315" s="78">
        <v>44547</v>
      </c>
      <c r="J315" s="4"/>
      <c r="K315" s="4"/>
      <c r="L315" s="26"/>
      <c r="M315" s="33">
        <f>IF(AND(gastos_periodicos3[[#This Row],[Monto pagado]]&gt;0,gastos_periodicos3[[#This Row],[Monto pagado]]&gt;=gastos_periodicos3[[#This Row],[A pagar]]),1,5)</f>
        <v>5</v>
      </c>
      <c r="N315" s="33"/>
      <c r="O315" s="27" t="s">
        <v>87</v>
      </c>
    </row>
    <row r="316" spans="1:15" ht="15.75" hidden="1">
      <c r="A316" s="12">
        <v>15</v>
      </c>
      <c r="B316" s="12">
        <v>2</v>
      </c>
      <c r="C316" s="20" t="s">
        <v>40</v>
      </c>
      <c r="D316" s="21" t="s">
        <v>43</v>
      </c>
      <c r="E316" s="31">
        <f ca="1">IF(AND(gastos_periodicos3[[#This Row],[Vencimiento]]&gt;=TODAY(),gastos_periodicos3[[#This Row],[Pagado]]=1),1,3)</f>
        <v>3</v>
      </c>
      <c r="F316" s="82">
        <v>30000</v>
      </c>
      <c r="G316" s="21" t="s">
        <v>44</v>
      </c>
      <c r="H316" s="78">
        <v>44562</v>
      </c>
      <c r="J316" s="4"/>
      <c r="K316" s="4"/>
      <c r="L316" s="26"/>
      <c r="M316" s="33">
        <f>IF(AND(gastos_periodicos3[[#This Row],[Monto pagado]]&gt;0,gastos_periodicos3[[#This Row],[Monto pagado]]&gt;=gastos_periodicos3[[#This Row],[A pagar]]),1,5)</f>
        <v>5</v>
      </c>
      <c r="N316" s="33"/>
      <c r="O316" s="27" t="s">
        <v>87</v>
      </c>
    </row>
    <row r="317" spans="1:15" ht="15.75" hidden="1">
      <c r="A317" s="12">
        <v>15</v>
      </c>
      <c r="B317" s="12">
        <v>2</v>
      </c>
      <c r="C317" s="20" t="s">
        <v>40</v>
      </c>
      <c r="D317" s="21" t="s">
        <v>43</v>
      </c>
      <c r="E317" s="31">
        <f ca="1">IF(AND(gastos_periodicos3[[#This Row],[Vencimiento]]&gt;=TODAY(),gastos_periodicos3[[#This Row],[Pagado]]=1),1,3)</f>
        <v>3</v>
      </c>
      <c r="F317" s="82">
        <v>30000</v>
      </c>
      <c r="G317" s="21" t="s">
        <v>44</v>
      </c>
      <c r="H317" s="78">
        <v>44577</v>
      </c>
      <c r="J317" s="4"/>
      <c r="K317" s="4"/>
      <c r="L317" s="26"/>
      <c r="M317" s="33">
        <f>IF(AND(gastos_periodicos3[[#This Row],[Monto pagado]]&gt;0,gastos_periodicos3[[#This Row],[Monto pagado]]&gt;=gastos_periodicos3[[#This Row],[A pagar]]),1,5)</f>
        <v>5</v>
      </c>
      <c r="N317" s="33"/>
      <c r="O317" s="27" t="s">
        <v>87</v>
      </c>
    </row>
    <row r="318" spans="1:15" ht="15.75" hidden="1">
      <c r="A318" s="12">
        <v>15</v>
      </c>
      <c r="B318" s="12">
        <v>2</v>
      </c>
      <c r="C318" s="20" t="s">
        <v>40</v>
      </c>
      <c r="D318" s="21" t="s">
        <v>43</v>
      </c>
      <c r="E318" s="31">
        <f ca="1">IF(AND(gastos_periodicos3[[#This Row],[Vencimiento]]&gt;=TODAY(),gastos_periodicos3[[#This Row],[Pagado]]=1),1,3)</f>
        <v>3</v>
      </c>
      <c r="F318" s="82">
        <v>30000</v>
      </c>
      <c r="G318" s="21" t="s">
        <v>44</v>
      </c>
      <c r="H318" s="78">
        <v>44592</v>
      </c>
      <c r="J318" s="4"/>
      <c r="K318" s="4"/>
      <c r="L318" s="26"/>
      <c r="M318" s="33">
        <f>IF(AND(gastos_periodicos3[[#This Row],[Monto pagado]]&gt;0,gastos_periodicos3[[#This Row],[Monto pagado]]&gt;=gastos_periodicos3[[#This Row],[A pagar]]),1,5)</f>
        <v>5</v>
      </c>
      <c r="N318" s="33"/>
      <c r="O318" s="27" t="s">
        <v>87</v>
      </c>
    </row>
    <row r="319" spans="1:15" ht="15.75" hidden="1">
      <c r="A319" s="12">
        <v>15</v>
      </c>
      <c r="B319" s="12">
        <v>2</v>
      </c>
      <c r="C319" s="20" t="s">
        <v>40</v>
      </c>
      <c r="D319" s="21" t="s">
        <v>43</v>
      </c>
      <c r="E319" s="31">
        <f ca="1">IF(AND(gastos_periodicos3[[#This Row],[Vencimiento]]&gt;=TODAY(),gastos_periodicos3[[#This Row],[Pagado]]=1),1,3)</f>
        <v>3</v>
      </c>
      <c r="F319" s="82">
        <v>30000</v>
      </c>
      <c r="G319" s="21" t="s">
        <v>44</v>
      </c>
      <c r="H319" s="78">
        <v>44607</v>
      </c>
      <c r="J319" s="4"/>
      <c r="K319" s="4"/>
      <c r="L319" s="26"/>
      <c r="M319" s="33">
        <f>IF(AND(gastos_periodicos3[[#This Row],[Monto pagado]]&gt;0,gastos_periodicos3[[#This Row],[Monto pagado]]&gt;=gastos_periodicos3[[#This Row],[A pagar]]),1,5)</f>
        <v>5</v>
      </c>
      <c r="N319" s="33"/>
      <c r="O319" s="27" t="s">
        <v>87</v>
      </c>
    </row>
    <row r="320" spans="1:15" ht="15.75" hidden="1">
      <c r="A320" s="12">
        <v>15</v>
      </c>
      <c r="B320" s="12">
        <v>2</v>
      </c>
      <c r="C320" s="20" t="s">
        <v>40</v>
      </c>
      <c r="D320" s="21" t="s">
        <v>43</v>
      </c>
      <c r="E320" s="31">
        <f ca="1">IF(AND(gastos_periodicos3[[#This Row],[Vencimiento]]&gt;=TODAY(),gastos_periodicos3[[#This Row],[Pagado]]=1),1,3)</f>
        <v>3</v>
      </c>
      <c r="F320" s="82">
        <v>30000</v>
      </c>
      <c r="G320" s="21" t="s">
        <v>44</v>
      </c>
      <c r="H320" s="78">
        <v>44622</v>
      </c>
      <c r="J320" s="4"/>
      <c r="K320" s="4"/>
      <c r="L320" s="26"/>
      <c r="M320" s="33">
        <f>IF(AND(gastos_periodicos3[[#This Row],[Monto pagado]]&gt;0,gastos_periodicos3[[#This Row],[Monto pagado]]&gt;=gastos_periodicos3[[#This Row],[A pagar]]),1,5)</f>
        <v>5</v>
      </c>
      <c r="N320" s="33"/>
      <c r="O320" s="27" t="s">
        <v>87</v>
      </c>
    </row>
    <row r="321" spans="1:15" ht="15.75" hidden="1">
      <c r="A321" s="12">
        <v>15</v>
      </c>
      <c r="B321" s="12">
        <v>2</v>
      </c>
      <c r="C321" s="20" t="s">
        <v>40</v>
      </c>
      <c r="D321" s="21" t="s">
        <v>43</v>
      </c>
      <c r="E321" s="31">
        <f ca="1">IF(AND(gastos_periodicos3[[#This Row],[Vencimiento]]&gt;=TODAY(),gastos_periodicos3[[#This Row],[Pagado]]=1),1,3)</f>
        <v>3</v>
      </c>
      <c r="F321" s="82">
        <v>30000</v>
      </c>
      <c r="G321" s="21" t="s">
        <v>44</v>
      </c>
      <c r="H321" s="78">
        <v>44637</v>
      </c>
      <c r="J321" s="4"/>
      <c r="K321" s="4"/>
      <c r="L321" s="26"/>
      <c r="M321" s="33">
        <f>IF(AND(gastos_periodicos3[[#This Row],[Monto pagado]]&gt;0,gastos_periodicos3[[#This Row],[Monto pagado]]&gt;=gastos_periodicos3[[#This Row],[A pagar]]),1,5)</f>
        <v>5</v>
      </c>
      <c r="N321" s="33"/>
      <c r="O321" s="27" t="s">
        <v>87</v>
      </c>
    </row>
    <row r="322" spans="1:15" ht="15.75" hidden="1">
      <c r="A322" s="12">
        <v>15</v>
      </c>
      <c r="B322" s="12">
        <v>2</v>
      </c>
      <c r="C322" s="20" t="s">
        <v>40</v>
      </c>
      <c r="D322" s="21" t="s">
        <v>43</v>
      </c>
      <c r="E322" s="31">
        <f ca="1">IF(AND(gastos_periodicos3[[#This Row],[Vencimiento]]&gt;=TODAY(),gastos_periodicos3[[#This Row],[Pagado]]=1),1,3)</f>
        <v>3</v>
      </c>
      <c r="F322" s="82">
        <v>30000</v>
      </c>
      <c r="G322" s="21" t="s">
        <v>44</v>
      </c>
      <c r="H322" s="78">
        <v>44652</v>
      </c>
      <c r="J322" s="4"/>
      <c r="K322" s="4"/>
      <c r="L322" s="26"/>
      <c r="M322" s="33">
        <f>IF(AND(gastos_periodicos3[[#This Row],[Monto pagado]]&gt;0,gastos_periodicos3[[#This Row],[Monto pagado]]&gt;=gastos_periodicos3[[#This Row],[A pagar]]),1,5)</f>
        <v>5</v>
      </c>
      <c r="N322" s="33"/>
      <c r="O322" s="27" t="s">
        <v>87</v>
      </c>
    </row>
    <row r="323" spans="1:15" ht="15.75" hidden="1">
      <c r="A323" s="12">
        <v>15</v>
      </c>
      <c r="B323" s="12">
        <v>2</v>
      </c>
      <c r="C323" s="20" t="s">
        <v>40</v>
      </c>
      <c r="D323" s="21" t="s">
        <v>43</v>
      </c>
      <c r="E323" s="31">
        <f ca="1">IF(AND(gastos_periodicos3[[#This Row],[Vencimiento]]&gt;=TODAY(),gastos_periodicos3[[#This Row],[Pagado]]=1),1,3)</f>
        <v>3</v>
      </c>
      <c r="F323" s="82">
        <v>30000</v>
      </c>
      <c r="G323" s="21" t="s">
        <v>44</v>
      </c>
      <c r="H323" s="78">
        <v>44667</v>
      </c>
      <c r="J323" s="4"/>
      <c r="K323" s="4"/>
      <c r="L323" s="26"/>
      <c r="M323" s="33">
        <f>IF(AND(gastos_periodicos3[[#This Row],[Monto pagado]]&gt;0,gastos_periodicos3[[#This Row],[Monto pagado]]&gt;=gastos_periodicos3[[#This Row],[A pagar]]),1,5)</f>
        <v>5</v>
      </c>
      <c r="N323" s="33"/>
      <c r="O323" s="27" t="s">
        <v>87</v>
      </c>
    </row>
    <row r="324" spans="1:15" ht="15.75" hidden="1">
      <c r="A324" s="12">
        <v>15</v>
      </c>
      <c r="B324" s="12">
        <v>2</v>
      </c>
      <c r="C324" s="20" t="s">
        <v>40</v>
      </c>
      <c r="D324" s="21" t="s">
        <v>43</v>
      </c>
      <c r="E324" s="31">
        <f ca="1">IF(AND(gastos_periodicos3[[#This Row],[Vencimiento]]&gt;=TODAY(),gastos_periodicos3[[#This Row],[Pagado]]=1),1,3)</f>
        <v>3</v>
      </c>
      <c r="F324" s="82">
        <v>30000</v>
      </c>
      <c r="G324" s="21" t="s">
        <v>44</v>
      </c>
      <c r="H324" s="78">
        <v>44682</v>
      </c>
      <c r="J324" s="4"/>
      <c r="K324" s="4"/>
      <c r="L324" s="26"/>
      <c r="M324" s="33">
        <f>IF(AND(gastos_periodicos3[[#This Row],[Monto pagado]]&gt;0,gastos_periodicos3[[#This Row],[Monto pagado]]&gt;=gastos_periodicos3[[#This Row],[A pagar]]),1,5)</f>
        <v>5</v>
      </c>
      <c r="N324" s="33"/>
      <c r="O324" s="27" t="s">
        <v>87</v>
      </c>
    </row>
    <row r="325" spans="1:15" ht="15.75" hidden="1">
      <c r="A325" s="12">
        <v>15</v>
      </c>
      <c r="B325" s="12">
        <v>2</v>
      </c>
      <c r="C325" s="20" t="s">
        <v>40</v>
      </c>
      <c r="D325" s="21" t="s">
        <v>43</v>
      </c>
      <c r="E325" s="31">
        <f ca="1">IF(AND(gastos_periodicos3[[#This Row],[Vencimiento]]&gt;=TODAY(),gastos_periodicos3[[#This Row],[Pagado]]=1),1,3)</f>
        <v>3</v>
      </c>
      <c r="F325" s="82">
        <v>30000</v>
      </c>
      <c r="G325" s="21" t="s">
        <v>44</v>
      </c>
      <c r="H325" s="78">
        <v>44697</v>
      </c>
      <c r="J325" s="4"/>
      <c r="K325" s="4"/>
      <c r="L325" s="26"/>
      <c r="M325" s="33">
        <f>IF(AND(gastos_periodicos3[[#This Row],[Monto pagado]]&gt;0,gastos_periodicos3[[#This Row],[Monto pagado]]&gt;=gastos_periodicos3[[#This Row],[A pagar]]),1,5)</f>
        <v>5</v>
      </c>
      <c r="N325" s="33"/>
      <c r="O325" s="27" t="s">
        <v>87</v>
      </c>
    </row>
    <row r="326" spans="1:15" ht="15.75" hidden="1">
      <c r="A326" s="12">
        <v>15</v>
      </c>
      <c r="B326" s="12">
        <v>2</v>
      </c>
      <c r="C326" s="20" t="s">
        <v>40</v>
      </c>
      <c r="D326" s="21" t="s">
        <v>43</v>
      </c>
      <c r="E326" s="31">
        <f ca="1">IF(AND(gastos_periodicos3[[#This Row],[Vencimiento]]&gt;=TODAY(),gastos_periodicos3[[#This Row],[Pagado]]=1),1,3)</f>
        <v>3</v>
      </c>
      <c r="F326" s="82">
        <v>30000</v>
      </c>
      <c r="G326" s="21" t="s">
        <v>44</v>
      </c>
      <c r="H326" s="78">
        <v>44712</v>
      </c>
      <c r="J326" s="4"/>
      <c r="K326" s="4"/>
      <c r="L326" s="26"/>
      <c r="M326" s="33">
        <f>IF(AND(gastos_periodicos3[[#This Row],[Monto pagado]]&gt;0,gastos_periodicos3[[#This Row],[Monto pagado]]&gt;=gastos_periodicos3[[#This Row],[A pagar]]),1,5)</f>
        <v>5</v>
      </c>
      <c r="N326" s="33"/>
      <c r="O326" s="27" t="s">
        <v>87</v>
      </c>
    </row>
    <row r="327" spans="1:15" ht="15.75" hidden="1">
      <c r="A327" s="12">
        <v>15</v>
      </c>
      <c r="B327" s="12">
        <v>2</v>
      </c>
      <c r="C327" s="20" t="s">
        <v>40</v>
      </c>
      <c r="D327" s="21" t="s">
        <v>43</v>
      </c>
      <c r="E327" s="31">
        <f ca="1">IF(AND(gastos_periodicos3[[#This Row],[Vencimiento]]&gt;=TODAY(),gastos_periodicos3[[#This Row],[Pagado]]=1),1,3)</f>
        <v>3</v>
      </c>
      <c r="F327" s="82">
        <v>30000</v>
      </c>
      <c r="G327" s="21" t="s">
        <v>44</v>
      </c>
      <c r="H327" s="78">
        <v>44727</v>
      </c>
      <c r="J327" s="4"/>
      <c r="K327" s="4"/>
      <c r="L327" s="26"/>
      <c r="M327" s="33">
        <f>IF(AND(gastos_periodicos3[[#This Row],[Monto pagado]]&gt;0,gastos_periodicos3[[#This Row],[Monto pagado]]&gt;=gastos_periodicos3[[#This Row],[A pagar]]),1,5)</f>
        <v>5</v>
      </c>
      <c r="N327" s="33"/>
      <c r="O327" s="27" t="s">
        <v>87</v>
      </c>
    </row>
    <row r="328" spans="1:15" ht="15.75" hidden="1">
      <c r="A328" s="12">
        <v>15</v>
      </c>
      <c r="B328" s="12">
        <v>2</v>
      </c>
      <c r="C328" s="20" t="s">
        <v>40</v>
      </c>
      <c r="D328" s="21" t="s">
        <v>43</v>
      </c>
      <c r="E328" s="31">
        <f ca="1">IF(AND(gastos_periodicos3[[#This Row],[Vencimiento]]&gt;=TODAY(),gastos_periodicos3[[#This Row],[Pagado]]=1),1,3)</f>
        <v>3</v>
      </c>
      <c r="F328" s="82">
        <v>30000</v>
      </c>
      <c r="G328" s="21" t="s">
        <v>44</v>
      </c>
      <c r="H328" s="78">
        <v>44742</v>
      </c>
      <c r="J328" s="4"/>
      <c r="K328" s="4"/>
      <c r="L328" s="26"/>
      <c r="M328" s="33">
        <f>IF(AND(gastos_periodicos3[[#This Row],[Monto pagado]]&gt;0,gastos_periodicos3[[#This Row],[Monto pagado]]&gt;=gastos_periodicos3[[#This Row],[A pagar]]),1,5)</f>
        <v>5</v>
      </c>
      <c r="N328" s="33"/>
      <c r="O328" s="27" t="s">
        <v>87</v>
      </c>
    </row>
    <row r="329" spans="1:15" ht="15.75" hidden="1">
      <c r="A329" s="12">
        <v>15</v>
      </c>
      <c r="B329" s="12">
        <v>2</v>
      </c>
      <c r="C329" s="20" t="s">
        <v>40</v>
      </c>
      <c r="D329" s="21" t="s">
        <v>43</v>
      </c>
      <c r="E329" s="31">
        <f ca="1">IF(AND(gastos_periodicos3[[#This Row],[Vencimiento]]&gt;=TODAY(),gastos_periodicos3[[#This Row],[Pagado]]=1),1,3)</f>
        <v>3</v>
      </c>
      <c r="F329" s="82">
        <v>30000</v>
      </c>
      <c r="G329" s="21" t="s">
        <v>44</v>
      </c>
      <c r="H329" s="78">
        <v>44757</v>
      </c>
      <c r="J329" s="4"/>
      <c r="K329" s="4"/>
      <c r="L329" s="26"/>
      <c r="M329" s="33">
        <f>IF(AND(gastos_periodicos3[[#This Row],[Monto pagado]]&gt;0,gastos_periodicos3[[#This Row],[Monto pagado]]&gt;=gastos_periodicos3[[#This Row],[A pagar]]),1,5)</f>
        <v>5</v>
      </c>
      <c r="N329" s="33"/>
      <c r="O329" s="27" t="s">
        <v>87</v>
      </c>
    </row>
    <row r="330" spans="1:15" ht="15.75" hidden="1">
      <c r="A330" s="12">
        <v>15</v>
      </c>
      <c r="B330" s="12">
        <v>2</v>
      </c>
      <c r="C330" s="20" t="s">
        <v>40</v>
      </c>
      <c r="D330" s="21" t="s">
        <v>43</v>
      </c>
      <c r="E330" s="31">
        <f ca="1">IF(AND(gastos_periodicos3[[#This Row],[Vencimiento]]&gt;=TODAY(),gastos_periodicos3[[#This Row],[Pagado]]=1),1,3)</f>
        <v>3</v>
      </c>
      <c r="F330" s="82">
        <v>30000</v>
      </c>
      <c r="G330" s="21" t="s">
        <v>44</v>
      </c>
      <c r="H330" s="78">
        <v>44772</v>
      </c>
      <c r="J330" s="4"/>
      <c r="K330" s="4"/>
      <c r="L330" s="26"/>
      <c r="M330" s="33">
        <f>IF(AND(gastos_periodicos3[[#This Row],[Monto pagado]]&gt;0,gastos_periodicos3[[#This Row],[Monto pagado]]&gt;=gastos_periodicos3[[#This Row],[A pagar]]),1,5)</f>
        <v>5</v>
      </c>
      <c r="N330" s="33"/>
      <c r="O330" s="27" t="s">
        <v>87</v>
      </c>
    </row>
    <row r="331" spans="1:15" ht="15.75" hidden="1">
      <c r="A331" s="12">
        <v>15</v>
      </c>
      <c r="B331" s="12">
        <v>2</v>
      </c>
      <c r="C331" s="20" t="s">
        <v>40</v>
      </c>
      <c r="D331" s="21" t="s">
        <v>43</v>
      </c>
      <c r="E331" s="31">
        <f ca="1">IF(AND(gastos_periodicos3[[#This Row],[Vencimiento]]&gt;=TODAY(),gastos_periodicos3[[#This Row],[Pagado]]=1),1,3)</f>
        <v>3</v>
      </c>
      <c r="F331" s="82">
        <v>30000</v>
      </c>
      <c r="G331" s="21" t="s">
        <v>44</v>
      </c>
      <c r="H331" s="78">
        <v>44787</v>
      </c>
      <c r="J331" s="4"/>
      <c r="K331" s="4"/>
      <c r="L331" s="26"/>
      <c r="M331" s="33">
        <f>IF(AND(gastos_periodicos3[[#This Row],[Monto pagado]]&gt;0,gastos_periodicos3[[#This Row],[Monto pagado]]&gt;=gastos_periodicos3[[#This Row],[A pagar]]),1,5)</f>
        <v>5</v>
      </c>
      <c r="N331" s="33"/>
      <c r="O331" s="27" t="s">
        <v>87</v>
      </c>
    </row>
    <row r="332" spans="1:15" ht="15.75" hidden="1">
      <c r="A332" s="12">
        <v>15</v>
      </c>
      <c r="B332" s="12">
        <v>2</v>
      </c>
      <c r="C332" s="20" t="s">
        <v>40</v>
      </c>
      <c r="D332" s="21" t="s">
        <v>43</v>
      </c>
      <c r="E332" s="31">
        <f ca="1">IF(AND(gastos_periodicos3[[#This Row],[Vencimiento]]&gt;=TODAY(),gastos_periodicos3[[#This Row],[Pagado]]=1),1,3)</f>
        <v>3</v>
      </c>
      <c r="F332" s="82">
        <v>30000</v>
      </c>
      <c r="G332" s="21" t="s">
        <v>44</v>
      </c>
      <c r="H332" s="78">
        <v>44802</v>
      </c>
      <c r="J332" s="4"/>
      <c r="K332" s="4"/>
      <c r="L332" s="26"/>
      <c r="M332" s="33">
        <f>IF(AND(gastos_periodicos3[[#This Row],[Monto pagado]]&gt;0,gastos_periodicos3[[#This Row],[Monto pagado]]&gt;=gastos_periodicos3[[#This Row],[A pagar]]),1,5)</f>
        <v>5</v>
      </c>
      <c r="N332" s="33"/>
      <c r="O332" s="27" t="s">
        <v>87</v>
      </c>
    </row>
    <row r="333" spans="1:15" ht="15.75" hidden="1">
      <c r="A333" s="12">
        <v>15</v>
      </c>
      <c r="B333" s="12">
        <v>2</v>
      </c>
      <c r="C333" s="20" t="s">
        <v>40</v>
      </c>
      <c r="D333" s="21" t="s">
        <v>43</v>
      </c>
      <c r="E333" s="31">
        <f ca="1">IF(AND(gastos_periodicos3[[#This Row],[Vencimiento]]&gt;=TODAY(),gastos_periodicos3[[#This Row],[Pagado]]=1),1,3)</f>
        <v>3</v>
      </c>
      <c r="F333" s="82">
        <v>30000</v>
      </c>
      <c r="G333" s="21" t="s">
        <v>44</v>
      </c>
      <c r="H333" s="78">
        <v>44817</v>
      </c>
      <c r="J333" s="4"/>
      <c r="K333" s="4"/>
      <c r="L333" s="26"/>
      <c r="M333" s="33">
        <f>IF(AND(gastos_periodicos3[[#This Row],[Monto pagado]]&gt;0,gastos_periodicos3[[#This Row],[Monto pagado]]&gt;=gastos_periodicos3[[#This Row],[A pagar]]),1,5)</f>
        <v>5</v>
      </c>
      <c r="N333" s="33"/>
      <c r="O333" s="27" t="s">
        <v>87</v>
      </c>
    </row>
    <row r="334" spans="1:15" ht="15.75" hidden="1">
      <c r="A334" s="12">
        <v>15</v>
      </c>
      <c r="B334" s="12">
        <v>2</v>
      </c>
      <c r="C334" s="20" t="s">
        <v>40</v>
      </c>
      <c r="D334" s="21" t="s">
        <v>43</v>
      </c>
      <c r="E334" s="31">
        <f ca="1">IF(AND(gastos_periodicos3[[#This Row],[Vencimiento]]&gt;=TODAY(),gastos_periodicos3[[#This Row],[Pagado]]=1),1,3)</f>
        <v>3</v>
      </c>
      <c r="F334" s="82">
        <v>30000</v>
      </c>
      <c r="G334" s="21" t="s">
        <v>44</v>
      </c>
      <c r="H334" s="78">
        <v>44832</v>
      </c>
      <c r="J334" s="4"/>
      <c r="K334" s="4"/>
      <c r="L334" s="26"/>
      <c r="M334" s="33">
        <f>IF(AND(gastos_periodicos3[[#This Row],[Monto pagado]]&gt;0,gastos_periodicos3[[#This Row],[Monto pagado]]&gt;=gastos_periodicos3[[#This Row],[A pagar]]),1,5)</f>
        <v>5</v>
      </c>
      <c r="N334" s="33"/>
      <c r="O334" s="27" t="s">
        <v>87</v>
      </c>
    </row>
    <row r="335" spans="1:15" ht="15.75" hidden="1">
      <c r="A335" s="12">
        <v>15</v>
      </c>
      <c r="B335" s="12">
        <v>2</v>
      </c>
      <c r="C335" s="20" t="s">
        <v>40</v>
      </c>
      <c r="D335" s="21" t="s">
        <v>43</v>
      </c>
      <c r="E335" s="31">
        <f ca="1">IF(AND(gastos_periodicos3[[#This Row],[Vencimiento]]&gt;=TODAY(),gastos_periodicos3[[#This Row],[Pagado]]=1),1,3)</f>
        <v>3</v>
      </c>
      <c r="F335" s="82">
        <v>30000</v>
      </c>
      <c r="G335" s="21" t="s">
        <v>44</v>
      </c>
      <c r="H335" s="78">
        <v>44847</v>
      </c>
      <c r="J335" s="4"/>
      <c r="K335" s="4"/>
      <c r="L335" s="26"/>
      <c r="M335" s="33">
        <f>IF(AND(gastos_periodicos3[[#This Row],[Monto pagado]]&gt;0,gastos_periodicos3[[#This Row],[Monto pagado]]&gt;=gastos_periodicos3[[#This Row],[A pagar]]),1,5)</f>
        <v>5</v>
      </c>
      <c r="N335" s="33"/>
      <c r="O335" s="27" t="s">
        <v>87</v>
      </c>
    </row>
    <row r="336" spans="1:15" ht="15.75" hidden="1">
      <c r="A336" s="12">
        <v>15</v>
      </c>
      <c r="B336" s="12">
        <v>2</v>
      </c>
      <c r="C336" s="20" t="s">
        <v>40</v>
      </c>
      <c r="D336" s="21" t="s">
        <v>43</v>
      </c>
      <c r="E336" s="31">
        <f ca="1">IF(AND(gastos_periodicos3[[#This Row],[Vencimiento]]&gt;=TODAY(),gastos_periodicos3[[#This Row],[Pagado]]=1),1,3)</f>
        <v>3</v>
      </c>
      <c r="F336" s="82">
        <v>30000</v>
      </c>
      <c r="G336" s="21" t="s">
        <v>44</v>
      </c>
      <c r="H336" s="78">
        <v>44862</v>
      </c>
      <c r="J336" s="4"/>
      <c r="K336" s="4"/>
      <c r="L336" s="26"/>
      <c r="M336" s="33">
        <f>IF(AND(gastos_periodicos3[[#This Row],[Monto pagado]]&gt;0,gastos_periodicos3[[#This Row],[Monto pagado]]&gt;=gastos_periodicos3[[#This Row],[A pagar]]),1,5)</f>
        <v>5</v>
      </c>
      <c r="N336" s="33"/>
      <c r="O336" s="27" t="s">
        <v>87</v>
      </c>
    </row>
    <row r="337" spans="1:15" ht="15.75" hidden="1">
      <c r="A337" s="12">
        <v>15</v>
      </c>
      <c r="B337" s="12">
        <v>2</v>
      </c>
      <c r="C337" s="20" t="s">
        <v>40</v>
      </c>
      <c r="D337" s="21" t="s">
        <v>43</v>
      </c>
      <c r="E337" s="31">
        <f ca="1">IF(AND(gastos_periodicos3[[#This Row],[Vencimiento]]&gt;=TODAY(),gastos_periodicos3[[#This Row],[Pagado]]=1),1,3)</f>
        <v>3</v>
      </c>
      <c r="F337" s="82">
        <v>30000</v>
      </c>
      <c r="G337" s="21" t="s">
        <v>44</v>
      </c>
      <c r="H337" s="78">
        <v>44877</v>
      </c>
      <c r="J337" s="4"/>
      <c r="K337" s="4"/>
      <c r="L337" s="26"/>
      <c r="M337" s="33">
        <f>IF(AND(gastos_periodicos3[[#This Row],[Monto pagado]]&gt;0,gastos_periodicos3[[#This Row],[Monto pagado]]&gt;=gastos_periodicos3[[#This Row],[A pagar]]),1,5)</f>
        <v>5</v>
      </c>
      <c r="N337" s="33"/>
      <c r="O337" s="27" t="s">
        <v>87</v>
      </c>
    </row>
    <row r="338" spans="1:15" ht="15.75" hidden="1">
      <c r="A338" s="12">
        <v>15</v>
      </c>
      <c r="B338" s="12">
        <v>2</v>
      </c>
      <c r="C338" s="20" t="s">
        <v>40</v>
      </c>
      <c r="D338" s="21" t="s">
        <v>43</v>
      </c>
      <c r="E338" s="31">
        <f ca="1">IF(AND(gastos_periodicos3[[#This Row],[Vencimiento]]&gt;=TODAY(),gastos_periodicos3[[#This Row],[Pagado]]=1),1,3)</f>
        <v>3</v>
      </c>
      <c r="F338" s="82">
        <v>30000</v>
      </c>
      <c r="G338" s="21" t="s">
        <v>44</v>
      </c>
      <c r="H338" s="78">
        <v>44892</v>
      </c>
      <c r="J338" s="4"/>
      <c r="K338" s="4"/>
      <c r="L338" s="26"/>
      <c r="M338" s="33">
        <f>IF(AND(gastos_periodicos3[[#This Row],[Monto pagado]]&gt;0,gastos_periodicos3[[#This Row],[Monto pagado]]&gt;=gastos_periodicos3[[#This Row],[A pagar]]),1,5)</f>
        <v>5</v>
      </c>
      <c r="N338" s="33"/>
      <c r="O338" s="27" t="s">
        <v>87</v>
      </c>
    </row>
    <row r="339" spans="1:15" ht="15.75" hidden="1">
      <c r="A339" s="12">
        <v>15</v>
      </c>
      <c r="B339" s="12">
        <v>2</v>
      </c>
      <c r="C339" s="20" t="s">
        <v>40</v>
      </c>
      <c r="D339" s="21" t="s">
        <v>43</v>
      </c>
      <c r="E339" s="31">
        <f ca="1">IF(AND(gastos_periodicos3[[#This Row],[Vencimiento]]&gt;=TODAY(),gastos_periodicos3[[#This Row],[Pagado]]=1),1,3)</f>
        <v>3</v>
      </c>
      <c r="F339" s="82">
        <v>30000</v>
      </c>
      <c r="G339" s="21" t="s">
        <v>44</v>
      </c>
      <c r="H339" s="78">
        <v>44907</v>
      </c>
      <c r="J339" s="4"/>
      <c r="K339" s="4"/>
      <c r="L339" s="26"/>
      <c r="M339" s="33">
        <f>IF(AND(gastos_periodicos3[[#This Row],[Monto pagado]]&gt;0,gastos_periodicos3[[#This Row],[Monto pagado]]&gt;=gastos_periodicos3[[#This Row],[A pagar]]),1,5)</f>
        <v>5</v>
      </c>
      <c r="N339" s="33"/>
      <c r="O339" s="27" t="s">
        <v>87</v>
      </c>
    </row>
    <row r="340" spans="1:15" ht="15.75" hidden="1">
      <c r="A340" s="12">
        <v>15</v>
      </c>
      <c r="B340" s="12">
        <v>2</v>
      </c>
      <c r="C340" s="20" t="s">
        <v>40</v>
      </c>
      <c r="D340" s="21" t="s">
        <v>43</v>
      </c>
      <c r="E340" s="31">
        <f ca="1">IF(AND(gastos_periodicos3[[#This Row],[Vencimiento]]&gt;=TODAY(),gastos_periodicos3[[#This Row],[Pagado]]=1),1,3)</f>
        <v>3</v>
      </c>
      <c r="F340" s="82">
        <v>30000</v>
      </c>
      <c r="G340" s="21" t="s">
        <v>44</v>
      </c>
      <c r="H340" s="78">
        <v>44922</v>
      </c>
      <c r="J340" s="4"/>
      <c r="K340" s="4"/>
      <c r="L340" s="26"/>
      <c r="M340" s="33">
        <f>IF(AND(gastos_periodicos3[[#This Row],[Monto pagado]]&gt;0,gastos_periodicos3[[#This Row],[Monto pagado]]&gt;=gastos_periodicos3[[#This Row],[A pagar]]),1,5)</f>
        <v>5</v>
      </c>
      <c r="N340" s="33"/>
      <c r="O340" s="27" t="s">
        <v>87</v>
      </c>
    </row>
    <row r="341" spans="1:15" ht="15.75" hidden="1">
      <c r="A341" s="9">
        <v>365</v>
      </c>
      <c r="B341" s="12"/>
      <c r="C341" s="20" t="s">
        <v>40</v>
      </c>
      <c r="D341" s="18" t="s">
        <v>45</v>
      </c>
      <c r="E341" s="30">
        <f ca="1">IF(AND(gastos_periodicos3[[#This Row],[Vencimiento]]&gt;=TODAY(),gastos_periodicos3[[#This Row],[Pagado]]=1),1,3)</f>
        <v>3</v>
      </c>
      <c r="F341" s="84">
        <v>25000</v>
      </c>
      <c r="G341" s="18" t="s">
        <v>58</v>
      </c>
      <c r="H341" s="80">
        <v>44379</v>
      </c>
      <c r="I341" s="23" t="s">
        <v>82</v>
      </c>
      <c r="J341" s="4"/>
      <c r="K341" s="4"/>
      <c r="L341" s="26"/>
      <c r="M341" s="33">
        <f>IF(AND(gastos_periodicos3[[#This Row],[Monto pagado]]&gt;0,gastos_periodicos3[[#This Row],[Monto pagado]]&gt;=gastos_periodicos3[[#This Row],[A pagar]]),1,5)</f>
        <v>5</v>
      </c>
      <c r="N341" s="33"/>
      <c r="O341" s="34"/>
    </row>
    <row r="342" spans="1:15" ht="15.75" hidden="1">
      <c r="A342" s="9">
        <v>365</v>
      </c>
      <c r="B342" s="12"/>
      <c r="C342" s="23" t="s">
        <v>40</v>
      </c>
      <c r="D342" s="18" t="s">
        <v>45</v>
      </c>
      <c r="E342" s="30">
        <f ca="1">IF(AND(gastos_periodicos3[[#This Row],[Vencimiento]]&gt;=TODAY(),gastos_periodicos3[[#This Row],[Pagado]]=1),1,3)</f>
        <v>3</v>
      </c>
      <c r="F342" s="84">
        <v>20000</v>
      </c>
      <c r="G342" s="18" t="s">
        <v>58</v>
      </c>
      <c r="H342" s="80">
        <v>44554</v>
      </c>
      <c r="I342" s="23" t="s">
        <v>88</v>
      </c>
      <c r="J342" s="4"/>
      <c r="K342" s="4"/>
      <c r="L342" s="26"/>
      <c r="M342" s="33">
        <f>IF(AND(gastos_periodicos3[[#This Row],[Monto pagado]]&gt;0,gastos_periodicos3[[#This Row],[Monto pagado]]&gt;=gastos_periodicos3[[#This Row],[A pagar]]),1,5)</f>
        <v>5</v>
      </c>
      <c r="N342" s="33"/>
      <c r="O342" s="34"/>
    </row>
    <row r="343" spans="1:15" ht="15.75" hidden="1">
      <c r="A343" s="12">
        <v>30</v>
      </c>
      <c r="B343" s="12">
        <v>2</v>
      </c>
      <c r="C343" s="23" t="s">
        <v>31</v>
      </c>
      <c r="D343" s="21" t="s">
        <v>36</v>
      </c>
      <c r="E343" s="30">
        <f ca="1">IF(AND(gastos_periodicos3[[#This Row],[Vencimiento]]&gt;=TODAY(),gastos_periodicos3[[#This Row],[Pagado]]=1),1,3)</f>
        <v>3</v>
      </c>
      <c r="F343" s="82">
        <v>5000</v>
      </c>
      <c r="G343" s="21" t="s">
        <v>36</v>
      </c>
      <c r="H343" s="78">
        <v>44536</v>
      </c>
      <c r="I343" s="22" t="s">
        <v>113</v>
      </c>
      <c r="J343" s="4">
        <f>gastos_periodicos3[[#This Row],[Prespuesto]]</f>
        <v>5000</v>
      </c>
      <c r="K343" s="4"/>
      <c r="L343" s="26"/>
      <c r="M343" s="33">
        <f>IF(AND(gastos_periodicos3[[#This Row],[Monto pagado]]&gt;0,gastos_periodicos3[[#This Row],[Monto pagado]]&gt;=gastos_periodicos3[[#This Row],[A pagar]]),1,5)</f>
        <v>5</v>
      </c>
      <c r="N343" s="33"/>
      <c r="O343" s="27" t="s">
        <v>86</v>
      </c>
    </row>
    <row r="344" spans="1:15" ht="15.75" hidden="1">
      <c r="A344" s="12">
        <v>30</v>
      </c>
      <c r="B344" s="12">
        <v>2</v>
      </c>
      <c r="C344" s="23" t="s">
        <v>31</v>
      </c>
      <c r="D344" s="21" t="s">
        <v>36</v>
      </c>
      <c r="E344" s="31">
        <f ca="1">IF(AND(gastos_periodicos3[[#This Row],[Vencimiento]]&gt;=TODAY(),gastos_periodicos3[[#This Row],[Pagado]]=1),1,3)</f>
        <v>3</v>
      </c>
      <c r="F344" s="82">
        <v>5000</v>
      </c>
      <c r="G344" s="21" t="s">
        <v>36</v>
      </c>
      <c r="H344" s="78">
        <v>44567</v>
      </c>
      <c r="J344" s="4">
        <f>gastos_periodicos3[[#This Row],[Prespuesto]]</f>
        <v>5000</v>
      </c>
      <c r="K344" s="4"/>
      <c r="L344" s="26"/>
      <c r="M344" s="33">
        <f>IF(AND(gastos_periodicos3[[#This Row],[Monto pagado]]&gt;0,gastos_periodicos3[[#This Row],[Monto pagado]]&gt;=gastos_periodicos3[[#This Row],[A pagar]]),1,5)</f>
        <v>5</v>
      </c>
      <c r="N344" s="33"/>
      <c r="O344" s="27" t="s">
        <v>86</v>
      </c>
    </row>
    <row r="345" spans="1:15" ht="15.75" hidden="1">
      <c r="A345" s="12">
        <v>30</v>
      </c>
      <c r="B345" s="12">
        <v>2</v>
      </c>
      <c r="C345" s="23" t="s">
        <v>31</v>
      </c>
      <c r="D345" s="21" t="s">
        <v>36</v>
      </c>
      <c r="E345" s="31">
        <f ca="1">IF(AND(gastos_periodicos3[[#This Row],[Vencimiento]]&gt;=TODAY(),gastos_periodicos3[[#This Row],[Pagado]]=1),1,3)</f>
        <v>3</v>
      </c>
      <c r="F345" s="82">
        <v>5000</v>
      </c>
      <c r="G345" s="21" t="s">
        <v>36</v>
      </c>
      <c r="H345" s="78">
        <v>44598</v>
      </c>
      <c r="J345" s="4">
        <f>gastos_periodicos3[[#This Row],[Prespuesto]]</f>
        <v>5000</v>
      </c>
      <c r="K345" s="4"/>
      <c r="L345" s="26"/>
      <c r="M345" s="33">
        <f>IF(AND(gastos_periodicos3[[#This Row],[Monto pagado]]&gt;0,gastos_periodicos3[[#This Row],[Monto pagado]]&gt;=gastos_periodicos3[[#This Row],[A pagar]]),1,5)</f>
        <v>5</v>
      </c>
      <c r="N345" s="33"/>
      <c r="O345" s="27" t="s">
        <v>86</v>
      </c>
    </row>
    <row r="346" spans="1:15" ht="15.75" hidden="1">
      <c r="A346" s="12">
        <v>30</v>
      </c>
      <c r="B346" s="12">
        <v>2</v>
      </c>
      <c r="C346" s="23" t="s">
        <v>31</v>
      </c>
      <c r="D346" s="21" t="s">
        <v>36</v>
      </c>
      <c r="E346" s="31">
        <f ca="1">IF(AND(gastos_periodicos3[[#This Row],[Vencimiento]]&gt;=TODAY(),gastos_periodicos3[[#This Row],[Pagado]]=1),1,3)</f>
        <v>3</v>
      </c>
      <c r="F346" s="82">
        <v>5000</v>
      </c>
      <c r="G346" s="21" t="s">
        <v>36</v>
      </c>
      <c r="H346" s="78">
        <v>44626</v>
      </c>
      <c r="J346" s="4">
        <f>gastos_periodicos3[[#This Row],[Prespuesto]]</f>
        <v>5000</v>
      </c>
      <c r="K346" s="4"/>
      <c r="L346" s="26"/>
      <c r="M346" s="33">
        <f>IF(AND(gastos_periodicos3[[#This Row],[Monto pagado]]&gt;0,gastos_periodicos3[[#This Row],[Monto pagado]]&gt;=gastos_periodicos3[[#This Row],[A pagar]]),1,5)</f>
        <v>5</v>
      </c>
      <c r="N346" s="33"/>
      <c r="O346" s="27" t="s">
        <v>86</v>
      </c>
    </row>
    <row r="347" spans="1:15" ht="15.75" hidden="1">
      <c r="A347" s="12">
        <v>30</v>
      </c>
      <c r="B347" s="12">
        <v>2</v>
      </c>
      <c r="C347" s="23" t="s">
        <v>31</v>
      </c>
      <c r="D347" s="21" t="s">
        <v>36</v>
      </c>
      <c r="E347" s="31">
        <f ca="1">IF(AND(gastos_periodicos3[[#This Row],[Vencimiento]]&gt;=TODAY(),gastos_periodicos3[[#This Row],[Pagado]]=1),1,3)</f>
        <v>3</v>
      </c>
      <c r="F347" s="82">
        <v>5000</v>
      </c>
      <c r="G347" s="21" t="s">
        <v>36</v>
      </c>
      <c r="H347" s="78">
        <v>44657</v>
      </c>
      <c r="J347" s="4">
        <f>gastos_periodicos3[[#This Row],[Prespuesto]]</f>
        <v>5000</v>
      </c>
      <c r="K347" s="4"/>
      <c r="L347" s="26"/>
      <c r="M347" s="33">
        <f>IF(AND(gastos_periodicos3[[#This Row],[Monto pagado]]&gt;0,gastos_periodicos3[[#This Row],[Monto pagado]]&gt;=gastos_periodicos3[[#This Row],[A pagar]]),1,5)</f>
        <v>5</v>
      </c>
      <c r="N347" s="33"/>
      <c r="O347" s="27" t="s">
        <v>86</v>
      </c>
    </row>
    <row r="348" spans="1:15" ht="15.75" hidden="1">
      <c r="A348" s="12">
        <v>30</v>
      </c>
      <c r="B348" s="12">
        <v>2</v>
      </c>
      <c r="C348" s="23" t="s">
        <v>31</v>
      </c>
      <c r="D348" s="21" t="s">
        <v>36</v>
      </c>
      <c r="E348" s="31">
        <f ca="1">IF(AND(gastos_periodicos3[[#This Row],[Vencimiento]]&gt;=TODAY(),gastos_periodicos3[[#This Row],[Pagado]]=1),1,3)</f>
        <v>3</v>
      </c>
      <c r="F348" s="82">
        <v>5000</v>
      </c>
      <c r="G348" s="21" t="s">
        <v>36</v>
      </c>
      <c r="H348" s="78">
        <v>44687</v>
      </c>
      <c r="J348" s="4">
        <f>gastos_periodicos3[[#This Row],[Prespuesto]]</f>
        <v>5000</v>
      </c>
      <c r="K348" s="4"/>
      <c r="L348" s="26"/>
      <c r="M348" s="33">
        <f>IF(AND(gastos_periodicos3[[#This Row],[Monto pagado]]&gt;0,gastos_periodicos3[[#This Row],[Monto pagado]]&gt;=gastos_periodicos3[[#This Row],[A pagar]]),1,5)</f>
        <v>5</v>
      </c>
      <c r="N348" s="33"/>
      <c r="O348" s="27" t="s">
        <v>86</v>
      </c>
    </row>
    <row r="349" spans="1:15" ht="15.75" hidden="1">
      <c r="A349" s="12">
        <v>30</v>
      </c>
      <c r="B349" s="12">
        <v>2</v>
      </c>
      <c r="C349" s="23" t="s">
        <v>31</v>
      </c>
      <c r="D349" s="21" t="s">
        <v>36</v>
      </c>
      <c r="E349" s="31">
        <f ca="1">IF(AND(gastos_periodicos3[[#This Row],[Vencimiento]]&gt;=TODAY(),gastos_periodicos3[[#This Row],[Pagado]]=1),1,3)</f>
        <v>3</v>
      </c>
      <c r="F349" s="82">
        <v>5000</v>
      </c>
      <c r="G349" s="21" t="s">
        <v>36</v>
      </c>
      <c r="H349" s="78">
        <v>44718</v>
      </c>
      <c r="J349" s="4">
        <f>gastos_periodicos3[[#This Row],[Prespuesto]]</f>
        <v>5000</v>
      </c>
      <c r="K349" s="4"/>
      <c r="L349" s="26"/>
      <c r="M349" s="33">
        <f>IF(AND(gastos_periodicos3[[#This Row],[Monto pagado]]&gt;0,gastos_periodicos3[[#This Row],[Monto pagado]]&gt;=gastos_periodicos3[[#This Row],[A pagar]]),1,5)</f>
        <v>5</v>
      </c>
      <c r="N349" s="33"/>
      <c r="O349" s="27" t="s">
        <v>86</v>
      </c>
    </row>
    <row r="350" spans="1:15" ht="15.75" hidden="1">
      <c r="A350" s="12">
        <v>30</v>
      </c>
      <c r="B350" s="12">
        <v>2</v>
      </c>
      <c r="C350" s="23" t="s">
        <v>31</v>
      </c>
      <c r="D350" s="21" t="s">
        <v>36</v>
      </c>
      <c r="E350" s="31">
        <f ca="1">IF(AND(gastos_periodicos3[[#This Row],[Vencimiento]]&gt;=TODAY(),gastos_periodicos3[[#This Row],[Pagado]]=1),1,3)</f>
        <v>3</v>
      </c>
      <c r="F350" s="82">
        <v>5000</v>
      </c>
      <c r="G350" s="21" t="s">
        <v>36</v>
      </c>
      <c r="H350" s="78">
        <v>44748</v>
      </c>
      <c r="J350" s="4">
        <f>gastos_periodicos3[[#This Row],[Prespuesto]]</f>
        <v>5000</v>
      </c>
      <c r="K350" s="4"/>
      <c r="L350" s="26"/>
      <c r="M350" s="33">
        <f>IF(AND(gastos_periodicos3[[#This Row],[Monto pagado]]&gt;0,gastos_periodicos3[[#This Row],[Monto pagado]]&gt;=gastos_periodicos3[[#This Row],[A pagar]]),1,5)</f>
        <v>5</v>
      </c>
      <c r="N350" s="33"/>
      <c r="O350" s="27" t="s">
        <v>86</v>
      </c>
    </row>
    <row r="351" spans="1:15" ht="15.75" hidden="1">
      <c r="A351" s="12">
        <v>30</v>
      </c>
      <c r="B351" s="12">
        <v>2</v>
      </c>
      <c r="C351" s="23" t="s">
        <v>31</v>
      </c>
      <c r="D351" s="21" t="s">
        <v>36</v>
      </c>
      <c r="E351" s="31">
        <f ca="1">IF(AND(gastos_periodicos3[[#This Row],[Vencimiento]]&gt;=TODAY(),gastos_periodicos3[[#This Row],[Pagado]]=1),1,3)</f>
        <v>3</v>
      </c>
      <c r="F351" s="82">
        <v>5000</v>
      </c>
      <c r="G351" s="21" t="s">
        <v>36</v>
      </c>
      <c r="H351" s="78">
        <v>44779</v>
      </c>
      <c r="J351" s="4">
        <f>gastos_periodicos3[[#This Row],[Prespuesto]]</f>
        <v>5000</v>
      </c>
      <c r="K351" s="4"/>
      <c r="L351" s="26"/>
      <c r="M351" s="33">
        <f>IF(AND(gastos_periodicos3[[#This Row],[Monto pagado]]&gt;0,gastos_periodicos3[[#This Row],[Monto pagado]]&gt;=gastos_periodicos3[[#This Row],[A pagar]]),1,5)</f>
        <v>5</v>
      </c>
      <c r="N351" s="33"/>
      <c r="O351" s="27" t="s">
        <v>86</v>
      </c>
    </row>
    <row r="352" spans="1:15" ht="15.75" hidden="1">
      <c r="A352" s="12">
        <v>30</v>
      </c>
      <c r="B352" s="12">
        <v>2</v>
      </c>
      <c r="C352" s="23" t="s">
        <v>31</v>
      </c>
      <c r="D352" s="21" t="s">
        <v>36</v>
      </c>
      <c r="E352" s="31">
        <f ca="1">IF(AND(gastos_periodicos3[[#This Row],[Vencimiento]]&gt;=TODAY(),gastos_periodicos3[[#This Row],[Pagado]]=1),1,3)</f>
        <v>3</v>
      </c>
      <c r="F352" s="82">
        <v>5000</v>
      </c>
      <c r="G352" s="21" t="s">
        <v>36</v>
      </c>
      <c r="H352" s="78">
        <v>44810</v>
      </c>
      <c r="J352" s="4">
        <f>gastos_periodicos3[[#This Row],[Prespuesto]]</f>
        <v>5000</v>
      </c>
      <c r="K352" s="4"/>
      <c r="L352" s="26"/>
      <c r="M352" s="33">
        <f>IF(AND(gastos_periodicos3[[#This Row],[Monto pagado]]&gt;0,gastos_periodicos3[[#This Row],[Monto pagado]]&gt;=gastos_periodicos3[[#This Row],[A pagar]]),1,5)</f>
        <v>5</v>
      </c>
      <c r="N352" s="33"/>
      <c r="O352" s="27" t="s">
        <v>86</v>
      </c>
    </row>
    <row r="353" spans="1:16" ht="15.75" hidden="1">
      <c r="A353" s="12">
        <v>30</v>
      </c>
      <c r="B353" s="12">
        <v>2</v>
      </c>
      <c r="C353" s="23" t="s">
        <v>31</v>
      </c>
      <c r="D353" s="21" t="s">
        <v>36</v>
      </c>
      <c r="E353" s="31">
        <f ca="1">IF(AND(gastos_periodicos3[[#This Row],[Vencimiento]]&gt;=TODAY(),gastos_periodicos3[[#This Row],[Pagado]]=1),1,3)</f>
        <v>3</v>
      </c>
      <c r="F353" s="82">
        <v>5000</v>
      </c>
      <c r="G353" s="21" t="s">
        <v>36</v>
      </c>
      <c r="H353" s="78">
        <v>44840</v>
      </c>
      <c r="J353" s="4">
        <f>gastos_periodicos3[[#This Row],[Prespuesto]]</f>
        <v>5000</v>
      </c>
      <c r="K353" s="4"/>
      <c r="L353" s="26"/>
      <c r="M353" s="33">
        <f>IF(AND(gastos_periodicos3[[#This Row],[Monto pagado]]&gt;0,gastos_periodicos3[[#This Row],[Monto pagado]]&gt;=gastos_periodicos3[[#This Row],[A pagar]]),1,5)</f>
        <v>5</v>
      </c>
      <c r="N353" s="33"/>
      <c r="O353" s="27" t="s">
        <v>86</v>
      </c>
    </row>
    <row r="354" spans="1:16" ht="15.75" hidden="1">
      <c r="A354" s="12">
        <v>30</v>
      </c>
      <c r="B354" s="12">
        <v>2</v>
      </c>
      <c r="C354" s="23" t="s">
        <v>31</v>
      </c>
      <c r="D354" s="21" t="s">
        <v>36</v>
      </c>
      <c r="E354" s="31">
        <f ca="1">IF(AND(gastos_periodicos3[[#This Row],[Vencimiento]]&gt;=TODAY(),gastos_periodicos3[[#This Row],[Pagado]]=1),1,3)</f>
        <v>3</v>
      </c>
      <c r="F354" s="82">
        <v>5000</v>
      </c>
      <c r="G354" s="21" t="s">
        <v>36</v>
      </c>
      <c r="H354" s="78">
        <v>44871</v>
      </c>
      <c r="J354" s="4">
        <f>gastos_periodicos3[[#This Row],[Prespuesto]]</f>
        <v>5000</v>
      </c>
      <c r="K354" s="4"/>
      <c r="L354" s="26"/>
      <c r="M354" s="33">
        <f>IF(AND(gastos_periodicos3[[#This Row],[Monto pagado]]&gt;0,gastos_periodicos3[[#This Row],[Monto pagado]]&gt;=gastos_periodicos3[[#This Row],[A pagar]]),1,5)</f>
        <v>5</v>
      </c>
      <c r="N354" s="33"/>
      <c r="O354" s="27" t="s">
        <v>86</v>
      </c>
    </row>
    <row r="355" spans="1:16" ht="15.75" hidden="1">
      <c r="A355" s="12">
        <v>30</v>
      </c>
      <c r="B355" s="12">
        <v>2</v>
      </c>
      <c r="C355" s="23" t="s">
        <v>31</v>
      </c>
      <c r="D355" s="21" t="s">
        <v>36</v>
      </c>
      <c r="E355" s="31">
        <f ca="1">IF(AND(gastos_periodicos3[[#This Row],[Vencimiento]]&gt;=TODAY(),gastos_periodicos3[[#This Row],[Pagado]]=1),1,3)</f>
        <v>3</v>
      </c>
      <c r="F355" s="82">
        <v>5000</v>
      </c>
      <c r="G355" s="21" t="s">
        <v>36</v>
      </c>
      <c r="H355" s="78">
        <v>44901</v>
      </c>
      <c r="J355" s="4">
        <f>gastos_periodicos3[[#This Row],[Prespuesto]]</f>
        <v>5000</v>
      </c>
      <c r="K355" s="4"/>
      <c r="L355" s="26"/>
      <c r="M355" s="33">
        <f>IF(AND(gastos_periodicos3[[#This Row],[Monto pagado]]&gt;0,gastos_periodicos3[[#This Row],[Monto pagado]]&gt;=gastos_periodicos3[[#This Row],[A pagar]]),1,5)</f>
        <v>5</v>
      </c>
      <c r="N355" s="33"/>
      <c r="O355" s="27" t="s">
        <v>86</v>
      </c>
    </row>
    <row r="356" spans="1:16" ht="15.75" hidden="1">
      <c r="A356" s="9">
        <v>365</v>
      </c>
      <c r="B356" s="12"/>
      <c r="C356" s="23" t="s">
        <v>40</v>
      </c>
      <c r="D356" s="18" t="s">
        <v>45</v>
      </c>
      <c r="E356" s="31">
        <f ca="1">IF(AND(gastos_periodicos3[[#This Row],[Vencimiento]]&gt;=TODAY(),gastos_periodicos3[[#This Row],[Pagado]]=1),1,3)</f>
        <v>3</v>
      </c>
      <c r="F356" s="85">
        <v>30000</v>
      </c>
      <c r="G356" s="86" t="s">
        <v>60</v>
      </c>
      <c r="H356" s="80">
        <v>44554</v>
      </c>
      <c r="I356" s="23" t="s">
        <v>88</v>
      </c>
      <c r="J356" s="4"/>
      <c r="K356" s="4"/>
      <c r="L356" s="26"/>
      <c r="M356" s="33">
        <f>IF(AND(gastos_periodicos3[[#This Row],[Monto pagado]]&gt;0,gastos_periodicos3[[#This Row],[Monto pagado]]&gt;=gastos_periodicos3[[#This Row],[A pagar]]),1,5)</f>
        <v>5</v>
      </c>
      <c r="N356" s="33"/>
      <c r="O356" s="34"/>
    </row>
    <row r="357" spans="1:16" ht="15.75" hidden="1">
      <c r="A357" s="9">
        <v>365</v>
      </c>
      <c r="B357" s="12"/>
      <c r="C357" s="23" t="s">
        <v>40</v>
      </c>
      <c r="D357" s="18" t="s">
        <v>45</v>
      </c>
      <c r="E357" s="31">
        <f ca="1">IF(AND(gastos_periodicos3[[#This Row],[Vencimiento]]&gt;=TODAY(),gastos_periodicos3[[#This Row],[Pagado]]=1),1,3)</f>
        <v>3</v>
      </c>
      <c r="F357" s="85">
        <v>15000</v>
      </c>
      <c r="G357" s="86" t="s">
        <v>61</v>
      </c>
      <c r="H357" s="80">
        <v>44554</v>
      </c>
      <c r="I357" s="23" t="s">
        <v>88</v>
      </c>
      <c r="J357" s="4"/>
      <c r="K357" s="4"/>
      <c r="L357" s="26"/>
      <c r="M357" s="33">
        <f>IF(AND(gastos_periodicos3[[#This Row],[Monto pagado]]&gt;0,gastos_periodicos3[[#This Row],[Monto pagado]]&gt;=gastos_periodicos3[[#This Row],[A pagar]]),1,5)</f>
        <v>5</v>
      </c>
      <c r="N357" s="33"/>
      <c r="O357" s="34"/>
    </row>
    <row r="358" spans="1:16" ht="15.75" hidden="1">
      <c r="A358" s="9">
        <v>365</v>
      </c>
      <c r="B358" s="12"/>
      <c r="C358" s="23" t="s">
        <v>40</v>
      </c>
      <c r="D358" s="18" t="s">
        <v>45</v>
      </c>
      <c r="E358" s="31">
        <f ca="1">IF(AND(gastos_periodicos3[[#This Row],[Vencimiento]]&gt;=TODAY(),gastos_periodicos3[[#This Row],[Pagado]]=1),1,3)</f>
        <v>3</v>
      </c>
      <c r="F358" s="85">
        <v>10000</v>
      </c>
      <c r="G358" s="86" t="s">
        <v>62</v>
      </c>
      <c r="H358" s="80">
        <v>44554</v>
      </c>
      <c r="I358" s="23" t="s">
        <v>88</v>
      </c>
      <c r="J358" s="4"/>
      <c r="K358" s="4"/>
      <c r="L358" s="26"/>
      <c r="M358" s="33">
        <f>IF(AND(gastos_periodicos3[[#This Row],[Monto pagado]]&gt;0,gastos_periodicos3[[#This Row],[Monto pagado]]&gt;=gastos_periodicos3[[#This Row],[A pagar]]),1,5)</f>
        <v>5</v>
      </c>
      <c r="N358" s="33"/>
      <c r="O358" s="34"/>
    </row>
    <row r="359" spans="1:16" ht="15.75" hidden="1">
      <c r="A359" s="9">
        <v>365</v>
      </c>
      <c r="B359" s="12"/>
      <c r="C359" s="23" t="s">
        <v>40</v>
      </c>
      <c r="D359" s="18" t="s">
        <v>45</v>
      </c>
      <c r="E359" s="31">
        <f ca="1">IF(AND(gastos_periodicos3[[#This Row],[Vencimiento]]&gt;=TODAY(),gastos_periodicos3[[#This Row],[Pagado]]=1),1,3)</f>
        <v>3</v>
      </c>
      <c r="F359" s="85">
        <v>15000</v>
      </c>
      <c r="G359" s="86" t="s">
        <v>59</v>
      </c>
      <c r="H359" s="80">
        <v>44554</v>
      </c>
      <c r="I359" s="23" t="s">
        <v>88</v>
      </c>
      <c r="J359" s="4"/>
      <c r="K359" s="4"/>
      <c r="L359" s="26"/>
      <c r="M359" s="33">
        <f>IF(AND(gastos_periodicos3[[#This Row],[Monto pagado]]&gt;0,gastos_periodicos3[[#This Row],[Monto pagado]]&gt;=gastos_periodicos3[[#This Row],[A pagar]]),1,5)</f>
        <v>5</v>
      </c>
      <c r="N359" s="33"/>
      <c r="O359" s="34"/>
    </row>
    <row r="360" spans="1:16" ht="15.75" hidden="1">
      <c r="A360" s="9">
        <v>365</v>
      </c>
      <c r="B360" s="12"/>
      <c r="C360" s="23" t="s">
        <v>40</v>
      </c>
      <c r="D360" s="18" t="s">
        <v>45</v>
      </c>
      <c r="E360" s="31">
        <f ca="1">IF(AND(gastos_periodicos3[[#This Row],[Vencimiento]]&gt;=TODAY(),gastos_periodicos3[[#This Row],[Pagado]]=1),1,3)</f>
        <v>3</v>
      </c>
      <c r="F360" s="85">
        <v>15000</v>
      </c>
      <c r="G360" s="86" t="s">
        <v>46</v>
      </c>
      <c r="H360" s="80">
        <v>44554</v>
      </c>
      <c r="I360" s="23" t="s">
        <v>88</v>
      </c>
      <c r="J360" s="4"/>
      <c r="K360" s="4"/>
      <c r="L360" s="26"/>
      <c r="M360" s="33">
        <f>IF(AND(gastos_periodicos3[[#This Row],[Monto pagado]]&gt;0,gastos_periodicos3[[#This Row],[Monto pagado]]&gt;=gastos_periodicos3[[#This Row],[A pagar]]),1,5)</f>
        <v>5</v>
      </c>
      <c r="N360" s="33"/>
      <c r="O360" s="34"/>
    </row>
    <row r="361" spans="1:16" ht="15.75" hidden="1">
      <c r="A361" s="9">
        <v>365</v>
      </c>
      <c r="B361" s="12">
        <v>4</v>
      </c>
      <c r="C361" s="23" t="s">
        <v>40</v>
      </c>
      <c r="D361" s="18" t="s">
        <v>45</v>
      </c>
      <c r="E361" s="31">
        <f ca="1">IF(AND(gastos_periodicos3[[#This Row],[Vencimiento]]&gt;=TODAY(),gastos_periodicos3[[#This Row],[Pagado]]=1),1,3)</f>
        <v>3</v>
      </c>
      <c r="F361" s="85">
        <v>10000</v>
      </c>
      <c r="G361" s="86" t="s">
        <v>51</v>
      </c>
      <c r="H361" s="80">
        <v>44554</v>
      </c>
      <c r="I361" s="23" t="s">
        <v>88</v>
      </c>
      <c r="J361" s="4"/>
      <c r="K361" s="4"/>
      <c r="L361" s="26"/>
      <c r="M361" s="33">
        <f>IF(AND(gastos_periodicos3[[#This Row],[Monto pagado]]&gt;0,gastos_periodicos3[[#This Row],[Monto pagado]]&gt;=gastos_periodicos3[[#This Row],[A pagar]]),1,5)</f>
        <v>5</v>
      </c>
      <c r="N361" s="33"/>
      <c r="O361" s="34"/>
    </row>
    <row r="362" spans="1:16" ht="15.75" hidden="1">
      <c r="A362" s="9">
        <v>365</v>
      </c>
      <c r="B362" s="12"/>
      <c r="C362" s="23" t="s">
        <v>40</v>
      </c>
      <c r="D362" s="18" t="s">
        <v>45</v>
      </c>
      <c r="E362" s="31">
        <f ca="1">IF(AND(gastos_periodicos3[[#This Row],[Vencimiento]]&gt;=TODAY(),gastos_periodicos3[[#This Row],[Pagado]]=1),1,3)</f>
        <v>3</v>
      </c>
      <c r="F362" s="85">
        <v>20000</v>
      </c>
      <c r="G362" s="86" t="s">
        <v>63</v>
      </c>
      <c r="H362" s="80">
        <v>44554</v>
      </c>
      <c r="I362" s="23" t="s">
        <v>88</v>
      </c>
      <c r="J362" s="4"/>
      <c r="K362" s="4"/>
      <c r="L362" s="26"/>
      <c r="M362" s="33">
        <f>IF(AND(gastos_periodicos3[[#This Row],[Monto pagado]]&gt;0,gastos_periodicos3[[#This Row],[Monto pagado]]&gt;=gastos_periodicos3[[#This Row],[A pagar]]),1,5)</f>
        <v>5</v>
      </c>
      <c r="N362" s="33"/>
      <c r="O362" s="34"/>
      <c r="P362" t="s">
        <v>107</v>
      </c>
    </row>
    <row r="363" spans="1:16" ht="15.75" hidden="1">
      <c r="A363" s="9">
        <v>365</v>
      </c>
      <c r="B363" s="12"/>
      <c r="C363" s="23" t="s">
        <v>40</v>
      </c>
      <c r="D363" s="18" t="s">
        <v>45</v>
      </c>
      <c r="E363" s="31">
        <f ca="1">IF(AND(gastos_periodicos3[[#This Row],[Vencimiento]]&gt;=TODAY(),gastos_periodicos3[[#This Row],[Pagado]]=1),1,3)</f>
        <v>3</v>
      </c>
      <c r="F363" s="85">
        <v>20000</v>
      </c>
      <c r="G363" s="86" t="s">
        <v>64</v>
      </c>
      <c r="H363" s="80">
        <v>44554</v>
      </c>
      <c r="I363" s="23" t="s">
        <v>88</v>
      </c>
      <c r="J363" s="4"/>
      <c r="K363" s="4"/>
      <c r="L363" s="26"/>
      <c r="M363" s="33">
        <f>IF(AND(gastos_periodicos3[[#This Row],[Monto pagado]]&gt;0,gastos_periodicos3[[#This Row],[Monto pagado]]&gt;=gastos_periodicos3[[#This Row],[A pagar]]),1,5)</f>
        <v>5</v>
      </c>
      <c r="N363" s="33"/>
      <c r="O363" s="34"/>
    </row>
    <row r="364" spans="1:16" ht="15.75" hidden="1">
      <c r="A364" s="9">
        <v>365</v>
      </c>
      <c r="B364" s="12"/>
      <c r="C364" s="23" t="s">
        <v>40</v>
      </c>
      <c r="D364" s="18" t="s">
        <v>45</v>
      </c>
      <c r="E364" s="31">
        <f ca="1">IF(AND(gastos_periodicos3[[#This Row],[Vencimiento]]&gt;=TODAY(),gastos_periodicos3[[#This Row],[Pagado]]=1),1,3)</f>
        <v>3</v>
      </c>
      <c r="F364" s="85">
        <v>15000</v>
      </c>
      <c r="G364" s="86" t="s">
        <v>65</v>
      </c>
      <c r="H364" s="80">
        <v>44554</v>
      </c>
      <c r="I364" s="23" t="s">
        <v>88</v>
      </c>
      <c r="J364" s="4"/>
      <c r="K364" s="4"/>
      <c r="L364" s="26"/>
      <c r="M364" s="33">
        <f>IF(AND(gastos_periodicos3[[#This Row],[Monto pagado]]&gt;0,gastos_periodicos3[[#This Row],[Monto pagado]]&gt;=gastos_periodicos3[[#This Row],[A pagar]]),1,5)</f>
        <v>5</v>
      </c>
      <c r="N364" s="33"/>
      <c r="O364" s="34"/>
    </row>
    <row r="365" spans="1:16" ht="15.75" hidden="1">
      <c r="A365" s="9">
        <v>365</v>
      </c>
      <c r="B365" s="12"/>
      <c r="C365" s="23" t="s">
        <v>40</v>
      </c>
      <c r="D365" s="18" t="s">
        <v>45</v>
      </c>
      <c r="E365" s="31">
        <f ca="1">IF(AND(gastos_periodicos3[[#This Row],[Vencimiento]]&gt;=TODAY(),gastos_periodicos3[[#This Row],[Pagado]]=1),1,3)</f>
        <v>3</v>
      </c>
      <c r="F365" s="85">
        <v>15000</v>
      </c>
      <c r="G365" s="86" t="s">
        <v>66</v>
      </c>
      <c r="H365" s="80">
        <v>44554</v>
      </c>
      <c r="I365" s="23" t="s">
        <v>88</v>
      </c>
      <c r="J365" s="4"/>
      <c r="K365" s="4"/>
      <c r="L365" s="26"/>
      <c r="M365" s="33">
        <f>IF(AND(gastos_periodicos3[[#This Row],[Monto pagado]]&gt;0,gastos_periodicos3[[#This Row],[Monto pagado]]&gt;=gastos_periodicos3[[#This Row],[A pagar]]),1,5)</f>
        <v>5</v>
      </c>
      <c r="N365" s="33"/>
      <c r="O365" s="34"/>
    </row>
  </sheetData>
  <dataConsolidate/>
  <phoneticPr fontId="7" type="noConversion"/>
  <conditionalFormatting sqref="B9:B21">
    <cfRule type="iconSet" priority="11">
      <iconSet iconSet="3Flags" showValue="0">
        <cfvo type="percent" val="0"/>
        <cfvo type="num" val="2"/>
        <cfvo type="num" val="3"/>
      </iconSet>
    </cfRule>
  </conditionalFormatting>
  <conditionalFormatting sqref="B2:B8 B131:B353">
    <cfRule type="iconSet" priority="30">
      <iconSet iconSet="3Flags"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2:C365" xr:uid="{0A43271F-49C6-49BC-961B-C16807D98423}">
      <formula1>Categorias</formula1>
    </dataValidation>
    <dataValidation type="list" allowBlank="1" showInputMessage="1" showErrorMessage="1" sqref="D2:D365" xr:uid="{7F9B7782-180F-487C-A5B8-E0FC9522C042}">
      <formula1>INDIRECT(C2)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45DAF93B-E95B-4790-90AD-1B6FC6512D0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E9:E72</xm:sqref>
        </x14:conditionalFormatting>
        <x14:conditionalFormatting xmlns:xm="http://schemas.microsoft.com/office/excel/2006/main">
          <x14:cfRule type="iconSet" priority="33" id="{56FBF477-87B9-4762-B24E-2463C83D00D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E144 E2:E8 E341 E328 E301 E273 E245 E240 E237 E209 E131 E167:E195</xm:sqref>
        </x14:conditionalFormatting>
        <x14:conditionalFormatting xmlns:xm="http://schemas.microsoft.com/office/excel/2006/main">
          <x14:cfRule type="iconSet" priority="37" id="{E8B1E43D-50E2-4B0D-BCA2-C94AC3409835}">
            <x14:iconSet iconSet="3Symbols2" showValue="0" custom="1">
              <x14:cfvo type="percent">
                <xm:f>0</xm:f>
              </x14:cfvo>
              <x14:cfvo type="percent">
                <xm:f>3</xm:f>
              </x14:cfvo>
              <x14:cfvo type="percent">
                <xm:f>5</xm:f>
              </x14:cfvo>
              <x14:cfIcon iconSet="3Symbols2" iconId="2"/>
              <x14:cfIcon iconSet="3Symbols2" iconId="1"/>
              <x14:cfIcon iconSet="NoIcons" iconId="0"/>
            </x14:iconSet>
          </x14:cfRule>
          <xm:sqref>M144:N144 M2:N11 N341 N328 N301 N273 N245 N240 N237 M131:N131 N167:N209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xr2:uid="{545C26A1-79B5-4302-9EC3-61E7924C4E6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Presupuesto!F8:L8</xm:f>
              <xm:sqref>N8</xm:sqref>
            </x14:sparkline>
            <x14:sparkline>
              <xm:f>Presupuesto!L167:L180</xm:f>
              <xm:sqref>N167</xm:sqref>
            </x14:sparkline>
            <x14:sparkline>
              <xm:f>Presupuesto!L181:L194</xm:f>
              <xm:sqref>N181</xm:sqref>
            </x14:sparkline>
            <x14:sparkline>
              <xm:f>Presupuesto!L195:L208</xm:f>
              <xm:sqref>N195</xm:sqref>
            </x14:sparkline>
            <x14:sparkline>
              <xm:f>Presupuesto!L168:L182</xm:f>
              <xm:sqref>N168</xm:sqref>
            </x14:sparkline>
            <x14:sparkline>
              <xm:f>Presupuesto!L169:L183</xm:f>
              <xm:sqref>N169</xm:sqref>
            </x14:sparkline>
            <x14:sparkline>
              <xm:f>Presupuesto!L170:L184</xm:f>
              <xm:sqref>N170</xm:sqref>
            </x14:sparkline>
            <x14:sparkline>
              <xm:f>Presupuesto!L171:L185</xm:f>
              <xm:sqref>N171</xm:sqref>
            </x14:sparkline>
            <x14:sparkline>
              <xm:f>Presupuesto!L172:L186</xm:f>
              <xm:sqref>N172</xm:sqref>
            </x14:sparkline>
            <x14:sparkline>
              <xm:f>Presupuesto!L173:L187</xm:f>
              <xm:sqref>N173</xm:sqref>
            </x14:sparkline>
            <x14:sparkline>
              <xm:f>Presupuesto!L174:L188</xm:f>
              <xm:sqref>N174</xm:sqref>
            </x14:sparkline>
            <x14:sparkline>
              <xm:f>Presupuesto!L175:L189</xm:f>
              <xm:sqref>N175</xm:sqref>
            </x14:sparkline>
            <x14:sparkline>
              <xm:f>Presupuesto!L176:L190</xm:f>
              <xm:sqref>N176</xm:sqref>
            </x14:sparkline>
            <x14:sparkline>
              <xm:f>Presupuesto!L177:L191</xm:f>
              <xm:sqref>N177</xm:sqref>
            </x14:sparkline>
            <x14:sparkline>
              <xm:f>Presupuesto!L178:L192</xm:f>
              <xm:sqref>N178</xm:sqref>
            </x14:sparkline>
            <x14:sparkline>
              <xm:f>Presupuesto!L179:L194</xm:f>
              <xm:sqref>N179</xm:sqref>
            </x14:sparkline>
            <x14:sparkline>
              <xm:f>Presupuesto!L180:L194</xm:f>
              <xm:sqref>N180</xm:sqref>
            </x14:sparkline>
            <x14:sparkline>
              <xm:f>Presupuesto!L182:L196</xm:f>
              <xm:sqref>N182</xm:sqref>
            </x14:sparkline>
            <x14:sparkline>
              <xm:f>Presupuesto!L183:L197</xm:f>
              <xm:sqref>N183</xm:sqref>
            </x14:sparkline>
            <x14:sparkline>
              <xm:f>Presupuesto!L184:L198</xm:f>
              <xm:sqref>N184</xm:sqref>
            </x14:sparkline>
            <x14:sparkline>
              <xm:f>Presupuesto!L185:L199</xm:f>
              <xm:sqref>N185</xm:sqref>
            </x14:sparkline>
            <x14:sparkline>
              <xm:f>Presupuesto!L186:L200</xm:f>
              <xm:sqref>N186</xm:sqref>
            </x14:sparkline>
            <x14:sparkline>
              <xm:f>Presupuesto!L187:L201</xm:f>
              <xm:sqref>N187</xm:sqref>
            </x14:sparkline>
            <x14:sparkline>
              <xm:f>Presupuesto!L188:L202</xm:f>
              <xm:sqref>N188</xm:sqref>
            </x14:sparkline>
            <x14:sparkline>
              <xm:f>Presupuesto!L189:L203</xm:f>
              <xm:sqref>N189</xm:sqref>
            </x14:sparkline>
            <x14:sparkline>
              <xm:f>Presupuesto!L190:L204</xm:f>
              <xm:sqref>N190</xm:sqref>
            </x14:sparkline>
            <x14:sparkline>
              <xm:f>Presupuesto!L191:L205</xm:f>
              <xm:sqref>N191</xm:sqref>
            </x14:sparkline>
            <x14:sparkline>
              <xm:f>Presupuesto!L192:L206</xm:f>
              <xm:sqref>N192</xm:sqref>
            </x14:sparkline>
            <x14:sparkline>
              <xm:f>Presupuesto!L193:L208</xm:f>
              <xm:sqref>N193</xm:sqref>
            </x14:sparkline>
            <x14:sparkline>
              <xm:f>Presupuesto!L194:L208</xm:f>
              <xm:sqref>N194</xm:sqref>
            </x14:sparkline>
            <x14:sparkline>
              <xm:f>Presupuesto!L196:L210</xm:f>
              <xm:sqref>N196</xm:sqref>
            </x14:sparkline>
            <x14:sparkline>
              <xm:f>Presupuesto!L197:L211</xm:f>
              <xm:sqref>N197</xm:sqref>
            </x14:sparkline>
            <x14:sparkline>
              <xm:f>Presupuesto!L198:L212</xm:f>
              <xm:sqref>N198</xm:sqref>
            </x14:sparkline>
            <x14:sparkline>
              <xm:f>Presupuesto!L199:L213</xm:f>
              <xm:sqref>N199</xm:sqref>
            </x14:sparkline>
            <x14:sparkline>
              <xm:f>Presupuesto!L200:L214</xm:f>
              <xm:sqref>N200</xm:sqref>
            </x14:sparkline>
            <x14:sparkline>
              <xm:f>Presupuesto!L201:L215</xm:f>
              <xm:sqref>N201</xm:sqref>
            </x14:sparkline>
            <x14:sparkline>
              <xm:f>Presupuesto!L202:L216</xm:f>
              <xm:sqref>N202</xm:sqref>
            </x14:sparkline>
            <x14:sparkline>
              <xm:f>Presupuesto!L203:L217</xm:f>
              <xm:sqref>N203</xm:sqref>
            </x14:sparkline>
            <x14:sparkline>
              <xm:f>Presupuesto!L204:L218</xm:f>
              <xm:sqref>N204</xm:sqref>
            </x14:sparkline>
            <x14:sparkline>
              <xm:f>Presupuesto!L205:L219</xm:f>
              <xm:sqref>N205</xm:sqref>
            </x14:sparkline>
            <x14:sparkline>
              <xm:f>Presupuesto!L206:L220</xm:f>
              <xm:sqref>N206</xm:sqref>
            </x14:sparkline>
            <x14:sparkline>
              <xm:f>Presupuesto!L207:L221</xm:f>
              <xm:sqref>N207</xm:sqref>
            </x14:sparkline>
            <x14:sparkline>
              <xm:f>Presupuesto!L208:L222</xm:f>
              <xm:sqref>N208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2AFA-64A2-483B-8725-7BB25943698C}">
  <dimension ref="A1:P75"/>
  <sheetViews>
    <sheetView workbookViewId="0">
      <selection activeCell="I58" sqref="I58"/>
    </sheetView>
  </sheetViews>
  <sheetFormatPr defaultColWidth="11.42578125" defaultRowHeight="15"/>
  <cols>
    <col min="1" max="1" width="13.85546875" customWidth="1"/>
    <col min="2" max="2" width="15.7109375" bestFit="1" customWidth="1"/>
    <col min="3" max="3" width="4.85546875" customWidth="1"/>
    <col min="4" max="4" width="13.85546875" customWidth="1"/>
    <col min="5" max="5" width="15.42578125" customWidth="1"/>
    <col min="6" max="6" width="18.28515625" customWidth="1"/>
    <col min="7" max="7" width="4.28515625" style="9" customWidth="1"/>
    <col min="8" max="8" width="12.85546875" customWidth="1"/>
    <col min="9" max="9" width="14.140625" customWidth="1"/>
    <col min="10" max="10" width="12.7109375" customWidth="1"/>
    <col min="12" max="12" width="3.85546875" bestFit="1" customWidth="1"/>
    <col min="13" max="13" width="14.140625" customWidth="1"/>
    <col min="14" max="14" width="19.85546875" bestFit="1" customWidth="1"/>
  </cols>
  <sheetData>
    <row r="1" spans="1:16" ht="21">
      <c r="A1" s="126">
        <v>44470</v>
      </c>
      <c r="B1" s="127"/>
      <c r="C1" s="127"/>
      <c r="D1" s="127"/>
      <c r="E1" s="127"/>
      <c r="F1" s="127"/>
      <c r="G1" s="127"/>
      <c r="H1" s="127"/>
      <c r="I1" s="128"/>
      <c r="J1" s="29"/>
    </row>
    <row r="2" spans="1:16" ht="15.75">
      <c r="A2" s="6" t="s">
        <v>80</v>
      </c>
      <c r="B2" s="15" t="s">
        <v>70</v>
      </c>
      <c r="C2" s="5" t="s">
        <v>71</v>
      </c>
      <c r="D2" s="15" t="s">
        <v>4</v>
      </c>
      <c r="E2" s="16" t="s">
        <v>5</v>
      </c>
      <c r="F2" s="16" t="s">
        <v>124</v>
      </c>
      <c r="G2" s="7" t="s">
        <v>72</v>
      </c>
      <c r="H2" s="16" t="s">
        <v>0</v>
      </c>
      <c r="I2" s="16" t="s">
        <v>73</v>
      </c>
      <c r="J2" s="16" t="s">
        <v>75</v>
      </c>
      <c r="K2" s="17" t="s">
        <v>77</v>
      </c>
      <c r="L2" s="17" t="s">
        <v>78</v>
      </c>
      <c r="M2" s="17" t="s">
        <v>79</v>
      </c>
      <c r="N2" s="16" t="s">
        <v>74</v>
      </c>
    </row>
    <row r="3" spans="1:16" ht="15.75" hidden="1">
      <c r="A3" s="62"/>
      <c r="B3" s="97"/>
      <c r="C3" s="63"/>
      <c r="D3" s="20"/>
      <c r="E3" s="23" t="s">
        <v>125</v>
      </c>
      <c r="F3" s="97" t="s">
        <v>126</v>
      </c>
      <c r="G3" s="31">
        <f ca="1">IF(AND(gastos_periodicos[[#This Row],[Vencimiento]]&gt;=TODAY(),gastos_periodicos[[#This Row],[Pagado]]=1),1,3)</f>
        <v>3</v>
      </c>
      <c r="H3" s="76">
        <v>44197</v>
      </c>
      <c r="I3" s="74">
        <v>20000</v>
      </c>
      <c r="J3" s="2"/>
      <c r="K3" s="70"/>
      <c r="L3" s="71">
        <f>IF(AND(gastos_periodicos[[#This Row],[Monto pagado]]&gt;0,gastos_periodicos[[#This Row],[Monto pagado]]&gt;=gastos_periodicos[[#This Row],[A pagar]]),1,5)</f>
        <v>5</v>
      </c>
      <c r="M3" s="71"/>
      <c r="N3" s="20" t="s">
        <v>127</v>
      </c>
    </row>
    <row r="4" spans="1:16" ht="15.75" hidden="1">
      <c r="A4" s="62" t="s">
        <v>86</v>
      </c>
      <c r="B4" s="97" t="s">
        <v>128</v>
      </c>
      <c r="C4" s="63"/>
      <c r="D4" s="20" t="s">
        <v>129</v>
      </c>
      <c r="E4" s="23" t="s">
        <v>82</v>
      </c>
      <c r="F4" s="97" t="s">
        <v>130</v>
      </c>
      <c r="G4" s="31">
        <f ca="1">IF(AND(gastos_periodicos[[#This Row],[Vencimiento]]&gt;=TODAY(),gastos_periodicos[[#This Row],[Pagado]]=1),1,3)</f>
        <v>3</v>
      </c>
      <c r="H4" s="76">
        <v>44197</v>
      </c>
      <c r="I4" s="74">
        <v>10000</v>
      </c>
      <c r="J4" s="2"/>
      <c r="K4" s="70"/>
      <c r="L4" s="71">
        <f>IF(AND(gastos_periodicos[[#This Row],[Monto pagado]]&gt;0,gastos_periodicos[[#This Row],[Monto pagado]]&gt;=gastos_periodicos[[#This Row],[A pagar]]),1,5)</f>
        <v>5</v>
      </c>
      <c r="M4" s="71"/>
      <c r="N4" s="20" t="s">
        <v>131</v>
      </c>
    </row>
    <row r="5" spans="1:16" ht="15.75" hidden="1">
      <c r="A5" s="62" t="s">
        <v>86</v>
      </c>
      <c r="B5" s="97" t="s">
        <v>128</v>
      </c>
      <c r="C5" s="63"/>
      <c r="D5" s="20"/>
      <c r="E5" s="23" t="s">
        <v>82</v>
      </c>
      <c r="F5" s="97" t="s">
        <v>132</v>
      </c>
      <c r="G5" s="31">
        <f ca="1">IF(AND(gastos_periodicos[[#This Row],[Vencimiento]]&gt;=TODAY(),gastos_periodicos[[#This Row],[Pagado]]=1),1,3)</f>
        <v>3</v>
      </c>
      <c r="H5" s="76">
        <v>44223</v>
      </c>
      <c r="I5" s="74">
        <v>10000</v>
      </c>
      <c r="J5" s="2"/>
      <c r="K5" s="70"/>
      <c r="L5" s="71">
        <f>IF(AND(gastos_periodicos[[#This Row],[Monto pagado]]&gt;0,gastos_periodicos[[#This Row],[Monto pagado]]&gt;=gastos_periodicos[[#This Row],[A pagar]]),1,5)</f>
        <v>5</v>
      </c>
      <c r="M5" s="71"/>
      <c r="N5" s="20" t="s">
        <v>131</v>
      </c>
    </row>
    <row r="6" spans="1:16" ht="15.75" hidden="1">
      <c r="A6" s="62" t="s">
        <v>86</v>
      </c>
      <c r="B6" s="62" t="s">
        <v>133</v>
      </c>
      <c r="C6" s="63">
        <v>1</v>
      </c>
      <c r="D6" s="23" t="s">
        <v>134</v>
      </c>
      <c r="E6" s="21" t="s">
        <v>24</v>
      </c>
      <c r="F6" s="11" t="s">
        <v>25</v>
      </c>
      <c r="G6" s="64">
        <f ca="1">IF(AND(gastos_periodicos[[#This Row],[Vencimiento]]&gt;=TODAY(),gastos_periodicos[[#This Row],[Pagado]]=1),1,3)</f>
        <v>3</v>
      </c>
      <c r="H6" s="35">
        <v>44227</v>
      </c>
      <c r="I6" s="2">
        <v>109465</v>
      </c>
      <c r="J6" s="2">
        <f>gastos_periodicos[[#This Row],[Prespuesto]]</f>
        <v>109465</v>
      </c>
      <c r="K6" s="70"/>
      <c r="L6" s="71">
        <f>IF(AND(gastos_periodicos[[#This Row],[Monto pagado]]&gt;0,gastos_periodicos[[#This Row],[Monto pagado]]&gt;=gastos_periodicos[[#This Row],[A pagar]]),1,5)</f>
        <v>5</v>
      </c>
      <c r="M6" s="71"/>
      <c r="N6" s="20"/>
    </row>
    <row r="7" spans="1:16" ht="15.75" hidden="1">
      <c r="A7" s="62" t="s">
        <v>86</v>
      </c>
      <c r="B7" s="97" t="s">
        <v>128</v>
      </c>
      <c r="C7" s="63"/>
      <c r="D7" s="20"/>
      <c r="E7" s="23" t="s">
        <v>82</v>
      </c>
      <c r="F7" s="97" t="s">
        <v>135</v>
      </c>
      <c r="G7" s="31">
        <f ca="1">IF(AND(gastos_periodicos[[#This Row],[Vencimiento]]&gt;=TODAY(),gastos_periodicos[[#This Row],[Pagado]]=1),1,3)</f>
        <v>3</v>
      </c>
      <c r="H7" s="76">
        <v>44243</v>
      </c>
      <c r="I7" s="74">
        <v>10000</v>
      </c>
      <c r="J7" s="2"/>
      <c r="K7" s="70"/>
      <c r="L7" s="71">
        <f>IF(AND(gastos_periodicos[[#This Row],[Monto pagado]]&gt;0,gastos_periodicos[[#This Row],[Monto pagado]]&gt;=gastos_periodicos[[#This Row],[A pagar]]),1,5)</f>
        <v>5</v>
      </c>
      <c r="M7" s="71"/>
      <c r="N7" s="20" t="s">
        <v>131</v>
      </c>
    </row>
    <row r="8" spans="1:16" ht="15.75" hidden="1">
      <c r="A8" s="62" t="s">
        <v>86</v>
      </c>
      <c r="B8" s="97" t="s">
        <v>128</v>
      </c>
      <c r="C8" s="63"/>
      <c r="D8" s="20"/>
      <c r="E8" s="23" t="s">
        <v>82</v>
      </c>
      <c r="F8" s="97" t="s">
        <v>136</v>
      </c>
      <c r="G8" s="31">
        <f ca="1">IF(AND(gastos_periodicos[[#This Row],[Vencimiento]]&gt;=TODAY(),gastos_periodicos[[#This Row],[Pagado]]=1),1,3)</f>
        <v>3</v>
      </c>
      <c r="H8" s="76">
        <v>44246</v>
      </c>
      <c r="I8" s="74">
        <v>10000</v>
      </c>
      <c r="J8" s="2"/>
      <c r="K8" s="70"/>
      <c r="L8" s="71">
        <f>IF(AND(gastos_periodicos[[#This Row],[Monto pagado]]&gt;0,gastos_periodicos[[#This Row],[Monto pagado]]&gt;=gastos_periodicos[[#This Row],[A pagar]]),1,5)</f>
        <v>5</v>
      </c>
      <c r="M8" s="71"/>
      <c r="N8" s="20" t="s">
        <v>137</v>
      </c>
    </row>
    <row r="9" spans="1:16" ht="15.75" hidden="1">
      <c r="A9" s="62" t="s">
        <v>86</v>
      </c>
      <c r="B9" s="62" t="s">
        <v>133</v>
      </c>
      <c r="C9" s="63">
        <v>1</v>
      </c>
      <c r="D9" s="23" t="s">
        <v>31</v>
      </c>
      <c r="E9" s="21" t="s">
        <v>32</v>
      </c>
      <c r="F9" s="11" t="s">
        <v>33</v>
      </c>
      <c r="G9" s="64">
        <f ca="1">IF(AND(gastos_periodicos[[#This Row],[Vencimiento]]&gt;=TODAY(),gastos_periodicos[[#This Row],[Pagado]]=1),1,3)</f>
        <v>3</v>
      </c>
      <c r="H9" s="35">
        <v>44252</v>
      </c>
      <c r="I9" s="69">
        <v>15000</v>
      </c>
      <c r="J9" s="2">
        <f>gastos_periodicos[[#This Row],[Prespuesto]]</f>
        <v>15000</v>
      </c>
      <c r="K9" s="70"/>
      <c r="L9" s="71">
        <f>IF(AND(gastos_periodicos[[#This Row],[Monto pagado]]&gt;0,gastos_periodicos[[#This Row],[Monto pagado]]&gt;=gastos_periodicos[[#This Row],[A pagar]]),1,5)</f>
        <v>5</v>
      </c>
      <c r="M9" s="71"/>
      <c r="N9" s="21"/>
      <c r="P9" t="s">
        <v>138</v>
      </c>
    </row>
    <row r="10" spans="1:16" ht="15.75" hidden="1">
      <c r="A10" s="62" t="s">
        <v>86</v>
      </c>
      <c r="B10" s="97" t="s">
        <v>128</v>
      </c>
      <c r="C10" s="63"/>
      <c r="D10" s="20"/>
      <c r="E10" s="23" t="s">
        <v>82</v>
      </c>
      <c r="F10" s="97" t="s">
        <v>139</v>
      </c>
      <c r="G10" s="31">
        <f ca="1">IF(AND(gastos_periodicos[[#This Row],[Vencimiento]]&gt;=TODAY(),gastos_periodicos[[#This Row],[Pagado]]=1),1,3)</f>
        <v>3</v>
      </c>
      <c r="H10" s="76">
        <v>44260</v>
      </c>
      <c r="I10" s="74">
        <v>10000</v>
      </c>
      <c r="J10" s="2"/>
      <c r="K10" s="70"/>
      <c r="L10" s="71">
        <f>IF(AND(gastos_periodicos[[#This Row],[Monto pagado]]&gt;0,gastos_periodicos[[#This Row],[Monto pagado]]&gt;=gastos_periodicos[[#This Row],[A pagar]]),1,5)</f>
        <v>5</v>
      </c>
      <c r="M10" s="71"/>
      <c r="N10" s="20" t="s">
        <v>131</v>
      </c>
      <c r="P10" t="s">
        <v>140</v>
      </c>
    </row>
    <row r="11" spans="1:16" ht="15.75" hidden="1">
      <c r="A11" s="62" t="s">
        <v>86</v>
      </c>
      <c r="B11" s="97" t="s">
        <v>128</v>
      </c>
      <c r="C11" s="63"/>
      <c r="D11" s="20"/>
      <c r="E11" s="23" t="s">
        <v>82</v>
      </c>
      <c r="F11" s="97" t="s">
        <v>141</v>
      </c>
      <c r="G11" s="31">
        <f ca="1">IF(AND(gastos_periodicos[[#This Row],[Vencimiento]]&gt;=TODAY(),gastos_periodicos[[#This Row],[Pagado]]=1),1,3)</f>
        <v>3</v>
      </c>
      <c r="H11" s="76">
        <v>44262</v>
      </c>
      <c r="I11" s="74">
        <v>20000</v>
      </c>
      <c r="J11" s="2"/>
      <c r="K11" s="70"/>
      <c r="L11" s="71">
        <f>IF(AND(gastos_periodicos[[#This Row],[Monto pagado]]&gt;0,gastos_periodicos[[#This Row],[Monto pagado]]&gt;=gastos_periodicos[[#This Row],[A pagar]]),1,5)</f>
        <v>5</v>
      </c>
      <c r="M11" s="71"/>
      <c r="N11" s="20" t="s">
        <v>131</v>
      </c>
      <c r="P11" t="s">
        <v>142</v>
      </c>
    </row>
    <row r="12" spans="1:16" ht="15.75" hidden="1">
      <c r="A12" s="62" t="s">
        <v>86</v>
      </c>
      <c r="B12" s="97" t="s">
        <v>128</v>
      </c>
      <c r="C12" s="63"/>
      <c r="D12" s="20"/>
      <c r="E12" s="23" t="s">
        <v>82</v>
      </c>
      <c r="F12" s="97" t="s">
        <v>141</v>
      </c>
      <c r="G12" s="31">
        <f ca="1">IF(AND(gastos_periodicos[[#This Row],[Vencimiento]]&gt;=TODAY(),gastos_periodicos[[#This Row],[Pagado]]=1),1,3)</f>
        <v>3</v>
      </c>
      <c r="H12" s="76">
        <v>44262</v>
      </c>
      <c r="I12" s="74">
        <v>20000</v>
      </c>
      <c r="J12" s="2"/>
      <c r="K12" s="70"/>
      <c r="L12" s="71">
        <f>IF(AND(gastos_periodicos[[#This Row],[Monto pagado]]&gt;0,gastos_periodicos[[#This Row],[Monto pagado]]&gt;=gastos_periodicos[[#This Row],[A pagar]]),1,5)</f>
        <v>5</v>
      </c>
      <c r="M12" s="71"/>
      <c r="N12" s="20" t="s">
        <v>143</v>
      </c>
      <c r="P12" t="s">
        <v>144</v>
      </c>
    </row>
    <row r="13" spans="1:16" ht="15.75" hidden="1">
      <c r="A13" s="62" t="s">
        <v>86</v>
      </c>
      <c r="B13" s="97" t="s">
        <v>128</v>
      </c>
      <c r="C13" s="63"/>
      <c r="D13" s="20"/>
      <c r="E13" s="23" t="s">
        <v>82</v>
      </c>
      <c r="F13" s="97" t="s">
        <v>145</v>
      </c>
      <c r="G13" s="31">
        <f ca="1">IF(AND(gastos_periodicos[[#This Row],[Vencimiento]]&gt;=TODAY(),gastos_periodicos[[#This Row],[Pagado]]=1),1,3)</f>
        <v>3</v>
      </c>
      <c r="H13" s="76">
        <v>44278</v>
      </c>
      <c r="I13" s="74">
        <v>10000</v>
      </c>
      <c r="J13" s="2"/>
      <c r="K13" s="70"/>
      <c r="L13" s="71">
        <f>IF(AND(gastos_periodicos[[#This Row],[Monto pagado]]&gt;0,gastos_periodicos[[#This Row],[Monto pagado]]&gt;=gastos_periodicos[[#This Row],[A pagar]]),1,5)</f>
        <v>5</v>
      </c>
      <c r="M13" s="71"/>
      <c r="N13" s="20" t="s">
        <v>131</v>
      </c>
    </row>
    <row r="14" spans="1:16" ht="15.75" hidden="1">
      <c r="A14" s="62" t="s">
        <v>86</v>
      </c>
      <c r="B14" s="97" t="s">
        <v>128</v>
      </c>
      <c r="C14" s="63"/>
      <c r="D14" s="20" t="s">
        <v>91</v>
      </c>
      <c r="E14" s="23" t="s">
        <v>92</v>
      </c>
      <c r="F14" s="97" t="s">
        <v>93</v>
      </c>
      <c r="G14" s="31">
        <f ca="1">IF(AND(gastos_periodicos[[#This Row],[Vencimiento]]&gt;=TODAY(),gastos_periodicos[[#This Row],[Pagado]]=1),1,3)</f>
        <v>3</v>
      </c>
      <c r="H14" s="76">
        <v>44286</v>
      </c>
      <c r="I14" s="74">
        <v>5000</v>
      </c>
      <c r="J14" s="2"/>
      <c r="K14" s="70"/>
      <c r="L14" s="71">
        <f>IF(AND(gastos_periodicos[[#This Row],[Monto pagado]]&gt;0,gastos_periodicos[[#This Row],[Monto pagado]]&gt;=gastos_periodicos[[#This Row],[A pagar]]),1,5)</f>
        <v>5</v>
      </c>
      <c r="M14" s="71"/>
      <c r="N14" s="20" t="s">
        <v>146</v>
      </c>
    </row>
    <row r="15" spans="1:16" ht="15.75" hidden="1">
      <c r="A15" s="62" t="s">
        <v>86</v>
      </c>
      <c r="B15" s="97" t="s">
        <v>128</v>
      </c>
      <c r="C15" s="63"/>
      <c r="D15" s="20" t="s">
        <v>91</v>
      </c>
      <c r="E15" s="23" t="s">
        <v>120</v>
      </c>
      <c r="F15" s="97" t="s">
        <v>147</v>
      </c>
      <c r="G15" s="31">
        <f ca="1">IF(AND(gastos_periodicos[[#This Row],[Vencimiento]]&gt;=TODAY(),gastos_periodicos[[#This Row],[Pagado]]=1),1,3)</f>
        <v>3</v>
      </c>
      <c r="H15" s="76">
        <v>44286</v>
      </c>
      <c r="I15" s="74">
        <v>75000</v>
      </c>
      <c r="J15" s="2"/>
      <c r="K15" s="70"/>
      <c r="L15" s="71">
        <f>IF(AND(gastos_periodicos[[#This Row],[Monto pagado]]&gt;0,gastos_periodicos[[#This Row],[Monto pagado]]&gt;=gastos_periodicos[[#This Row],[A pagar]]),1,5)</f>
        <v>5</v>
      </c>
      <c r="M15" s="71"/>
      <c r="N15" s="20" t="s">
        <v>91</v>
      </c>
    </row>
    <row r="16" spans="1:16" ht="15.75" hidden="1">
      <c r="A16" s="62" t="s">
        <v>86</v>
      </c>
      <c r="B16" s="97" t="s">
        <v>128</v>
      </c>
      <c r="C16" s="63"/>
      <c r="D16" s="20"/>
      <c r="E16" s="23" t="s">
        <v>82</v>
      </c>
      <c r="F16" s="97" t="s">
        <v>148</v>
      </c>
      <c r="G16" s="31">
        <f ca="1">IF(AND(gastos_periodicos[[#This Row],[Vencimiento]]&gt;=TODAY(),gastos_periodicos[[#This Row],[Pagado]]=1),1,3)</f>
        <v>3</v>
      </c>
      <c r="H16" s="76">
        <v>44295</v>
      </c>
      <c r="I16" s="74">
        <v>10000</v>
      </c>
      <c r="J16" s="2"/>
      <c r="K16" s="70"/>
      <c r="L16" s="71">
        <f>IF(AND(gastos_periodicos[[#This Row],[Monto pagado]]&gt;0,gastos_periodicos[[#This Row],[Monto pagado]]&gt;=gastos_periodicos[[#This Row],[A pagar]]),1,5)</f>
        <v>5</v>
      </c>
      <c r="M16" s="71"/>
      <c r="N16" s="20" t="s">
        <v>131</v>
      </c>
    </row>
    <row r="17" spans="1:14" ht="15.75" hidden="1">
      <c r="A17" s="62" t="s">
        <v>86</v>
      </c>
      <c r="B17" s="97" t="s">
        <v>128</v>
      </c>
      <c r="C17" s="63"/>
      <c r="D17" s="20" t="s">
        <v>149</v>
      </c>
      <c r="E17" s="20" t="s">
        <v>102</v>
      </c>
      <c r="F17" s="97" t="s">
        <v>103</v>
      </c>
      <c r="G17" s="31">
        <f ca="1">IF(AND(gastos_periodicos[[#This Row],[Vencimiento]]&gt;=TODAY(),gastos_periodicos[[#This Row],[Pagado]]=1),1,3)</f>
        <v>3</v>
      </c>
      <c r="H17" s="76">
        <v>44296</v>
      </c>
      <c r="I17" s="74">
        <v>40000</v>
      </c>
      <c r="J17" s="2"/>
      <c r="K17" s="70"/>
      <c r="L17" s="71">
        <f>IF(AND(gastos_periodicos[[#This Row],[Monto pagado]]&gt;0,gastos_periodicos[[#This Row],[Monto pagado]]&gt;=gastos_periodicos[[#This Row],[A pagar]]),1,5)</f>
        <v>5</v>
      </c>
      <c r="M17" s="71"/>
      <c r="N17" s="23" t="s">
        <v>150</v>
      </c>
    </row>
    <row r="18" spans="1:14" ht="15.75" hidden="1">
      <c r="A18" s="62" t="s">
        <v>86</v>
      </c>
      <c r="B18" s="97" t="s">
        <v>128</v>
      </c>
      <c r="C18" s="63"/>
      <c r="D18" s="20"/>
      <c r="E18" s="23" t="s">
        <v>111</v>
      </c>
      <c r="F18" s="97" t="s">
        <v>151</v>
      </c>
      <c r="G18" s="31">
        <f ca="1">IF(AND(gastos_periodicos[[#This Row],[Vencimiento]]&gt;=TODAY(),gastos_periodicos[[#This Row],[Pagado]]=1),1,3)</f>
        <v>3</v>
      </c>
      <c r="H18" s="76">
        <v>44304</v>
      </c>
      <c r="I18" s="74">
        <v>20000</v>
      </c>
      <c r="J18" s="2"/>
      <c r="K18" s="70"/>
      <c r="L18" s="71">
        <f>IF(AND(gastos_periodicos[[#This Row],[Monto pagado]]&gt;0,gastos_periodicos[[#This Row],[Monto pagado]]&gt;=gastos_periodicos[[#This Row],[A pagar]]),1,5)</f>
        <v>5</v>
      </c>
      <c r="M18" s="71"/>
      <c r="N18" s="20" t="s">
        <v>131</v>
      </c>
    </row>
    <row r="19" spans="1:14" ht="15.75" hidden="1">
      <c r="A19" s="62" t="s">
        <v>86</v>
      </c>
      <c r="B19" s="97" t="s">
        <v>128</v>
      </c>
      <c r="C19" s="63"/>
      <c r="D19" s="20"/>
      <c r="E19" s="23" t="s">
        <v>82</v>
      </c>
      <c r="F19" s="97" t="s">
        <v>152</v>
      </c>
      <c r="G19" s="31">
        <f ca="1">IF(AND(gastos_periodicos[[#This Row],[Vencimiento]]&gt;=TODAY(),gastos_periodicos[[#This Row],[Pagado]]=1),1,3)</f>
        <v>3</v>
      </c>
      <c r="H19" s="76">
        <v>44317</v>
      </c>
      <c r="I19" s="74">
        <v>15000</v>
      </c>
      <c r="J19" s="2"/>
      <c r="K19" s="70"/>
      <c r="L19" s="71">
        <f>IF(AND(gastos_periodicos[[#This Row],[Monto pagado]]&gt;0,gastos_periodicos[[#This Row],[Monto pagado]]&gt;=gastos_periodicos[[#This Row],[A pagar]]),1,5)</f>
        <v>5</v>
      </c>
      <c r="M19" s="71"/>
      <c r="N19" s="20" t="s">
        <v>131</v>
      </c>
    </row>
    <row r="20" spans="1:14" ht="15.75" hidden="1">
      <c r="A20" s="62" t="s">
        <v>86</v>
      </c>
      <c r="B20" s="97" t="s">
        <v>128</v>
      </c>
      <c r="C20" s="63"/>
      <c r="D20" s="20"/>
      <c r="E20" s="23" t="s">
        <v>82</v>
      </c>
      <c r="F20" s="97" t="s">
        <v>153</v>
      </c>
      <c r="G20" s="31">
        <f ca="1">IF(AND(gastos_periodicos[[#This Row],[Vencimiento]]&gt;=TODAY(),gastos_periodicos[[#This Row],[Pagado]]=1),1,3)</f>
        <v>3</v>
      </c>
      <c r="H20" s="76">
        <v>44322</v>
      </c>
      <c r="I20" s="74">
        <v>10000</v>
      </c>
      <c r="J20" s="2"/>
      <c r="K20" s="70"/>
      <c r="L20" s="71">
        <f>IF(AND(gastos_periodicos[[#This Row],[Monto pagado]]&gt;0,gastos_periodicos[[#This Row],[Monto pagado]]&gt;=gastos_periodicos[[#This Row],[A pagar]]),1,5)</f>
        <v>5</v>
      </c>
      <c r="M20" s="71"/>
      <c r="N20" s="20" t="s">
        <v>131</v>
      </c>
    </row>
    <row r="21" spans="1:14" ht="15.75" hidden="1">
      <c r="A21" s="62" t="s">
        <v>86</v>
      </c>
      <c r="B21" s="97" t="s">
        <v>128</v>
      </c>
      <c r="C21" s="63"/>
      <c r="D21" s="20"/>
      <c r="E21" s="23" t="s">
        <v>85</v>
      </c>
      <c r="F21" s="97" t="s">
        <v>154</v>
      </c>
      <c r="G21" s="31">
        <f ca="1">IF(AND(gastos_periodicos[[#This Row],[Vencimiento]]&gt;=TODAY(),gastos_periodicos[[#This Row],[Pagado]]=1),1,3)</f>
        <v>3</v>
      </c>
      <c r="H21" s="76">
        <v>44326</v>
      </c>
      <c r="I21" s="74">
        <v>15000</v>
      </c>
      <c r="J21" s="2"/>
      <c r="K21" s="70"/>
      <c r="L21" s="71">
        <f>IF(AND(gastos_periodicos[[#This Row],[Monto pagado]]&gt;0,gastos_periodicos[[#This Row],[Monto pagado]]&gt;=gastos_periodicos[[#This Row],[A pagar]]),1,5)</f>
        <v>5</v>
      </c>
      <c r="M21" s="71"/>
      <c r="N21" s="20" t="s">
        <v>131</v>
      </c>
    </row>
    <row r="22" spans="1:14" ht="15.75" hidden="1">
      <c r="A22" s="62" t="s">
        <v>86</v>
      </c>
      <c r="B22" s="97" t="s">
        <v>128</v>
      </c>
      <c r="C22" s="63"/>
      <c r="D22" s="20"/>
      <c r="E22" s="23" t="s">
        <v>82</v>
      </c>
      <c r="F22" s="97" t="s">
        <v>155</v>
      </c>
      <c r="G22" s="31">
        <f ca="1">IF(AND(gastos_periodicos[[#This Row],[Vencimiento]]&gt;=TODAY(),gastos_periodicos[[#This Row],[Pagado]]=1),1,3)</f>
        <v>3</v>
      </c>
      <c r="H22" s="76">
        <v>44328</v>
      </c>
      <c r="I22" s="74">
        <v>30000</v>
      </c>
      <c r="J22" s="2"/>
      <c r="K22" s="70"/>
      <c r="L22" s="71">
        <f>IF(AND(gastos_periodicos[[#This Row],[Monto pagado]]&gt;0,gastos_periodicos[[#This Row],[Monto pagado]]&gt;=gastos_periodicos[[#This Row],[A pagar]]),1,5)</f>
        <v>5</v>
      </c>
      <c r="M22" s="71"/>
      <c r="N22" s="20" t="s">
        <v>131</v>
      </c>
    </row>
    <row r="23" spans="1:14" ht="15.75" hidden="1">
      <c r="A23" s="62" t="s">
        <v>86</v>
      </c>
      <c r="B23" s="97" t="s">
        <v>128</v>
      </c>
      <c r="C23" s="63"/>
      <c r="D23" s="20"/>
      <c r="E23" s="23" t="s">
        <v>82</v>
      </c>
      <c r="F23" s="97" t="s">
        <v>156</v>
      </c>
      <c r="G23" s="31">
        <f ca="1">IF(AND(gastos_periodicos[[#This Row],[Vencimiento]]&gt;=TODAY(),gastos_periodicos[[#This Row],[Pagado]]=1),1,3)</f>
        <v>3</v>
      </c>
      <c r="H23" s="76">
        <v>44328</v>
      </c>
      <c r="I23" s="74">
        <v>15000</v>
      </c>
      <c r="J23" s="2"/>
      <c r="K23" s="70"/>
      <c r="L23" s="71">
        <f>IF(AND(gastos_periodicos[[#This Row],[Monto pagado]]&gt;0,gastos_periodicos[[#This Row],[Monto pagado]]&gt;=gastos_periodicos[[#This Row],[A pagar]]),1,5)</f>
        <v>5</v>
      </c>
      <c r="M23" s="71"/>
      <c r="N23" s="20" t="s">
        <v>131</v>
      </c>
    </row>
    <row r="24" spans="1:14" ht="15.75" hidden="1">
      <c r="A24" s="62" t="s">
        <v>86</v>
      </c>
      <c r="B24" s="97" t="s">
        <v>128</v>
      </c>
      <c r="C24" s="63"/>
      <c r="D24" s="20"/>
      <c r="E24" s="23" t="s">
        <v>82</v>
      </c>
      <c r="F24" s="97" t="s">
        <v>157</v>
      </c>
      <c r="G24" s="31">
        <f ca="1">IF(AND(gastos_periodicos[[#This Row],[Vencimiento]]&gt;=TODAY(),gastos_periodicos[[#This Row],[Pagado]]=1),1,3)</f>
        <v>3</v>
      </c>
      <c r="H24" s="76">
        <v>44340</v>
      </c>
      <c r="I24" s="74">
        <v>15000</v>
      </c>
      <c r="J24" s="2"/>
      <c r="K24" s="70"/>
      <c r="L24" s="71">
        <f>IF(AND(gastos_periodicos[[#This Row],[Monto pagado]]&gt;0,gastos_periodicos[[#This Row],[Monto pagado]]&gt;=gastos_periodicos[[#This Row],[A pagar]]),1,5)</f>
        <v>5</v>
      </c>
      <c r="M24" s="71"/>
      <c r="N24" s="20" t="s">
        <v>131</v>
      </c>
    </row>
    <row r="25" spans="1:14" ht="15.75" hidden="1">
      <c r="A25" s="62" t="s">
        <v>86</v>
      </c>
      <c r="B25" s="97" t="s">
        <v>128</v>
      </c>
      <c r="C25" s="63"/>
      <c r="D25" s="20"/>
      <c r="E25" s="23" t="s">
        <v>106</v>
      </c>
      <c r="F25" s="97" t="s">
        <v>141</v>
      </c>
      <c r="G25" s="31">
        <f ca="1">IF(AND(gastos_periodicos[[#This Row],[Vencimiento]]&gt;=TODAY(),gastos_periodicos[[#This Row],[Pagado]]=1),1,3)</f>
        <v>3</v>
      </c>
      <c r="H25" s="76">
        <v>44368</v>
      </c>
      <c r="I25" s="74">
        <v>20000</v>
      </c>
      <c r="J25" s="2"/>
      <c r="K25" s="70"/>
      <c r="L25" s="71">
        <f>IF(AND(gastos_periodicos[[#This Row],[Monto pagado]]&gt;0,gastos_periodicos[[#This Row],[Monto pagado]]&gt;=gastos_periodicos[[#This Row],[A pagar]]),1,5)</f>
        <v>5</v>
      </c>
      <c r="M25" s="71"/>
      <c r="N25" s="20" t="s">
        <v>131</v>
      </c>
    </row>
    <row r="26" spans="1:14" ht="15.75" hidden="1">
      <c r="A26" s="62" t="s">
        <v>86</v>
      </c>
      <c r="B26" s="97" t="s">
        <v>128</v>
      </c>
      <c r="C26" s="63"/>
      <c r="D26" s="20"/>
      <c r="E26" s="23" t="s">
        <v>82</v>
      </c>
      <c r="F26" s="97" t="s">
        <v>158</v>
      </c>
      <c r="G26" s="31">
        <f ca="1">IF(AND(gastos_periodicos[[#This Row],[Vencimiento]]&gt;=TODAY(),gastos_periodicos[[#This Row],[Pagado]]=1),1,3)</f>
        <v>3</v>
      </c>
      <c r="H26" s="76">
        <v>44370</v>
      </c>
      <c r="I26" s="74">
        <v>10000</v>
      </c>
      <c r="J26" s="2"/>
      <c r="K26" s="70"/>
      <c r="L26" s="71">
        <f>IF(AND(gastos_periodicos[[#This Row],[Monto pagado]]&gt;0,gastos_periodicos[[#This Row],[Monto pagado]]&gt;=gastos_periodicos[[#This Row],[A pagar]]),1,5)</f>
        <v>5</v>
      </c>
      <c r="M26" s="71"/>
      <c r="N26" s="20" t="s">
        <v>131</v>
      </c>
    </row>
    <row r="27" spans="1:14" ht="15.75" hidden="1">
      <c r="A27" s="62" t="s">
        <v>86</v>
      </c>
      <c r="B27" s="97" t="s">
        <v>128</v>
      </c>
      <c r="C27" s="63"/>
      <c r="D27" s="20"/>
      <c r="E27" s="23" t="s">
        <v>82</v>
      </c>
      <c r="F27" s="97" t="s">
        <v>159</v>
      </c>
      <c r="G27" s="31">
        <f ca="1">IF(AND(gastos_periodicos[[#This Row],[Vencimiento]]&gt;=TODAY(),gastos_periodicos[[#This Row],[Pagado]]=1),1,3)</f>
        <v>3</v>
      </c>
      <c r="H27" s="76">
        <v>44376</v>
      </c>
      <c r="I27" s="74">
        <v>15000</v>
      </c>
      <c r="J27" s="2"/>
      <c r="K27" s="70"/>
      <c r="L27" s="71">
        <f>IF(AND(gastos_periodicos[[#This Row],[Monto pagado]]&gt;0,gastos_periodicos[[#This Row],[Monto pagado]]&gt;=gastos_periodicos[[#This Row],[A pagar]]),1,5)</f>
        <v>5</v>
      </c>
      <c r="M27" s="71"/>
      <c r="N27" s="20" t="s">
        <v>131</v>
      </c>
    </row>
    <row r="28" spans="1:14" ht="15.75" hidden="1">
      <c r="A28" s="62" t="s">
        <v>86</v>
      </c>
      <c r="B28" s="97" t="s">
        <v>128</v>
      </c>
      <c r="C28" s="63"/>
      <c r="D28" s="20"/>
      <c r="E28" s="23" t="s">
        <v>82</v>
      </c>
      <c r="F28" s="97" t="s">
        <v>58</v>
      </c>
      <c r="G28" s="31">
        <f ca="1">IF(AND(gastos_periodicos[[#This Row],[Vencimiento]]&gt;=TODAY(),gastos_periodicos[[#This Row],[Pagado]]=1),1,3)</f>
        <v>3</v>
      </c>
      <c r="H28" s="76">
        <v>44379</v>
      </c>
      <c r="I28" s="74">
        <v>25000</v>
      </c>
      <c r="J28" s="2"/>
      <c r="K28" s="70"/>
      <c r="L28" s="71">
        <f>IF(AND(gastos_periodicos[[#This Row],[Monto pagado]]&gt;0,gastos_periodicos[[#This Row],[Monto pagado]]&gt;=gastos_periodicos[[#This Row],[A pagar]]),1,5)</f>
        <v>5</v>
      </c>
      <c r="M28" s="71"/>
      <c r="N28" s="20" t="s">
        <v>137</v>
      </c>
    </row>
    <row r="29" spans="1:14" ht="15.75" hidden="1">
      <c r="A29" s="62" t="s">
        <v>86</v>
      </c>
      <c r="B29" s="97" t="s">
        <v>128</v>
      </c>
      <c r="C29" s="63"/>
      <c r="D29" s="20"/>
      <c r="E29" s="23" t="s">
        <v>82</v>
      </c>
      <c r="F29" s="97" t="s">
        <v>160</v>
      </c>
      <c r="G29" s="31">
        <f ca="1">IF(AND(gastos_periodicos[[#This Row],[Vencimiento]]&gt;=TODAY(),gastos_periodicos[[#This Row],[Pagado]]=1),1,3)</f>
        <v>3</v>
      </c>
      <c r="H29" s="76">
        <v>44397</v>
      </c>
      <c r="I29" s="74">
        <v>10000</v>
      </c>
      <c r="J29" s="2"/>
      <c r="K29" s="70"/>
      <c r="L29" s="71">
        <f>IF(AND(gastos_periodicos[[#This Row],[Monto pagado]]&gt;0,gastos_periodicos[[#This Row],[Monto pagado]]&gt;=gastos_periodicos[[#This Row],[A pagar]]),1,5)</f>
        <v>5</v>
      </c>
      <c r="M29" s="71"/>
      <c r="N29" s="20" t="s">
        <v>131</v>
      </c>
    </row>
    <row r="30" spans="1:14" ht="15.75" hidden="1">
      <c r="A30" s="62" t="s">
        <v>86</v>
      </c>
      <c r="B30" s="97" t="s">
        <v>128</v>
      </c>
      <c r="C30" s="63"/>
      <c r="D30" s="20"/>
      <c r="E30" s="23" t="s">
        <v>82</v>
      </c>
      <c r="F30" s="97" t="s">
        <v>161</v>
      </c>
      <c r="G30" s="31">
        <f ca="1">IF(AND(gastos_periodicos[[#This Row],[Vencimiento]]&gt;=TODAY(),gastos_periodicos[[#This Row],[Pagado]]=1),1,3)</f>
        <v>3</v>
      </c>
      <c r="H30" s="76">
        <v>44416</v>
      </c>
      <c r="I30" s="74">
        <v>10000</v>
      </c>
      <c r="J30" s="2"/>
      <c r="K30" s="70"/>
      <c r="L30" s="71">
        <f>IF(AND(gastos_periodicos[[#This Row],[Monto pagado]]&gt;0,gastos_periodicos[[#This Row],[Monto pagado]]&gt;=gastos_periodicos[[#This Row],[A pagar]]),1,5)</f>
        <v>5</v>
      </c>
      <c r="M30" s="71"/>
      <c r="N30" s="20" t="s">
        <v>131</v>
      </c>
    </row>
    <row r="31" spans="1:14" ht="15.75" hidden="1">
      <c r="A31" s="62" t="s">
        <v>86</v>
      </c>
      <c r="B31" s="97" t="s">
        <v>128</v>
      </c>
      <c r="C31" s="63"/>
      <c r="D31" s="20"/>
      <c r="E31" s="23" t="s">
        <v>90</v>
      </c>
      <c r="F31" s="97" t="s">
        <v>157</v>
      </c>
      <c r="G31" s="31">
        <f ca="1">IF(AND(gastos_periodicos[[#This Row],[Vencimiento]]&gt;=TODAY(),gastos_periodicos[[#This Row],[Pagado]]=1),1,3)</f>
        <v>3</v>
      </c>
      <c r="H31" s="76">
        <v>44417</v>
      </c>
      <c r="I31" s="74">
        <v>20000</v>
      </c>
      <c r="J31" s="2"/>
      <c r="K31" s="70"/>
      <c r="L31" s="71">
        <f>IF(AND(gastos_periodicos[[#This Row],[Monto pagado]]&gt;0,gastos_periodicos[[#This Row],[Monto pagado]]&gt;=gastos_periodicos[[#This Row],[A pagar]]),1,5)</f>
        <v>5</v>
      </c>
      <c r="M31" s="71"/>
      <c r="N31" s="20" t="s">
        <v>131</v>
      </c>
    </row>
    <row r="32" spans="1:14" ht="15.75" hidden="1">
      <c r="A32" s="62" t="s">
        <v>86</v>
      </c>
      <c r="B32" s="97" t="s">
        <v>128</v>
      </c>
      <c r="C32" s="63"/>
      <c r="D32" s="20"/>
      <c r="E32" s="23" t="s">
        <v>90</v>
      </c>
      <c r="F32" s="97" t="s">
        <v>156</v>
      </c>
      <c r="G32" s="31">
        <f ca="1">IF(AND(gastos_periodicos[[#This Row],[Vencimiento]]&gt;=TODAY(),gastos_periodicos[[#This Row],[Pagado]]=1),1,3)</f>
        <v>3</v>
      </c>
      <c r="H32" s="76">
        <v>44417</v>
      </c>
      <c r="I32" s="74">
        <v>15000</v>
      </c>
      <c r="J32" s="2"/>
      <c r="K32" s="70"/>
      <c r="L32" s="71">
        <f>IF(AND(gastos_periodicos[[#This Row],[Monto pagado]]&gt;0,gastos_periodicos[[#This Row],[Monto pagado]]&gt;=gastos_periodicos[[#This Row],[A pagar]]),1,5)</f>
        <v>5</v>
      </c>
      <c r="M32" s="71"/>
      <c r="N32" s="20" t="s">
        <v>131</v>
      </c>
    </row>
    <row r="33" spans="1:14" ht="15.75" hidden="1">
      <c r="A33" s="62" t="s">
        <v>86</v>
      </c>
      <c r="B33" s="97" t="s">
        <v>128</v>
      </c>
      <c r="C33" s="63"/>
      <c r="D33" s="20"/>
      <c r="E33" s="23" t="s">
        <v>90</v>
      </c>
      <c r="F33" s="97" t="s">
        <v>162</v>
      </c>
      <c r="G33" s="31">
        <f ca="1">IF(AND(gastos_periodicos[[#This Row],[Vencimiento]]&gt;=TODAY(),gastos_periodicos[[#This Row],[Pagado]]=1),1,3)</f>
        <v>3</v>
      </c>
      <c r="H33" s="76">
        <v>44417</v>
      </c>
      <c r="I33" s="74">
        <v>15000</v>
      </c>
      <c r="J33" s="2"/>
      <c r="K33" s="70"/>
      <c r="L33" s="71">
        <f>IF(AND(gastos_periodicos[[#This Row],[Monto pagado]]&gt;0,gastos_periodicos[[#This Row],[Monto pagado]]&gt;=gastos_periodicos[[#This Row],[A pagar]]),1,5)</f>
        <v>5</v>
      </c>
      <c r="M33" s="71"/>
      <c r="N33" s="20" t="s">
        <v>131</v>
      </c>
    </row>
    <row r="34" spans="1:14" ht="15.75" hidden="1">
      <c r="A34" s="62" t="s">
        <v>86</v>
      </c>
      <c r="B34" s="97" t="s">
        <v>128</v>
      </c>
      <c r="C34" s="63"/>
      <c r="D34" s="20"/>
      <c r="E34" s="23" t="s">
        <v>82</v>
      </c>
      <c r="F34" s="97" t="s">
        <v>57</v>
      </c>
      <c r="G34" s="31">
        <f ca="1">IF(AND(gastos_periodicos[[#This Row],[Vencimiento]]&gt;=TODAY(),gastos_periodicos[[#This Row],[Pagado]]=1),1,3)</f>
        <v>3</v>
      </c>
      <c r="H34" s="76">
        <v>44448</v>
      </c>
      <c r="I34" s="74">
        <v>25000</v>
      </c>
      <c r="J34" s="2"/>
      <c r="K34" s="70"/>
      <c r="L34" s="71">
        <f>IF(AND(gastos_periodicos[[#This Row],[Monto pagado]]&gt;0,gastos_periodicos[[#This Row],[Monto pagado]]&gt;=gastos_periodicos[[#This Row],[A pagar]]),1,5)</f>
        <v>5</v>
      </c>
      <c r="M34" s="71"/>
      <c r="N34" s="20" t="s">
        <v>137</v>
      </c>
    </row>
    <row r="35" spans="1:14" ht="15.75" hidden="1">
      <c r="A35" s="62" t="s">
        <v>86</v>
      </c>
      <c r="B35" s="97" t="s">
        <v>128</v>
      </c>
      <c r="C35" s="63"/>
      <c r="D35" s="20"/>
      <c r="E35" s="23" t="s">
        <v>82</v>
      </c>
      <c r="F35" s="97" t="s">
        <v>163</v>
      </c>
      <c r="G35" s="31">
        <f ca="1">IF(AND(gastos_periodicos[[#This Row],[Vencimiento]]&gt;=TODAY(),gastos_periodicos[[#This Row],[Pagado]]=1),1,3)</f>
        <v>3</v>
      </c>
      <c r="H35" s="76">
        <v>44453</v>
      </c>
      <c r="I35" s="74">
        <v>15000</v>
      </c>
      <c r="J35" s="2"/>
      <c r="K35" s="70"/>
      <c r="L35" s="71">
        <f>IF(AND(gastos_periodicos[[#This Row],[Monto pagado]]&gt;0,gastos_periodicos[[#This Row],[Monto pagado]]&gt;=gastos_periodicos[[#This Row],[A pagar]]),1,5)</f>
        <v>5</v>
      </c>
      <c r="M35" s="71"/>
      <c r="N35" s="20" t="s">
        <v>131</v>
      </c>
    </row>
    <row r="36" spans="1:14" ht="15.75" hidden="1">
      <c r="A36" s="62" t="s">
        <v>86</v>
      </c>
      <c r="B36" s="97" t="s">
        <v>128</v>
      </c>
      <c r="C36" s="63"/>
      <c r="D36" s="20"/>
      <c r="E36" s="23" t="s">
        <v>82</v>
      </c>
      <c r="F36" s="97" t="s">
        <v>164</v>
      </c>
      <c r="G36" s="31">
        <f ca="1">IF(AND(gastos_periodicos[[#This Row],[Vencimiento]]&gt;=TODAY(),gastos_periodicos[[#This Row],[Pagado]]=1),1,3)</f>
        <v>3</v>
      </c>
      <c r="H36" s="76">
        <v>44453</v>
      </c>
      <c r="I36" s="74">
        <v>15000</v>
      </c>
      <c r="J36" s="2"/>
      <c r="K36" s="70"/>
      <c r="L36" s="71">
        <f>IF(AND(gastos_periodicos[[#This Row],[Monto pagado]]&gt;0,gastos_periodicos[[#This Row],[Monto pagado]]&gt;=gastos_periodicos[[#This Row],[A pagar]]),1,5)</f>
        <v>5</v>
      </c>
      <c r="M36" s="71"/>
      <c r="N36" s="20" t="s">
        <v>131</v>
      </c>
    </row>
    <row r="37" spans="1:14" ht="15.75" hidden="1">
      <c r="A37" s="62" t="s">
        <v>86</v>
      </c>
      <c r="B37" s="97" t="s">
        <v>128</v>
      </c>
      <c r="C37" s="63"/>
      <c r="D37" s="20"/>
      <c r="E37" s="23" t="s">
        <v>105</v>
      </c>
      <c r="F37" s="97" t="s">
        <v>126</v>
      </c>
      <c r="G37" s="31">
        <f ca="1">IF(AND(gastos_periodicos[[#This Row],[Vencimiento]]&gt;=TODAY(),gastos_periodicos[[#This Row],[Pagado]]=1),1,3)</f>
        <v>3</v>
      </c>
      <c r="H37" s="76">
        <v>44457</v>
      </c>
      <c r="I37" s="74">
        <v>40000</v>
      </c>
      <c r="J37" s="2"/>
      <c r="K37" s="70"/>
      <c r="L37" s="71">
        <f>IF(AND(gastos_periodicos[[#This Row],[Monto pagado]]&gt;0,gastos_periodicos[[#This Row],[Monto pagado]]&gt;=gastos_periodicos[[#This Row],[A pagar]]),1,5)</f>
        <v>5</v>
      </c>
      <c r="M37" s="71"/>
      <c r="N37" s="20" t="s">
        <v>165</v>
      </c>
    </row>
    <row r="38" spans="1:14" ht="15.75" hidden="1">
      <c r="A38" s="62" t="s">
        <v>86</v>
      </c>
      <c r="B38" s="97" t="s">
        <v>128</v>
      </c>
      <c r="C38" s="63"/>
      <c r="D38" s="20"/>
      <c r="E38" s="23" t="s">
        <v>111</v>
      </c>
      <c r="F38" s="97" t="s">
        <v>166</v>
      </c>
      <c r="G38" s="31">
        <f ca="1">IF(AND(gastos_periodicos[[#This Row],[Vencimiento]]&gt;=TODAY(),gastos_periodicos[[#This Row],[Pagado]]=1),1,3)</f>
        <v>3</v>
      </c>
      <c r="H38" s="76">
        <v>44483</v>
      </c>
      <c r="I38" s="74">
        <v>40000</v>
      </c>
      <c r="J38" s="2"/>
      <c r="K38" s="70"/>
      <c r="L38" s="71">
        <f>IF(AND(gastos_periodicos[[#This Row],[Monto pagado]]&gt;0,gastos_periodicos[[#This Row],[Monto pagado]]&gt;=gastos_periodicos[[#This Row],[A pagar]]),1,5)</f>
        <v>5</v>
      </c>
      <c r="M38" s="71"/>
      <c r="N38" s="20" t="s">
        <v>131</v>
      </c>
    </row>
    <row r="39" spans="1:14" ht="15.75" hidden="1">
      <c r="A39" s="62" t="s">
        <v>86</v>
      </c>
      <c r="B39" s="97" t="s">
        <v>128</v>
      </c>
      <c r="C39" s="63"/>
      <c r="D39" s="20"/>
      <c r="E39" s="23" t="s">
        <v>82</v>
      </c>
      <c r="F39" s="97" t="s">
        <v>167</v>
      </c>
      <c r="G39" s="31">
        <f ca="1">IF(AND(gastos_periodicos[[#This Row],[Vencimiento]]&gt;=TODAY(),gastos_periodicos[[#This Row],[Pagado]]=1),1,3)</f>
        <v>3</v>
      </c>
      <c r="H39" s="76">
        <v>44500</v>
      </c>
      <c r="I39" s="74">
        <v>15000</v>
      </c>
      <c r="J39" s="2"/>
      <c r="K39" s="70"/>
      <c r="L39" s="71">
        <f>IF(AND(gastos_periodicos[[#This Row],[Monto pagado]]&gt;0,gastos_periodicos[[#This Row],[Monto pagado]]&gt;=gastos_periodicos[[#This Row],[A pagar]]),1,5)</f>
        <v>5</v>
      </c>
      <c r="M39" s="71"/>
      <c r="N39" s="20" t="s">
        <v>131</v>
      </c>
    </row>
    <row r="40" spans="1:14" ht="15.75" hidden="1">
      <c r="A40" s="62" t="s">
        <v>86</v>
      </c>
      <c r="B40" s="97" t="s">
        <v>128</v>
      </c>
      <c r="C40" s="63"/>
      <c r="D40" s="20" t="s">
        <v>168</v>
      </c>
      <c r="E40" s="23" t="s">
        <v>122</v>
      </c>
      <c r="F40" s="97"/>
      <c r="G40" s="31">
        <f ca="1">IF(AND(gastos_periodicos[[#This Row],[Vencimiento]]&gt;=TODAY(),gastos_periodicos[[#This Row],[Pagado]]=1),1,3)</f>
        <v>3</v>
      </c>
      <c r="H40" s="76">
        <v>44500</v>
      </c>
      <c r="I40" s="74">
        <v>15000</v>
      </c>
      <c r="J40" s="2"/>
      <c r="K40" s="70"/>
      <c r="L40" s="71">
        <f>IF(AND(gastos_periodicos[[#This Row],[Monto pagado]]&gt;0,gastos_periodicos[[#This Row],[Monto pagado]]&gt;=gastos_periodicos[[#This Row],[A pagar]]),1,5)</f>
        <v>5</v>
      </c>
      <c r="M40" s="71"/>
      <c r="N40" s="20" t="s">
        <v>146</v>
      </c>
    </row>
    <row r="41" spans="1:14" ht="15.75">
      <c r="A41" s="62" t="s">
        <v>86</v>
      </c>
      <c r="B41" s="62" t="s">
        <v>133</v>
      </c>
      <c r="C41" s="63">
        <v>1</v>
      </c>
      <c r="D41" s="13" t="s">
        <v>14</v>
      </c>
      <c r="E41" s="18" t="s">
        <v>17</v>
      </c>
      <c r="F41" s="98" t="s">
        <v>18</v>
      </c>
      <c r="G41" s="64">
        <f ca="1">IF(AND(gastos_periodicos[[#This Row],[Vencimiento]]&gt;=TODAY(),gastos_periodicos[[#This Row],[Pagado]]=1),1,3)</f>
        <v>3</v>
      </c>
      <c r="H41" s="75">
        <v>44505</v>
      </c>
      <c r="I41" s="65">
        <v>320000</v>
      </c>
      <c r="J41" s="65">
        <v>320000</v>
      </c>
      <c r="K41" s="66">
        <v>320000</v>
      </c>
      <c r="L41" s="67">
        <f>IF(AND(gastos_periodicos[[#This Row],[Monto pagado]]&gt;0,gastos_periodicos[[#This Row],[Monto pagado]]&gt;=gastos_periodicos[[#This Row],[A pagar]]),1,5)</f>
        <v>1</v>
      </c>
      <c r="M41" s="67"/>
      <c r="N41" s="68"/>
    </row>
    <row r="42" spans="1:14" ht="15.75">
      <c r="A42" s="62" t="s">
        <v>87</v>
      </c>
      <c r="B42" s="62" t="s">
        <v>133</v>
      </c>
      <c r="C42" s="63">
        <v>1</v>
      </c>
      <c r="D42" s="20" t="s">
        <v>14</v>
      </c>
      <c r="E42" s="21" t="s">
        <v>19</v>
      </c>
      <c r="F42" s="11" t="s">
        <v>20</v>
      </c>
      <c r="G42" s="64">
        <f ca="1">IF(AND(gastos_periodicos[[#This Row],[Vencimiento]]&gt;=TODAY(),gastos_periodicos[[#This Row],[Pagado]]=1),1,3)</f>
        <v>3</v>
      </c>
      <c r="H42" s="35">
        <v>44505</v>
      </c>
      <c r="I42" s="69">
        <v>5000</v>
      </c>
      <c r="J42" s="69">
        <v>5050</v>
      </c>
      <c r="K42" s="70">
        <v>5050</v>
      </c>
      <c r="L42" s="71">
        <f>IF(AND(gastos_periodicos[[#This Row],[Monto pagado]]&gt;0,gastos_periodicos[[#This Row],[Monto pagado]]&gt;=gastos_periodicos[[#This Row],[A pagar]]),1,5)</f>
        <v>1</v>
      </c>
      <c r="M42" s="67"/>
      <c r="N42" s="20"/>
    </row>
    <row r="43" spans="1:14" ht="15.75" hidden="1">
      <c r="A43" s="62" t="s">
        <v>86</v>
      </c>
      <c r="B43" s="62" t="s">
        <v>133</v>
      </c>
      <c r="C43" s="63">
        <v>2</v>
      </c>
      <c r="D43" s="23" t="s">
        <v>149</v>
      </c>
      <c r="E43" s="21" t="s">
        <v>34</v>
      </c>
      <c r="F43" s="11" t="s">
        <v>34</v>
      </c>
      <c r="G43" s="64">
        <f ca="1">IF(AND(gastos_periodicos[[#This Row],[Vencimiento]]&gt;=TODAY(),gastos_periodicos[[#This Row],[Pagado]]=1),1,3)</f>
        <v>3</v>
      </c>
      <c r="H43" s="35">
        <v>44505</v>
      </c>
      <c r="I43" s="69">
        <v>8990</v>
      </c>
      <c r="J43" s="2">
        <f>gastos_periodicos[[#This Row],[Prespuesto]]</f>
        <v>8990</v>
      </c>
      <c r="K43" s="70"/>
      <c r="L43" s="71">
        <f>IF(AND(gastos_periodicos[[#This Row],[Monto pagado]]&gt;0,gastos_periodicos[[#This Row],[Monto pagado]]&gt;=gastos_periodicos[[#This Row],[A pagar]]),1,5)</f>
        <v>5</v>
      </c>
      <c r="M43" s="71"/>
      <c r="N43" s="20" t="s">
        <v>113</v>
      </c>
    </row>
    <row r="44" spans="1:14" ht="15.75" hidden="1">
      <c r="A44" s="62" t="s">
        <v>86</v>
      </c>
      <c r="B44" s="62" t="s">
        <v>133</v>
      </c>
      <c r="C44" s="63">
        <v>2</v>
      </c>
      <c r="D44" s="23" t="s">
        <v>149</v>
      </c>
      <c r="E44" s="21" t="s">
        <v>36</v>
      </c>
      <c r="F44" s="11" t="s">
        <v>36</v>
      </c>
      <c r="G44" s="64">
        <f ca="1">IF(AND(gastos_periodicos[[#This Row],[Vencimiento]]&gt;=TODAY(),gastos_periodicos[[#This Row],[Pagado]]=1),1,3)</f>
        <v>3</v>
      </c>
      <c r="H44" s="35">
        <v>44505</v>
      </c>
      <c r="I44" s="69">
        <v>5000</v>
      </c>
      <c r="J44" s="2">
        <f>gastos_periodicos[[#This Row],[Prespuesto]]</f>
        <v>5000</v>
      </c>
      <c r="K44" s="70"/>
      <c r="L44" s="71">
        <f>IF(AND(gastos_periodicos[[#This Row],[Monto pagado]]&gt;0,gastos_periodicos[[#This Row],[Monto pagado]]&gt;=gastos_periodicos[[#This Row],[A pagar]]),1,5)</f>
        <v>5</v>
      </c>
      <c r="M44" s="71"/>
      <c r="N44" s="20" t="s">
        <v>113</v>
      </c>
    </row>
    <row r="45" spans="1:14" ht="15.75" hidden="1">
      <c r="A45" s="72"/>
      <c r="B45" s="62"/>
      <c r="C45" s="63">
        <v>3</v>
      </c>
      <c r="D45" s="23" t="s">
        <v>9</v>
      </c>
      <c r="E45" s="21" t="s">
        <v>13</v>
      </c>
      <c r="F45" s="11" t="s">
        <v>11</v>
      </c>
      <c r="G45" s="64">
        <f ca="1">IF(AND(gastos_periodicos[[#This Row],[Vencimiento]]&gt;=TODAY(),gastos_periodicos[[#This Row],[Pagado]]=1),1,3)</f>
        <v>3</v>
      </c>
      <c r="H45" s="35">
        <v>44505</v>
      </c>
      <c r="I45" s="2">
        <v>40000</v>
      </c>
      <c r="J45" s="2"/>
      <c r="K45" s="70"/>
      <c r="L45" s="71">
        <f>IF(AND(gastos_periodicos[[#This Row],[Monto pagado]]&gt;0,gastos_periodicos[[#This Row],[Monto pagado]]&gt;=gastos_periodicos[[#This Row],[A pagar]]),1,5)</f>
        <v>5</v>
      </c>
      <c r="M45" s="71"/>
      <c r="N45" s="20"/>
    </row>
    <row r="46" spans="1:14" ht="15.75" hidden="1">
      <c r="A46" s="62"/>
      <c r="B46" s="62"/>
      <c r="C46" s="63">
        <v>3</v>
      </c>
      <c r="D46" s="23" t="s">
        <v>9</v>
      </c>
      <c r="E46" s="21" t="s">
        <v>10</v>
      </c>
      <c r="F46" s="11" t="s">
        <v>11</v>
      </c>
      <c r="G46" s="64">
        <f ca="1">IF(AND(gastos_periodicos[[#This Row],[Vencimiento]]&gt;=TODAY(),gastos_periodicos[[#This Row],[Pagado]]=1),1,3)</f>
        <v>3</v>
      </c>
      <c r="H46" s="35">
        <v>44505</v>
      </c>
      <c r="I46" s="2">
        <v>10000</v>
      </c>
      <c r="J46" s="2"/>
      <c r="K46" s="70"/>
      <c r="L46" s="71">
        <f>IF(AND(gastos_periodicos[[#This Row],[Monto pagado]]&gt;0,gastos_periodicos[[#This Row],[Monto pagado]]&gt;=gastos_periodicos[[#This Row],[A pagar]]),1,5)</f>
        <v>5</v>
      </c>
      <c r="M46" s="71"/>
      <c r="N46" s="20"/>
    </row>
    <row r="47" spans="1:14" ht="15.75" hidden="1">
      <c r="A47" s="62"/>
      <c r="B47" s="62"/>
      <c r="C47" s="63">
        <v>3</v>
      </c>
      <c r="D47" s="23" t="s">
        <v>9</v>
      </c>
      <c r="E47" s="21" t="s">
        <v>12</v>
      </c>
      <c r="F47" s="11"/>
      <c r="G47" s="64">
        <f ca="1">IF(AND(gastos_periodicos[[#This Row],[Vencimiento]]&gt;=TODAY(),gastos_periodicos[[#This Row],[Pagado]]=1),1,3)</f>
        <v>3</v>
      </c>
      <c r="H47" s="35">
        <v>44505</v>
      </c>
      <c r="I47" s="2">
        <v>10000</v>
      </c>
      <c r="J47" s="2"/>
      <c r="K47" s="70"/>
      <c r="L47" s="71">
        <f>IF(AND(gastos_periodicos[[#This Row],[Monto pagado]]&gt;0,gastos_periodicos[[#This Row],[Monto pagado]]&gt;=gastos_periodicos[[#This Row],[A pagar]]),1,5)</f>
        <v>5</v>
      </c>
      <c r="M47" s="71"/>
      <c r="N47" s="20"/>
    </row>
    <row r="48" spans="1:14" ht="15.75" hidden="1">
      <c r="A48" s="62" t="s">
        <v>87</v>
      </c>
      <c r="B48" s="62" t="s">
        <v>133</v>
      </c>
      <c r="C48" s="63">
        <v>3</v>
      </c>
      <c r="D48" s="23" t="s">
        <v>149</v>
      </c>
      <c r="E48" s="21" t="s">
        <v>169</v>
      </c>
      <c r="F48" s="11" t="s">
        <v>42</v>
      </c>
      <c r="G48" s="64">
        <f ca="1">IF(AND(gastos_periodicos[[#This Row],[Vencimiento]]&gt;=TODAY(),gastos_periodicos[[#This Row],[Pagado]]=1),1,3)</f>
        <v>3</v>
      </c>
      <c r="H48" s="35">
        <v>44509</v>
      </c>
      <c r="I48" s="69">
        <v>50000</v>
      </c>
      <c r="J48" s="69"/>
      <c r="K48" s="70"/>
      <c r="L48" s="71">
        <f>IF(AND(gastos_periodicos[[#This Row],[Monto pagado]]&gt;0,gastos_periodicos[[#This Row],[Monto pagado]]&gt;=gastos_periodicos[[#This Row],[A pagar]]),1,5)</f>
        <v>5</v>
      </c>
      <c r="M48" s="71"/>
      <c r="N48" s="20"/>
    </row>
    <row r="49" spans="1:14" ht="15.75" hidden="1">
      <c r="A49" s="62" t="s">
        <v>86</v>
      </c>
      <c r="B49" s="97" t="s">
        <v>128</v>
      </c>
      <c r="C49" s="63"/>
      <c r="D49" s="20"/>
      <c r="E49" s="23" t="s">
        <v>82</v>
      </c>
      <c r="F49" s="97" t="s">
        <v>52</v>
      </c>
      <c r="G49" s="31">
        <f ca="1">IF(AND(gastos_periodicos[[#This Row],[Vencimiento]]&gt;=TODAY(),gastos_periodicos[[#This Row],[Pagado]]=1),1,3)</f>
        <v>3</v>
      </c>
      <c r="H49" s="76">
        <v>44510</v>
      </c>
      <c r="I49" s="74">
        <v>15000</v>
      </c>
      <c r="J49" s="2"/>
      <c r="K49" s="70"/>
      <c r="L49" s="71">
        <f>IF(AND(gastos_periodicos[[#This Row],[Monto pagado]]&gt;0,gastos_periodicos[[#This Row],[Monto pagado]]&gt;=gastos_periodicos[[#This Row],[A pagar]]),1,5)</f>
        <v>5</v>
      </c>
      <c r="M49" s="71"/>
      <c r="N49" s="20" t="s">
        <v>131</v>
      </c>
    </row>
    <row r="50" spans="1:14" ht="15.75" hidden="1">
      <c r="A50" s="62" t="s">
        <v>86</v>
      </c>
      <c r="B50" s="97" t="s">
        <v>128</v>
      </c>
      <c r="C50" s="63"/>
      <c r="D50" s="20"/>
      <c r="E50" s="23" t="s">
        <v>82</v>
      </c>
      <c r="F50" s="97" t="s">
        <v>50</v>
      </c>
      <c r="G50" s="31">
        <f ca="1">IF(AND(gastos_periodicos[[#This Row],[Vencimiento]]&gt;=TODAY(),gastos_periodicos[[#This Row],[Pagado]]=1),1,3)</f>
        <v>3</v>
      </c>
      <c r="H50" s="76">
        <v>44514</v>
      </c>
      <c r="I50" s="74">
        <v>15000</v>
      </c>
      <c r="J50" s="2"/>
      <c r="K50" s="70"/>
      <c r="L50" s="71">
        <f>IF(AND(gastos_periodicos[[#This Row],[Monto pagado]]&gt;0,gastos_periodicos[[#This Row],[Monto pagado]]&gt;=gastos_periodicos[[#This Row],[A pagar]]),1,5)</f>
        <v>5</v>
      </c>
      <c r="M50" s="71"/>
      <c r="N50" s="20" t="s">
        <v>131</v>
      </c>
    </row>
    <row r="51" spans="1:14" ht="15.75">
      <c r="A51" s="62" t="s">
        <v>87</v>
      </c>
      <c r="B51" s="62" t="s">
        <v>133</v>
      </c>
      <c r="C51" s="63">
        <v>1</v>
      </c>
      <c r="D51" s="20" t="s">
        <v>14</v>
      </c>
      <c r="E51" s="21" t="s">
        <v>21</v>
      </c>
      <c r="F51" s="11" t="s">
        <v>22</v>
      </c>
      <c r="G51" s="64">
        <f ca="1">IF(AND(gastos_periodicos[[#This Row],[Vencimiento]]&gt;=TODAY(),gastos_periodicos[[#This Row],[Pagado]]=1),1,3)</f>
        <v>3</v>
      </c>
      <c r="H51" s="35">
        <v>44515</v>
      </c>
      <c r="I51" s="69"/>
      <c r="J51" s="69"/>
      <c r="K51" s="70"/>
      <c r="L51" s="71">
        <f>IF(AND(gastos_periodicos[[#This Row],[Monto pagado]]&gt;0,gastos_periodicos[[#This Row],[Monto pagado]]&gt;=gastos_periodicos[[#This Row],[A pagar]]),1,5)</f>
        <v>5</v>
      </c>
      <c r="M51" s="67"/>
      <c r="N51" s="20"/>
    </row>
    <row r="52" spans="1:14" ht="15.75" hidden="1">
      <c r="A52" s="62" t="s">
        <v>87</v>
      </c>
      <c r="B52" s="62" t="s">
        <v>170</v>
      </c>
      <c r="C52" s="63">
        <v>3</v>
      </c>
      <c r="D52" s="23" t="s">
        <v>149</v>
      </c>
      <c r="E52" s="21" t="s">
        <v>171</v>
      </c>
      <c r="F52" s="11" t="s">
        <v>68</v>
      </c>
      <c r="G52" s="64">
        <f ca="1">IF(AND(gastos_periodicos[[#This Row],[Vencimiento]]&gt;=TODAY(),gastos_periodicos[[#This Row],[Pagado]]=1),1,3)</f>
        <v>3</v>
      </c>
      <c r="H52" s="35">
        <v>44516</v>
      </c>
      <c r="I52" s="69">
        <v>10000</v>
      </c>
      <c r="J52" s="69"/>
      <c r="K52" s="70"/>
      <c r="L52" s="71">
        <f>IF(AND(gastos_periodicos[[#This Row],[Monto pagado]]&gt;0,gastos_periodicos[[#This Row],[Monto pagado]]&gt;=gastos_periodicos[[#This Row],[A pagar]]),1,5)</f>
        <v>5</v>
      </c>
      <c r="M52" s="71"/>
      <c r="N52" s="20"/>
    </row>
    <row r="53" spans="1:14" ht="15.75">
      <c r="A53" s="62" t="s">
        <v>87</v>
      </c>
      <c r="B53" s="62" t="s">
        <v>133</v>
      </c>
      <c r="C53" s="63">
        <v>2</v>
      </c>
      <c r="D53" s="20" t="s">
        <v>14</v>
      </c>
      <c r="E53" s="21" t="s">
        <v>43</v>
      </c>
      <c r="F53" s="11" t="s">
        <v>44</v>
      </c>
      <c r="G53" s="64">
        <f ca="1">IF(AND(gastos_periodicos[[#This Row],[Vencimiento]]&gt;=TODAY(),gastos_periodicos[[#This Row],[Pagado]]=1),1,3)</f>
        <v>3</v>
      </c>
      <c r="H53" s="35">
        <v>44517</v>
      </c>
      <c r="I53" s="69">
        <v>50000</v>
      </c>
      <c r="J53" s="69"/>
      <c r="K53" s="70"/>
      <c r="L53" s="71">
        <f>IF(AND(gastos_periodicos[[#This Row],[Monto pagado]]&gt;0,gastos_periodicos[[#This Row],[Monto pagado]]&gt;=gastos_periodicos[[#This Row],[A pagar]]),1,5)</f>
        <v>5</v>
      </c>
      <c r="M53" s="71"/>
      <c r="N53" s="20"/>
    </row>
    <row r="54" spans="1:14" ht="15.75" hidden="1">
      <c r="A54" s="62" t="s">
        <v>87</v>
      </c>
      <c r="B54" s="62" t="s">
        <v>170</v>
      </c>
      <c r="C54" s="63">
        <v>1</v>
      </c>
      <c r="D54" s="23" t="s">
        <v>37</v>
      </c>
      <c r="E54" s="21" t="s">
        <v>172</v>
      </c>
      <c r="F54" s="11" t="s">
        <v>39</v>
      </c>
      <c r="G54" s="64">
        <f ca="1">IF(AND(gastos_periodicos[[#This Row],[Vencimiento]]&gt;=TODAY(),gastos_periodicos[[#This Row],[Pagado]]=1),1,3)</f>
        <v>3</v>
      </c>
      <c r="H54" s="35">
        <v>44517</v>
      </c>
      <c r="I54" s="69">
        <v>60000</v>
      </c>
      <c r="J54" s="69"/>
      <c r="K54" s="70"/>
      <c r="L54" s="71">
        <f>IF(AND(gastos_periodicos[[#This Row],[Monto pagado]]&gt;0,gastos_periodicos[[#This Row],[Monto pagado]]&gt;=gastos_periodicos[[#This Row],[A pagar]]),1,5)</f>
        <v>5</v>
      </c>
      <c r="M54" s="71"/>
      <c r="N54" s="20" t="s">
        <v>173</v>
      </c>
    </row>
    <row r="55" spans="1:14" ht="15.75" hidden="1">
      <c r="A55" s="62" t="s">
        <v>86</v>
      </c>
      <c r="B55" s="62" t="s">
        <v>133</v>
      </c>
      <c r="C55" s="63">
        <v>3</v>
      </c>
      <c r="D55" s="23" t="s">
        <v>174</v>
      </c>
      <c r="E55" s="21" t="s">
        <v>27</v>
      </c>
      <c r="F55" s="11" t="s">
        <v>28</v>
      </c>
      <c r="G55" s="64">
        <f ca="1">IF(AND(gastos_periodicos[[#This Row],[Vencimiento]]&gt;=TODAY(),gastos_periodicos[[#This Row],[Pagado]]=1),1,3)</f>
        <v>3</v>
      </c>
      <c r="H55" s="35">
        <v>44517</v>
      </c>
      <c r="I55" s="69">
        <v>12000</v>
      </c>
      <c r="J55" s="2">
        <f>gastos_periodicos[[#This Row],[Prespuesto]]</f>
        <v>12000</v>
      </c>
      <c r="K55" s="70"/>
      <c r="L55" s="71">
        <f>IF(AND(gastos_periodicos[[#This Row],[Monto pagado]]&gt;0,gastos_periodicos[[#This Row],[Monto pagado]]&gt;=gastos_periodicos[[#This Row],[A pagar]]),1,5)</f>
        <v>5</v>
      </c>
      <c r="M55" s="71"/>
      <c r="N55" s="24" t="s">
        <v>175</v>
      </c>
    </row>
    <row r="56" spans="1:14" ht="15.75" hidden="1">
      <c r="A56" s="62" t="s">
        <v>86</v>
      </c>
      <c r="B56" s="62" t="s">
        <v>133</v>
      </c>
      <c r="C56" s="63">
        <v>3</v>
      </c>
      <c r="D56" s="23" t="s">
        <v>91</v>
      </c>
      <c r="E56" s="21" t="s">
        <v>97</v>
      </c>
      <c r="F56" s="11" t="s">
        <v>98</v>
      </c>
      <c r="G56" s="64">
        <f ca="1">IF(AND(gastos_periodicos[[#This Row],[Vencimiento]]&gt;=TODAY(),gastos_periodicos[[#This Row],[Pagado]]=1),1,3)</f>
        <v>3</v>
      </c>
      <c r="H56" s="35">
        <v>44517</v>
      </c>
      <c r="I56" s="69">
        <v>4000</v>
      </c>
      <c r="J56" s="2">
        <f>gastos_periodicos[[#This Row],[Prespuesto]]</f>
        <v>4000</v>
      </c>
      <c r="K56" s="70"/>
      <c r="L56" s="71">
        <f>IF(AND(gastos_periodicos[[#This Row],[Monto pagado]]&gt;0,gastos_periodicos[[#This Row],[Monto pagado]]&gt;=gastos_periodicos[[#This Row],[A pagar]]),1,5)</f>
        <v>5</v>
      </c>
      <c r="M56" s="71"/>
      <c r="N56" s="20"/>
    </row>
    <row r="57" spans="1:14" ht="15.75" hidden="1">
      <c r="A57" s="62" t="s">
        <v>87</v>
      </c>
      <c r="B57" s="62" t="s">
        <v>133</v>
      </c>
      <c r="C57" s="63">
        <v>2</v>
      </c>
      <c r="D57" s="23" t="s">
        <v>91</v>
      </c>
      <c r="E57" s="21" t="s">
        <v>100</v>
      </c>
      <c r="F57" s="11" t="s">
        <v>98</v>
      </c>
      <c r="G57" s="64">
        <f ca="1">IF(AND(gastos_periodicos[[#This Row],[Vencimiento]]&gt;=TODAY(),gastos_periodicos[[#This Row],[Pagado]]=1),1,3)</f>
        <v>3</v>
      </c>
      <c r="H57" s="35">
        <v>44517</v>
      </c>
      <c r="I57" s="69">
        <v>40000</v>
      </c>
      <c r="J57" s="69"/>
      <c r="K57" s="70"/>
      <c r="L57" s="71">
        <f>IF(AND(gastos_periodicos[[#This Row],[Monto pagado]]&gt;0,gastos_periodicos[[#This Row],[Monto pagado]]&gt;=gastos_periodicos[[#This Row],[A pagar]]),1,5)</f>
        <v>5</v>
      </c>
      <c r="M57" s="71"/>
      <c r="N57" s="20"/>
    </row>
    <row r="58" spans="1:14" ht="15.75">
      <c r="A58" s="62" t="s">
        <v>87</v>
      </c>
      <c r="B58" s="62" t="s">
        <v>133</v>
      </c>
      <c r="C58" s="63">
        <v>1</v>
      </c>
      <c r="D58" s="20" t="s">
        <v>14</v>
      </c>
      <c r="E58" s="21" t="s">
        <v>15</v>
      </c>
      <c r="F58" s="11" t="s">
        <v>16</v>
      </c>
      <c r="G58" s="31">
        <f ca="1">IF(AND(gastos_periodicos[[#This Row],[Vencimiento]]&gt;=TODAY(),gastos_periodicos[[#This Row],[Pagado]]=1),1,3)</f>
        <v>3</v>
      </c>
      <c r="H58" s="35">
        <v>44522</v>
      </c>
      <c r="I58" s="69">
        <v>7000</v>
      </c>
      <c r="J58" s="69">
        <v>50</v>
      </c>
      <c r="K58" s="70"/>
      <c r="L58" s="71">
        <f>IF(AND(gastos_periodicos[[#This Row],[Monto pagado]]&gt;0,gastos_periodicos[[#This Row],[Monto pagado]]&gt;=gastos_periodicos[[#This Row],[A pagar]]),1,5)</f>
        <v>5</v>
      </c>
      <c r="M58" s="67"/>
      <c r="N58" s="20"/>
    </row>
    <row r="59" spans="1:14" ht="15.75" hidden="1">
      <c r="A59" s="62" t="s">
        <v>86</v>
      </c>
      <c r="B59" s="62" t="s">
        <v>176</v>
      </c>
      <c r="C59" s="73">
        <v>2</v>
      </c>
      <c r="D59" s="23" t="s">
        <v>9</v>
      </c>
      <c r="E59" s="21" t="s">
        <v>12</v>
      </c>
      <c r="F59" s="11" t="s">
        <v>177</v>
      </c>
      <c r="G59" s="64">
        <f ca="1">IF(AND(gastos_periodicos[[#This Row],[Vencimiento]]&gt;=TODAY(),gastos_periodicos[[#This Row],[Pagado]]=1),1,3)</f>
        <v>3</v>
      </c>
      <c r="H59" s="35">
        <v>44525</v>
      </c>
      <c r="I59" s="2">
        <v>40000</v>
      </c>
      <c r="J59" s="2"/>
      <c r="K59" s="70"/>
      <c r="L59" s="71">
        <f>IF(AND(gastos_periodicos[[#This Row],[Monto pagado]]&gt;0,gastos_periodicos[[#This Row],[Monto pagado]]&gt;=gastos_periodicos[[#This Row],[A pagar]]),1,5)</f>
        <v>5</v>
      </c>
      <c r="M59" s="71"/>
      <c r="N59" s="20"/>
    </row>
    <row r="60" spans="1:14" ht="15.75" hidden="1">
      <c r="A60" s="62" t="s">
        <v>86</v>
      </c>
      <c r="B60" s="97" t="s">
        <v>128</v>
      </c>
      <c r="C60" s="63"/>
      <c r="D60" s="20"/>
      <c r="E60" s="23" t="s">
        <v>82</v>
      </c>
      <c r="F60" s="97" t="s">
        <v>154</v>
      </c>
      <c r="G60" s="31">
        <f ca="1">IF(AND(gastos_periodicos[[#This Row],[Vencimiento]]&gt;=TODAY(),gastos_periodicos[[#This Row],[Pagado]]=1),1,3)</f>
        <v>3</v>
      </c>
      <c r="H60" s="76">
        <v>44525</v>
      </c>
      <c r="I60" s="74">
        <v>20000</v>
      </c>
      <c r="J60" s="2"/>
      <c r="K60" s="70"/>
      <c r="L60" s="71">
        <f>IF(AND(gastos_periodicos[[#This Row],[Monto pagado]]&gt;0,gastos_periodicos[[#This Row],[Monto pagado]]&gt;=gastos_periodicos[[#This Row],[A pagar]]),1,5)</f>
        <v>5</v>
      </c>
      <c r="M60" s="71"/>
      <c r="N60" s="20" t="s">
        <v>131</v>
      </c>
    </row>
    <row r="61" spans="1:14" ht="15.75" hidden="1">
      <c r="A61" s="62" t="s">
        <v>86</v>
      </c>
      <c r="B61" s="97" t="s">
        <v>128</v>
      </c>
      <c r="C61" s="63"/>
      <c r="D61" s="20"/>
      <c r="E61" s="23" t="s">
        <v>82</v>
      </c>
      <c r="F61" s="97" t="s">
        <v>154</v>
      </c>
      <c r="G61" s="31">
        <f ca="1">IF(AND(gastos_periodicos[[#This Row],[Vencimiento]]&gt;=TODAY(),gastos_periodicos[[#This Row],[Pagado]]=1),1,3)</f>
        <v>3</v>
      </c>
      <c r="H61" s="76">
        <v>44525</v>
      </c>
      <c r="I61" s="74">
        <v>20000</v>
      </c>
      <c r="J61" s="2"/>
      <c r="K61" s="70"/>
      <c r="L61" s="71">
        <f>IF(AND(gastos_periodicos[[#This Row],[Monto pagado]]&gt;0,gastos_periodicos[[#This Row],[Monto pagado]]&gt;=gastos_periodicos[[#This Row],[A pagar]]),1,5)</f>
        <v>5</v>
      </c>
      <c r="M61" s="71"/>
      <c r="N61" s="20" t="s">
        <v>143</v>
      </c>
    </row>
    <row r="62" spans="1:14" ht="15.75" hidden="1">
      <c r="A62" s="62" t="s">
        <v>87</v>
      </c>
      <c r="B62" s="62" t="s">
        <v>170</v>
      </c>
      <c r="C62" s="63">
        <v>4</v>
      </c>
      <c r="D62" s="23" t="s">
        <v>149</v>
      </c>
      <c r="E62" s="21" t="s">
        <v>171</v>
      </c>
      <c r="F62" s="11" t="s">
        <v>68</v>
      </c>
      <c r="G62" s="64">
        <f ca="1">IF(AND(gastos_periodicos[[#This Row],[Vencimiento]]&gt;=TODAY(),gastos_periodicos[[#This Row],[Pagado]]=1),1,3)</f>
        <v>3</v>
      </c>
      <c r="H62" s="35">
        <v>44530</v>
      </c>
      <c r="I62" s="69">
        <v>10000</v>
      </c>
      <c r="J62" s="69"/>
      <c r="K62" s="70"/>
      <c r="L62" s="71">
        <f>IF(AND(gastos_periodicos[[#This Row],[Monto pagado]]&gt;0,gastos_periodicos[[#This Row],[Monto pagado]]&gt;=gastos_periodicos[[#This Row],[A pagar]]),1,5)</f>
        <v>5</v>
      </c>
      <c r="M62" s="71"/>
      <c r="N62" s="20"/>
    </row>
    <row r="63" spans="1:14" ht="15.75" hidden="1">
      <c r="A63" s="62" t="s">
        <v>86</v>
      </c>
      <c r="B63" s="62" t="s">
        <v>133</v>
      </c>
      <c r="C63" s="63">
        <v>1</v>
      </c>
      <c r="D63" s="23" t="s">
        <v>174</v>
      </c>
      <c r="E63" s="21" t="s">
        <v>29</v>
      </c>
      <c r="F63" s="11" t="s">
        <v>30</v>
      </c>
      <c r="G63" s="64">
        <f ca="1">IF(AND(gastos_periodicos[[#This Row],[Vencimiento]]&gt;=TODAY(),gastos_periodicos[[#This Row],[Pagado]]=1),1,3)</f>
        <v>3</v>
      </c>
      <c r="H63" s="35">
        <v>44531</v>
      </c>
      <c r="I63" s="69">
        <v>40000</v>
      </c>
      <c r="J63" s="2">
        <f>gastos_periodicos[[#This Row],[Prespuesto]]</f>
        <v>40000</v>
      </c>
      <c r="K63" s="70"/>
      <c r="L63" s="71">
        <f>IF(AND(gastos_periodicos[[#This Row],[Monto pagado]]&gt;0,gastos_periodicos[[#This Row],[Monto pagado]]&gt;=gastos_periodicos[[#This Row],[A pagar]]),1,5)</f>
        <v>5</v>
      </c>
      <c r="M63" s="71"/>
      <c r="N63" s="20"/>
    </row>
    <row r="64" spans="1:14" ht="15.75" hidden="1">
      <c r="A64" s="62" t="s">
        <v>86</v>
      </c>
      <c r="B64" s="62" t="s">
        <v>133</v>
      </c>
      <c r="C64" s="63">
        <v>2</v>
      </c>
      <c r="D64" s="23" t="s">
        <v>149</v>
      </c>
      <c r="E64" s="21" t="s">
        <v>35</v>
      </c>
      <c r="F64" s="11" t="s">
        <v>35</v>
      </c>
      <c r="G64" s="64">
        <f ca="1">IF(AND(gastos_periodicos[[#This Row],[Vencimiento]]&gt;=TODAY(),gastos_periodicos[[#This Row],[Pagado]]=1),1,3)</f>
        <v>3</v>
      </c>
      <c r="H64" s="35">
        <v>44536</v>
      </c>
      <c r="I64" s="69">
        <v>5000</v>
      </c>
      <c r="J64" s="2">
        <f>gastos_periodicos[[#This Row],[Prespuesto]]</f>
        <v>5000</v>
      </c>
      <c r="K64" s="70"/>
      <c r="L64" s="71">
        <f>IF(AND(gastos_periodicos[[#This Row],[Monto pagado]]&gt;0,gastos_periodicos[[#This Row],[Monto pagado]]&gt;=gastos_periodicos[[#This Row],[A pagar]]),1,5)</f>
        <v>5</v>
      </c>
      <c r="M64" s="71"/>
      <c r="N64" s="20" t="s">
        <v>113</v>
      </c>
    </row>
    <row r="65" spans="1:14" ht="15.75" hidden="1">
      <c r="A65" s="62" t="s">
        <v>86</v>
      </c>
      <c r="B65" s="97" t="s">
        <v>128</v>
      </c>
      <c r="C65" s="63"/>
      <c r="D65" s="20"/>
      <c r="E65" s="23" t="s">
        <v>88</v>
      </c>
      <c r="F65" s="97" t="s">
        <v>154</v>
      </c>
      <c r="G65" s="31">
        <f ca="1">IF(AND(gastos_periodicos[[#This Row],[Vencimiento]]&gt;=TODAY(),gastos_periodicos[[#This Row],[Pagado]]=1),1,3)</f>
        <v>3</v>
      </c>
      <c r="H65" s="76">
        <v>44554</v>
      </c>
      <c r="I65" s="74">
        <v>20000</v>
      </c>
      <c r="J65" s="2"/>
      <c r="K65" s="70"/>
      <c r="L65" s="71">
        <f>IF(AND(gastos_periodicos[[#This Row],[Monto pagado]]&gt;0,gastos_periodicos[[#This Row],[Monto pagado]]&gt;=gastos_periodicos[[#This Row],[A pagar]]),1,5)</f>
        <v>5</v>
      </c>
      <c r="M65" s="71"/>
      <c r="N65" s="20" t="s">
        <v>131</v>
      </c>
    </row>
    <row r="66" spans="1:14" ht="15.75" hidden="1">
      <c r="A66" s="62" t="s">
        <v>86</v>
      </c>
      <c r="B66" s="97" t="s">
        <v>128</v>
      </c>
      <c r="C66" s="63"/>
      <c r="D66" s="20"/>
      <c r="E66" s="23" t="s">
        <v>88</v>
      </c>
      <c r="F66" s="97" t="s">
        <v>141</v>
      </c>
      <c r="G66" s="31">
        <f ca="1">IF(AND(gastos_periodicos[[#This Row],[Vencimiento]]&gt;=TODAY(),gastos_periodicos[[#This Row],[Pagado]]=1),1,3)</f>
        <v>3</v>
      </c>
      <c r="H66" s="76">
        <v>44554</v>
      </c>
      <c r="I66" s="74">
        <v>20000</v>
      </c>
      <c r="J66" s="2"/>
      <c r="K66" s="70"/>
      <c r="L66" s="71">
        <f>IF(AND(gastos_periodicos[[#This Row],[Monto pagado]]&gt;0,gastos_periodicos[[#This Row],[Monto pagado]]&gt;=gastos_periodicos[[#This Row],[A pagar]]),1,5)</f>
        <v>5</v>
      </c>
      <c r="M66" s="71"/>
      <c r="N66" s="20" t="s">
        <v>131</v>
      </c>
    </row>
    <row r="67" spans="1:14" ht="15.75" hidden="1">
      <c r="A67" s="62" t="s">
        <v>86</v>
      </c>
      <c r="B67" s="97" t="s">
        <v>128</v>
      </c>
      <c r="C67" s="63"/>
      <c r="D67" s="20"/>
      <c r="E67" s="23" t="s">
        <v>88</v>
      </c>
      <c r="F67" s="97" t="s">
        <v>157</v>
      </c>
      <c r="G67" s="31">
        <f ca="1">IF(AND(gastos_periodicos[[#This Row],[Vencimiento]]&gt;=TODAY(),gastos_periodicos[[#This Row],[Pagado]]=1),1,3)</f>
        <v>3</v>
      </c>
      <c r="H67" s="76">
        <v>44554</v>
      </c>
      <c r="I67" s="74">
        <v>20000</v>
      </c>
      <c r="J67" s="2"/>
      <c r="K67" s="70"/>
      <c r="L67" s="71">
        <f>IF(AND(gastos_periodicos[[#This Row],[Monto pagado]]&gt;0,gastos_periodicos[[#This Row],[Monto pagado]]&gt;=gastos_periodicos[[#This Row],[A pagar]]),1,5)</f>
        <v>5</v>
      </c>
      <c r="M67" s="71"/>
      <c r="N67" s="20" t="s">
        <v>131</v>
      </c>
    </row>
    <row r="68" spans="1:14" ht="15.75" hidden="1">
      <c r="A68" s="62" t="s">
        <v>86</v>
      </c>
      <c r="B68" s="97" t="s">
        <v>128</v>
      </c>
      <c r="C68" s="63"/>
      <c r="D68" s="20"/>
      <c r="E68" s="23" t="s">
        <v>88</v>
      </c>
      <c r="F68" s="97" t="s">
        <v>156</v>
      </c>
      <c r="G68" s="31">
        <f ca="1">IF(AND(gastos_periodicos[[#This Row],[Vencimiento]]&gt;=TODAY(),gastos_periodicos[[#This Row],[Pagado]]=1),1,3)</f>
        <v>3</v>
      </c>
      <c r="H68" s="76">
        <v>44554</v>
      </c>
      <c r="I68" s="74">
        <v>15000</v>
      </c>
      <c r="J68" s="2"/>
      <c r="K68" s="70"/>
      <c r="L68" s="71">
        <f>IF(AND(gastos_periodicos[[#This Row],[Monto pagado]]&gt;0,gastos_periodicos[[#This Row],[Monto pagado]]&gt;=gastos_periodicos[[#This Row],[A pagar]]),1,5)</f>
        <v>5</v>
      </c>
      <c r="M68" s="71"/>
      <c r="N68" s="20" t="s">
        <v>131</v>
      </c>
    </row>
    <row r="69" spans="1:14" ht="15.75" hidden="1">
      <c r="A69" s="62" t="s">
        <v>86</v>
      </c>
      <c r="B69" s="97" t="s">
        <v>128</v>
      </c>
      <c r="C69" s="63"/>
      <c r="D69" s="20"/>
      <c r="E69" s="23" t="s">
        <v>88</v>
      </c>
      <c r="F69" s="97" t="s">
        <v>162</v>
      </c>
      <c r="G69" s="31">
        <f ca="1">IF(AND(gastos_periodicos[[#This Row],[Vencimiento]]&gt;=TODAY(),gastos_periodicos[[#This Row],[Pagado]]=1),1,3)</f>
        <v>3</v>
      </c>
      <c r="H69" s="76">
        <v>44554</v>
      </c>
      <c r="I69" s="74">
        <v>15000</v>
      </c>
      <c r="J69" s="2"/>
      <c r="K69" s="70"/>
      <c r="L69" s="71">
        <f>IF(AND(gastos_periodicos[[#This Row],[Monto pagado]]&gt;0,gastos_periodicos[[#This Row],[Monto pagado]]&gt;=gastos_periodicos[[#This Row],[A pagar]]),1,5)</f>
        <v>5</v>
      </c>
      <c r="M69" s="71"/>
      <c r="N69" s="20" t="s">
        <v>131</v>
      </c>
    </row>
    <row r="70" spans="1:14" ht="15.75" hidden="1">
      <c r="A70" s="62" t="s">
        <v>86</v>
      </c>
      <c r="B70" s="97" t="s">
        <v>128</v>
      </c>
      <c r="C70" s="63"/>
      <c r="D70" s="20"/>
      <c r="E70" s="23" t="s">
        <v>88</v>
      </c>
      <c r="F70" s="97" t="s">
        <v>178</v>
      </c>
      <c r="G70" s="31">
        <f ca="1">IF(AND(gastos_periodicos[[#This Row],[Vencimiento]]&gt;=TODAY(),gastos_periodicos[[#This Row],[Pagado]]=1),1,3)</f>
        <v>3</v>
      </c>
      <c r="H70" s="76">
        <v>44554</v>
      </c>
      <c r="I70" s="74">
        <v>10000</v>
      </c>
      <c r="J70" s="2"/>
      <c r="K70" s="70"/>
      <c r="L70" s="71">
        <f>IF(AND(gastos_periodicos[[#This Row],[Monto pagado]]&gt;0,gastos_periodicos[[#This Row],[Monto pagado]]&gt;=gastos_periodicos[[#This Row],[A pagar]]),1,5)</f>
        <v>5</v>
      </c>
      <c r="M70" s="71"/>
      <c r="N70" s="20" t="s">
        <v>137</v>
      </c>
    </row>
    <row r="71" spans="1:14" ht="15.75" hidden="1">
      <c r="A71" s="62" t="s">
        <v>86</v>
      </c>
      <c r="B71" s="97" t="s">
        <v>128</v>
      </c>
      <c r="C71" s="63"/>
      <c r="D71" s="20"/>
      <c r="E71" s="23" t="s">
        <v>88</v>
      </c>
      <c r="F71" s="97" t="s">
        <v>145</v>
      </c>
      <c r="G71" s="31">
        <f ca="1">IF(AND(gastos_periodicos[[#This Row],[Vencimiento]]&gt;=TODAY(),gastos_periodicos[[#This Row],[Pagado]]=1),1,3)</f>
        <v>3</v>
      </c>
      <c r="H71" s="76">
        <v>44554</v>
      </c>
      <c r="I71" s="74">
        <v>10000</v>
      </c>
      <c r="J71" s="2"/>
      <c r="K71" s="70"/>
      <c r="L71" s="71">
        <f>IF(AND(gastos_periodicos[[#This Row],[Monto pagado]]&gt;0,gastos_periodicos[[#This Row],[Monto pagado]]&gt;=gastos_periodicos[[#This Row],[A pagar]]),1,5)</f>
        <v>5</v>
      </c>
      <c r="M71" s="71"/>
      <c r="N71" s="20" t="s">
        <v>137</v>
      </c>
    </row>
    <row r="72" spans="1:14" ht="15.75" hidden="1">
      <c r="A72" s="62" t="s">
        <v>86</v>
      </c>
      <c r="B72" s="97" t="s">
        <v>128</v>
      </c>
      <c r="C72" s="63"/>
      <c r="D72" s="20"/>
      <c r="E72" s="23" t="s">
        <v>88</v>
      </c>
      <c r="F72" s="97" t="s">
        <v>152</v>
      </c>
      <c r="G72" s="31">
        <f ca="1">IF(AND(gastos_periodicos[[#This Row],[Vencimiento]]&gt;=TODAY(),gastos_periodicos[[#This Row],[Pagado]]=1),1,3)</f>
        <v>3</v>
      </c>
      <c r="H72" s="76">
        <v>44554</v>
      </c>
      <c r="I72" s="74">
        <v>10000</v>
      </c>
      <c r="J72" s="2"/>
      <c r="K72" s="70"/>
      <c r="L72" s="71">
        <f>IF(AND(gastos_periodicos[[#This Row],[Monto pagado]]&gt;0,gastos_periodicos[[#This Row],[Monto pagado]]&gt;=gastos_periodicos[[#This Row],[A pagar]]),1,5)</f>
        <v>5</v>
      </c>
      <c r="M72" s="71"/>
      <c r="N72" s="20" t="s">
        <v>137</v>
      </c>
    </row>
    <row r="73" spans="1:14" ht="15.75" hidden="1">
      <c r="A73" s="62" t="s">
        <v>86</v>
      </c>
      <c r="B73" s="97" t="s">
        <v>128</v>
      </c>
      <c r="C73" s="63"/>
      <c r="D73" s="20"/>
      <c r="E73" s="23" t="s">
        <v>88</v>
      </c>
      <c r="F73" s="97" t="s">
        <v>179</v>
      </c>
      <c r="G73" s="31">
        <f ca="1">IF(AND(gastos_periodicos[[#This Row],[Vencimiento]]&gt;=TODAY(),gastos_periodicos[[#This Row],[Pagado]]=1),1,3)</f>
        <v>3</v>
      </c>
      <c r="H73" s="76">
        <v>44554</v>
      </c>
      <c r="I73" s="74">
        <v>10000</v>
      </c>
      <c r="J73" s="2"/>
      <c r="K73" s="70"/>
      <c r="L73" s="71">
        <f>IF(AND(gastos_periodicos[[#This Row],[Monto pagado]]&gt;0,gastos_periodicos[[#This Row],[Monto pagado]]&gt;=gastos_periodicos[[#This Row],[A pagar]]),1,5)</f>
        <v>5</v>
      </c>
      <c r="M73" s="71"/>
      <c r="N73" s="20" t="s">
        <v>137</v>
      </c>
    </row>
    <row r="74" spans="1:14" ht="15.75" hidden="1">
      <c r="A74" s="62" t="s">
        <v>86</v>
      </c>
      <c r="B74" s="97" t="s">
        <v>128</v>
      </c>
      <c r="C74" s="63"/>
      <c r="D74" s="20"/>
      <c r="E74" s="23" t="s">
        <v>88</v>
      </c>
      <c r="F74" s="97" t="s">
        <v>57</v>
      </c>
      <c r="G74" s="31">
        <f ca="1">IF(AND(gastos_periodicos[[#This Row],[Vencimiento]]&gt;=TODAY(),gastos_periodicos[[#This Row],[Pagado]]=1),1,3)</f>
        <v>3</v>
      </c>
      <c r="H74" s="76">
        <v>44554</v>
      </c>
      <c r="I74" s="74">
        <v>30000</v>
      </c>
      <c r="J74" s="2"/>
      <c r="K74" s="70"/>
      <c r="L74" s="71">
        <f>IF(AND(gastos_periodicos[[#This Row],[Monto pagado]]&gt;0,gastos_periodicos[[#This Row],[Monto pagado]]&gt;=gastos_periodicos[[#This Row],[A pagar]]),1,5)</f>
        <v>5</v>
      </c>
      <c r="M74" s="71"/>
      <c r="N74" s="20" t="s">
        <v>137</v>
      </c>
    </row>
    <row r="75" spans="1:14" ht="15.75" hidden="1">
      <c r="A75" s="62" t="s">
        <v>86</v>
      </c>
      <c r="B75" s="97" t="s">
        <v>128</v>
      </c>
      <c r="C75" s="63"/>
      <c r="D75" s="20"/>
      <c r="E75" s="23" t="s">
        <v>88</v>
      </c>
      <c r="F75" s="97" t="s">
        <v>58</v>
      </c>
      <c r="G75" s="31">
        <f ca="1">IF(AND(gastos_periodicos[[#This Row],[Vencimiento]]&gt;=TODAY(),gastos_periodicos[[#This Row],[Pagado]]=1),1,3)</f>
        <v>3</v>
      </c>
      <c r="H75" s="76">
        <v>44554</v>
      </c>
      <c r="I75" s="74">
        <v>30000</v>
      </c>
      <c r="J75" s="2"/>
      <c r="K75" s="70"/>
      <c r="L75" s="71">
        <f>IF(AND(gastos_periodicos[[#This Row],[Monto pagado]]&gt;0,gastos_periodicos[[#This Row],[Monto pagado]]&gt;=gastos_periodicos[[#This Row],[A pagar]]),1,5)</f>
        <v>5</v>
      </c>
      <c r="M75" s="71"/>
      <c r="N75" s="20" t="s">
        <v>137</v>
      </c>
    </row>
  </sheetData>
  <mergeCells count="1">
    <mergeCell ref="A1:I1"/>
  </mergeCells>
  <phoneticPr fontId="7" type="noConversion"/>
  <conditionalFormatting sqref="C1:C1048576">
    <cfRule type="iconSet" priority="7">
      <iconSet iconSet="3Flags"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DB829FE-B2A0-4590-BD94-9025431E2E0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G1:G1048576</xm:sqref>
        </x14:conditionalFormatting>
        <x14:conditionalFormatting xmlns:xm="http://schemas.microsoft.com/office/excel/2006/main">
          <x14:cfRule type="iconSet" priority="4" id="{A52273F9-6E36-4976-9388-F07C22C10B8E}">
            <x14:iconSet iconSet="3Symbols2" showValue="0" custom="1">
              <x14:cfvo type="percent">
                <xm:f>0</xm:f>
              </x14:cfvo>
              <x14:cfvo type="percent">
                <xm:f>3</xm:f>
              </x14:cfvo>
              <x14:cfvo type="percent">
                <xm:f>5</xm:f>
              </x14:cfvo>
              <x14:cfIcon iconSet="3Symbols2" iconId="2"/>
              <x14:cfIcon iconSet="3Symbols2" iconId="1"/>
              <x14:cfIcon iconSet="NoIcons" iconId="0"/>
            </x14:iconSet>
          </x14:cfRule>
          <xm:sqref>L1:L1048576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xr2:uid="{C7776669-C12F-437B-8EBA-DA7E9B2BFB1F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Programados!I3:K3</xm:f>
              <xm:sqref>M3</xm:sqref>
            </x14:sparkline>
            <x14:sparkline>
              <xm:f>Programados!K4:K4</xm:f>
              <xm:sqref>M4</xm:sqref>
            </x14:sparkline>
            <x14:sparkline>
              <xm:f>Programados!K5:K5</xm:f>
              <xm:sqref>M5</xm:sqref>
            </x14:sparkline>
            <x14:sparkline>
              <xm:f>Programados!K6:K6</xm:f>
              <xm:sqref>M6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E733-2996-483C-BD35-C44CF554E3BC}">
  <dimension ref="A1:G45"/>
  <sheetViews>
    <sheetView zoomScaleNormal="100" workbookViewId="0">
      <selection activeCell="E6" sqref="E6"/>
    </sheetView>
  </sheetViews>
  <sheetFormatPr defaultColWidth="11.42578125" defaultRowHeight="15"/>
  <cols>
    <col min="1" max="1" width="16.85546875" customWidth="1"/>
    <col min="2" max="2" width="25.7109375" style="22" customWidth="1"/>
  </cols>
  <sheetData>
    <row r="1" spans="1:7">
      <c r="A1" t="s">
        <v>180</v>
      </c>
      <c r="B1" s="22" t="s">
        <v>181</v>
      </c>
    </row>
    <row r="2" spans="1:7" ht="15.75">
      <c r="A2" s="39" t="s">
        <v>14</v>
      </c>
      <c r="B2" s="36" t="s">
        <v>17</v>
      </c>
    </row>
    <row r="3" spans="1:7" ht="15.75">
      <c r="A3" s="40" t="s">
        <v>23</v>
      </c>
      <c r="B3" s="37" t="s">
        <v>15</v>
      </c>
    </row>
    <row r="4" spans="1:7" ht="15.75">
      <c r="A4" s="43" t="s">
        <v>37</v>
      </c>
      <c r="B4" s="37" t="s">
        <v>21</v>
      </c>
    </row>
    <row r="5" spans="1:7" ht="15.75">
      <c r="A5" s="46" t="s">
        <v>26</v>
      </c>
      <c r="B5" s="37" t="s">
        <v>19</v>
      </c>
      <c r="G5" s="113"/>
    </row>
    <row r="6" spans="1:7">
      <c r="A6" s="49" t="s">
        <v>31</v>
      </c>
      <c r="B6" s="38" t="s">
        <v>182</v>
      </c>
    </row>
    <row r="7" spans="1:7">
      <c r="A7" s="55" t="s">
        <v>91</v>
      </c>
      <c r="B7" s="41" t="s">
        <v>183</v>
      </c>
    </row>
    <row r="8" spans="1:7" ht="15.75">
      <c r="A8" s="57" t="s">
        <v>9</v>
      </c>
      <c r="B8" s="42" t="s">
        <v>24</v>
      </c>
    </row>
    <row r="9" spans="1:7">
      <c r="A9" s="61" t="s">
        <v>184</v>
      </c>
      <c r="B9" s="41" t="s">
        <v>185</v>
      </c>
    </row>
    <row r="10" spans="1:7">
      <c r="A10" s="58" t="s">
        <v>40</v>
      </c>
      <c r="B10" s="44" t="s">
        <v>186</v>
      </c>
    </row>
    <row r="11" spans="1:7" ht="15.75">
      <c r="B11" s="45" t="s">
        <v>38</v>
      </c>
    </row>
    <row r="12" spans="1:7">
      <c r="A12" s="22"/>
      <c r="B12" s="44" t="s">
        <v>187</v>
      </c>
    </row>
    <row r="13" spans="1:7" ht="15.75">
      <c r="B13" s="50" t="s">
        <v>26</v>
      </c>
    </row>
    <row r="14" spans="1:7">
      <c r="B14" s="51" t="s">
        <v>188</v>
      </c>
    </row>
    <row r="15" spans="1:7">
      <c r="B15" s="51" t="s">
        <v>189</v>
      </c>
    </row>
    <row r="16" spans="1:7">
      <c r="B16" s="51" t="s">
        <v>190</v>
      </c>
    </row>
    <row r="17" spans="2:2" ht="15.75">
      <c r="B17" s="50" t="s">
        <v>27</v>
      </c>
    </row>
    <row r="18" spans="2:2">
      <c r="B18" s="51" t="s">
        <v>29</v>
      </c>
    </row>
    <row r="19" spans="2:2" ht="15.75">
      <c r="B19" s="47" t="s">
        <v>32</v>
      </c>
    </row>
    <row r="20" spans="2:2" ht="15.75">
      <c r="B20" s="47" t="s">
        <v>34</v>
      </c>
    </row>
    <row r="21" spans="2:2" ht="15.75">
      <c r="B21" s="47" t="s">
        <v>36</v>
      </c>
    </row>
    <row r="22" spans="2:2" ht="15.75">
      <c r="B22" s="47" t="s">
        <v>35</v>
      </c>
    </row>
    <row r="23" spans="2:2">
      <c r="B23" s="48" t="s">
        <v>191</v>
      </c>
    </row>
    <row r="24" spans="2:2" ht="15.75">
      <c r="B24" s="52" t="s">
        <v>97</v>
      </c>
    </row>
    <row r="25" spans="2:2" ht="15.75">
      <c r="B25" s="52" t="s">
        <v>100</v>
      </c>
    </row>
    <row r="26" spans="2:2">
      <c r="B26" s="53" t="s">
        <v>192</v>
      </c>
    </row>
    <row r="27" spans="2:2">
      <c r="B27" s="53" t="s">
        <v>118</v>
      </c>
    </row>
    <row r="28" spans="2:2">
      <c r="B28" s="53" t="s">
        <v>92</v>
      </c>
    </row>
    <row r="29" spans="2:2">
      <c r="B29" s="54" t="s">
        <v>193</v>
      </c>
    </row>
    <row r="30" spans="2:2">
      <c r="B30" s="54" t="s">
        <v>194</v>
      </c>
    </row>
    <row r="31" spans="2:2" ht="15.75">
      <c r="B31" s="56" t="s">
        <v>13</v>
      </c>
    </row>
    <row r="32" spans="2:2" ht="15.75">
      <c r="B32" s="56" t="s">
        <v>10</v>
      </c>
    </row>
    <row r="33" spans="2:2" ht="15.75">
      <c r="B33" s="56" t="s">
        <v>12</v>
      </c>
    </row>
    <row r="34" spans="2:2">
      <c r="B34" s="60" t="s">
        <v>195</v>
      </c>
    </row>
    <row r="35" spans="2:2">
      <c r="B35" s="60" t="s">
        <v>196</v>
      </c>
    </row>
    <row r="36" spans="2:2">
      <c r="B36" s="60" t="s">
        <v>197</v>
      </c>
    </row>
    <row r="37" spans="2:2">
      <c r="B37" s="60" t="s">
        <v>194</v>
      </c>
    </row>
    <row r="38" spans="2:2">
      <c r="B38" s="59" t="s">
        <v>198</v>
      </c>
    </row>
    <row r="39" spans="2:2">
      <c r="B39" s="59" t="s">
        <v>45</v>
      </c>
    </row>
    <row r="40" spans="2:2">
      <c r="B40" s="59" t="s">
        <v>104</v>
      </c>
    </row>
    <row r="41" spans="2:2">
      <c r="B41" s="59" t="s">
        <v>102</v>
      </c>
    </row>
    <row r="42" spans="2:2">
      <c r="B42" s="59" t="s">
        <v>43</v>
      </c>
    </row>
    <row r="43" spans="2:2">
      <c r="B43" s="59" t="s">
        <v>41</v>
      </c>
    </row>
    <row r="44" spans="2:2">
      <c r="B44" s="59" t="s">
        <v>67</v>
      </c>
    </row>
    <row r="45" spans="2:2">
      <c r="B45" s="99" t="s">
        <v>199</v>
      </c>
    </row>
  </sheetData>
  <conditionalFormatting sqref="B41 B23 B12 B9 B16 B26:B28">
    <cfRule type="iconSet" priority="16">
      <iconSet iconSet="3Flags" showValue="0">
        <cfvo type="percent" val="0"/>
        <cfvo type="num" val="2"/>
        <cfvo type="num" val="3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681E-2E5F-4E67-A521-1C59578D51DC}">
  <dimension ref="A1:J11"/>
  <sheetViews>
    <sheetView zoomScale="145" zoomScaleNormal="145" workbookViewId="0">
      <selection activeCell="D2" sqref="D2"/>
    </sheetView>
  </sheetViews>
  <sheetFormatPr defaultColWidth="11.42578125" defaultRowHeight="15"/>
  <cols>
    <col min="1" max="1" width="15.42578125" customWidth="1"/>
    <col min="2" max="2" width="18.5703125" customWidth="1"/>
    <col min="3" max="3" width="21.85546875" bestFit="1" customWidth="1"/>
    <col min="4" max="5" width="19.28515625" customWidth="1"/>
    <col min="6" max="6" width="21" customWidth="1"/>
    <col min="7" max="7" width="26.7109375" customWidth="1"/>
    <col min="8" max="8" width="23.28515625" bestFit="1" customWidth="1"/>
    <col min="9" max="9" width="15.42578125" customWidth="1"/>
    <col min="10" max="10" width="17.28515625" customWidth="1"/>
    <col min="12" max="12" width="17.7109375" customWidth="1"/>
    <col min="14" max="14" width="13.7109375" customWidth="1"/>
    <col min="16" max="16" width="14.42578125" customWidth="1"/>
  </cols>
  <sheetData>
    <row r="1" spans="1:10" ht="15.75">
      <c r="A1" s="89" t="s">
        <v>200</v>
      </c>
      <c r="B1" s="88" t="s">
        <v>201</v>
      </c>
      <c r="C1" s="88" t="s">
        <v>202</v>
      </c>
      <c r="D1" s="87" t="s">
        <v>4</v>
      </c>
      <c r="E1" s="88" t="s">
        <v>5</v>
      </c>
      <c r="F1" s="89" t="s">
        <v>203</v>
      </c>
      <c r="G1" s="90" t="s">
        <v>204</v>
      </c>
      <c r="H1" s="88" t="s">
        <v>6</v>
      </c>
      <c r="I1" s="88" t="s">
        <v>74</v>
      </c>
      <c r="J1" s="89" t="s">
        <v>205</v>
      </c>
    </row>
    <row r="2" spans="1:10">
      <c r="A2" s="8">
        <v>9650</v>
      </c>
      <c r="B2" s="79">
        <v>44514</v>
      </c>
      <c r="C2" t="s">
        <v>206</v>
      </c>
      <c r="D2" t="s">
        <v>40</v>
      </c>
      <c r="E2" t="s">
        <v>67</v>
      </c>
      <c r="F2" s="112" t="s">
        <v>207</v>
      </c>
      <c r="G2" s="8">
        <v>0</v>
      </c>
      <c r="H2" t="s">
        <v>208</v>
      </c>
      <c r="J2">
        <v>0</v>
      </c>
    </row>
    <row r="3" spans="1:10">
      <c r="A3" s="8">
        <v>96000</v>
      </c>
      <c r="B3" s="79">
        <v>44514</v>
      </c>
      <c r="C3" s="79"/>
      <c r="D3" t="s">
        <v>40</v>
      </c>
      <c r="E3" t="s">
        <v>199</v>
      </c>
      <c r="F3" s="112" t="s">
        <v>209</v>
      </c>
      <c r="G3" s="8">
        <v>0</v>
      </c>
      <c r="H3" t="s">
        <v>210</v>
      </c>
      <c r="I3" t="s">
        <v>211</v>
      </c>
      <c r="J3">
        <v>0</v>
      </c>
    </row>
    <row r="4" spans="1:10">
      <c r="A4" s="8">
        <v>38000</v>
      </c>
      <c r="B4" s="79">
        <v>44514</v>
      </c>
      <c r="C4" s="79"/>
      <c r="D4" t="s">
        <v>40</v>
      </c>
      <c r="E4" t="s">
        <v>199</v>
      </c>
      <c r="F4" s="112" t="s">
        <v>207</v>
      </c>
      <c r="G4" s="8">
        <v>0</v>
      </c>
      <c r="H4" t="s">
        <v>210</v>
      </c>
      <c r="I4" t="s">
        <v>212</v>
      </c>
      <c r="J4">
        <v>0</v>
      </c>
    </row>
    <row r="5" spans="1:10">
      <c r="A5" s="8">
        <v>18000</v>
      </c>
      <c r="B5" s="79">
        <v>44515</v>
      </c>
      <c r="C5" s="79"/>
      <c r="D5" t="s">
        <v>37</v>
      </c>
      <c r="E5" t="s">
        <v>38</v>
      </c>
      <c r="F5" s="112" t="s">
        <v>207</v>
      </c>
      <c r="G5" s="8"/>
    </row>
    <row r="6" spans="1:10">
      <c r="A6">
        <v>50000</v>
      </c>
      <c r="B6">
        <v>44515</v>
      </c>
      <c r="D6" t="s">
        <v>14</v>
      </c>
      <c r="E6" t="s">
        <v>38</v>
      </c>
      <c r="F6" t="s">
        <v>209</v>
      </c>
      <c r="H6" t="s">
        <v>213</v>
      </c>
      <c r="I6" t="s">
        <v>214</v>
      </c>
      <c r="J6" t="b">
        <v>0</v>
      </c>
    </row>
    <row r="7" spans="1:10">
      <c r="A7">
        <v>12600</v>
      </c>
      <c r="B7">
        <v>44518</v>
      </c>
      <c r="D7" t="s">
        <v>91</v>
      </c>
      <c r="E7" t="s">
        <v>38</v>
      </c>
      <c r="F7" t="s">
        <v>207</v>
      </c>
      <c r="H7" t="s">
        <v>215</v>
      </c>
      <c r="I7" t="s">
        <v>118</v>
      </c>
      <c r="J7" t="b">
        <v>0</v>
      </c>
    </row>
    <row r="8" spans="1:10">
      <c r="A8">
        <v>2300</v>
      </c>
      <c r="B8">
        <v>44518</v>
      </c>
      <c r="D8" t="s">
        <v>40</v>
      </c>
      <c r="E8" t="s">
        <v>67</v>
      </c>
      <c r="F8" t="s">
        <v>207</v>
      </c>
      <c r="H8" t="s">
        <v>215</v>
      </c>
      <c r="I8" t="s">
        <v>216</v>
      </c>
      <c r="J8" t="b">
        <v>0</v>
      </c>
    </row>
    <row r="9" spans="1:10">
      <c r="A9">
        <v>25000</v>
      </c>
      <c r="B9">
        <v>44518</v>
      </c>
      <c r="D9" t="s">
        <v>40</v>
      </c>
      <c r="E9" t="s">
        <v>67</v>
      </c>
      <c r="F9" s="8" t="s">
        <v>207</v>
      </c>
      <c r="H9" t="s">
        <v>217</v>
      </c>
      <c r="I9" t="s">
        <v>218</v>
      </c>
      <c r="J9" t="b">
        <v>0</v>
      </c>
    </row>
    <row r="10" spans="1:10">
      <c r="A10" s="8">
        <v>3500</v>
      </c>
      <c r="B10" s="79">
        <v>44518</v>
      </c>
      <c r="D10" t="s">
        <v>184</v>
      </c>
      <c r="E10" t="s">
        <v>67</v>
      </c>
      <c r="F10" s="112" t="s">
        <v>207</v>
      </c>
      <c r="G10" s="8"/>
      <c r="H10" t="s">
        <v>215</v>
      </c>
      <c r="I10" t="s">
        <v>219</v>
      </c>
      <c r="J10" t="b">
        <v>0</v>
      </c>
    </row>
    <row r="11" spans="1:10">
      <c r="A11" s="8">
        <v>3500</v>
      </c>
      <c r="B11" s="79">
        <v>44519</v>
      </c>
      <c r="D11" t="s">
        <v>184</v>
      </c>
      <c r="E11" t="s">
        <v>67</v>
      </c>
      <c r="F11" s="112" t="s">
        <v>207</v>
      </c>
      <c r="G11" s="8"/>
      <c r="H11" t="s">
        <v>215</v>
      </c>
      <c r="I11" t="s">
        <v>220</v>
      </c>
      <c r="J11" t="b">
        <v>0</v>
      </c>
    </row>
  </sheetData>
  <dataValidations count="4">
    <dataValidation type="list" allowBlank="1" showInputMessage="1" showErrorMessage="1" sqref="D2:D5" xr:uid="{3A47D2B4-5ADA-4C37-922D-17B06AE5E841}">
      <formula1>Categorias</formula1>
    </dataValidation>
    <dataValidation type="list" allowBlank="1" showInputMessage="1" showErrorMessage="1" sqref="F1 E2:E6" xr:uid="{D752DEFC-146A-4447-9572-174210991CF6}">
      <formula1>INDIRECT(D1)</formula1>
    </dataValidation>
    <dataValidation type="list" allowBlank="1" showInputMessage="1" showErrorMessage="1" sqref="F2:F5" xr:uid="{9B792160-4E00-4737-8EFB-E434501C61EA}">
      <formula1>cuentas</formula1>
    </dataValidation>
    <dataValidation type="whole" operator="greaterThanOrEqual" allowBlank="1" showInputMessage="1" showErrorMessage="1" sqref="G2:G5 A2:A5" xr:uid="{970913F1-C0BB-4585-906E-E0DFA66BC4F8}">
      <formula1>0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B15C-893C-498A-91CD-2E22418AB3AC}">
  <dimension ref="A1:L11"/>
  <sheetViews>
    <sheetView workbookViewId="0">
      <selection activeCell="C2" sqref="C2"/>
    </sheetView>
  </sheetViews>
  <sheetFormatPr defaultColWidth="11.42578125" defaultRowHeight="15"/>
  <cols>
    <col min="1" max="1" width="14" bestFit="1" customWidth="1"/>
    <col min="2" max="2" width="30.7109375" bestFit="1" customWidth="1"/>
    <col min="3" max="3" width="49" customWidth="1"/>
    <col min="4" max="4" width="20.85546875" customWidth="1"/>
    <col min="5" max="5" width="18.140625" style="111" customWidth="1"/>
    <col min="6" max="6" width="18" customWidth="1"/>
    <col min="7" max="7" width="19.140625" customWidth="1"/>
    <col min="8" max="8" width="17.28515625" customWidth="1"/>
    <col min="9" max="9" width="28.7109375" customWidth="1"/>
    <col min="10" max="10" width="31.42578125" customWidth="1"/>
    <col min="11" max="11" width="22.140625" customWidth="1"/>
    <col min="12" max="12" width="29.140625" customWidth="1"/>
  </cols>
  <sheetData>
    <row r="1" spans="1:12" s="95" customFormat="1" ht="30">
      <c r="A1" s="96" t="s">
        <v>221</v>
      </c>
      <c r="B1" s="96" t="s">
        <v>222</v>
      </c>
      <c r="C1" s="96" t="s">
        <v>223</v>
      </c>
      <c r="D1" s="109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</row>
    <row r="2" spans="1:12">
      <c r="A2" s="92" t="s">
        <v>233</v>
      </c>
      <c r="B2" s="92" t="s">
        <v>234</v>
      </c>
      <c r="C2" s="92" t="s">
        <v>209</v>
      </c>
      <c r="D2" s="110">
        <v>510000</v>
      </c>
      <c r="E2" s="8">
        <f>SUMIFS(registros_tabla[Cargo],registros_tabla[Cuenta origen],#REF!)</f>
        <v>0</v>
      </c>
      <c r="F2" s="1" t="e">
        <f>[1]!Tabla2[[#This Row],[CUPO NACIONAL]]-E2</f>
        <v>#REF!</v>
      </c>
      <c r="G2" s="91">
        <v>5</v>
      </c>
      <c r="H2" s="94">
        <v>6</v>
      </c>
      <c r="I2" s="91" t="s">
        <v>235</v>
      </c>
      <c r="J2" s="91">
        <v>19</v>
      </c>
      <c r="K2" s="93">
        <v>3123</v>
      </c>
      <c r="L2" s="92"/>
    </row>
    <row r="3" spans="1:12">
      <c r="A3" s="92" t="s">
        <v>236</v>
      </c>
      <c r="B3" s="92" t="s">
        <v>237</v>
      </c>
      <c r="C3" s="92" t="s">
        <v>238</v>
      </c>
      <c r="D3" s="110">
        <v>1300000</v>
      </c>
      <c r="E3" s="8">
        <f>SUMIFS(registros_tabla[Cargo],registros_tabla[Cuenta origen],#REF!)</f>
        <v>0</v>
      </c>
      <c r="F3" s="1" t="e">
        <f>[1]!Tabla2[[#This Row],[CUPO NACIONAL]]-E2</f>
        <v>#REF!</v>
      </c>
      <c r="G3" s="94">
        <v>18</v>
      </c>
      <c r="H3" s="91"/>
      <c r="I3" s="91"/>
      <c r="J3" s="91"/>
      <c r="K3" s="93"/>
      <c r="L3" s="92"/>
    </row>
    <row r="4" spans="1:12">
      <c r="A4" s="92" t="s">
        <v>236</v>
      </c>
      <c r="B4" s="92" t="s">
        <v>239</v>
      </c>
      <c r="C4" s="92" t="s">
        <v>240</v>
      </c>
      <c r="D4" s="110">
        <v>1483</v>
      </c>
      <c r="E4" s="8">
        <f>SUMIFS(registros_tabla[Cargo],registros_tabla[Cuenta origen],#REF!)</f>
        <v>0</v>
      </c>
      <c r="F4" s="1" t="e">
        <f>[1]!Tabla2[[#This Row],[CUPO NACIONAL]]-E2</f>
        <v>#REF!</v>
      </c>
      <c r="G4" s="91">
        <v>18</v>
      </c>
      <c r="H4" s="91"/>
      <c r="I4" s="91"/>
      <c r="J4" s="91"/>
      <c r="K4" s="93"/>
      <c r="L4" s="92"/>
    </row>
    <row r="5" spans="1:12">
      <c r="A5" s="92" t="s">
        <v>241</v>
      </c>
      <c r="B5" s="92" t="s">
        <v>242</v>
      </c>
      <c r="C5" s="92" t="s">
        <v>243</v>
      </c>
      <c r="D5" s="110">
        <v>441583</v>
      </c>
      <c r="E5" s="8">
        <f>SUMIFS(registros_tabla[Cargo],registros_tabla[Cuenta origen],#REF!)</f>
        <v>0</v>
      </c>
      <c r="F5" s="1" t="e">
        <f>[1]!Tabla2[[#This Row],[CUPO NACIONAL]]-E2</f>
        <v>#REF!</v>
      </c>
      <c r="G5" s="91"/>
      <c r="H5" s="91"/>
      <c r="I5" s="91"/>
      <c r="J5" s="91">
        <v>24</v>
      </c>
      <c r="K5" s="93"/>
      <c r="L5" s="92"/>
    </row>
    <row r="6" spans="1:12">
      <c r="A6" s="92" t="s">
        <v>241</v>
      </c>
      <c r="B6" s="92" t="s">
        <v>244</v>
      </c>
      <c r="C6" s="92" t="s">
        <v>245</v>
      </c>
      <c r="D6" s="110">
        <v>501.36</v>
      </c>
      <c r="E6" s="8">
        <f>SUMIFS(registros_tabla[Cargo],registros_tabla[Cuenta origen],#REF!)</f>
        <v>0</v>
      </c>
      <c r="F6" s="1" t="e">
        <f>[1]!Tabla2[[#This Row],[CUPO NACIONAL]]-E2</f>
        <v>#REF!</v>
      </c>
      <c r="G6" s="91"/>
      <c r="H6" s="91"/>
      <c r="I6" s="91"/>
      <c r="J6" s="91">
        <v>24</v>
      </c>
      <c r="K6" s="93"/>
      <c r="L6" s="92"/>
    </row>
    <row r="7" spans="1:12">
      <c r="A7" s="92" t="s">
        <v>236</v>
      </c>
      <c r="B7" t="s">
        <v>246</v>
      </c>
      <c r="C7" s="92" t="s">
        <v>247</v>
      </c>
      <c r="D7" s="85">
        <v>100000</v>
      </c>
      <c r="E7" s="8">
        <f>SUMIFS(registros_tabla[Cargo],registros_tabla[Cuenta origen],#REF!)</f>
        <v>0</v>
      </c>
      <c r="F7" s="1" t="e">
        <f>[1]!Tabla2[[#This Row],[CUPO NACIONAL]]-E2</f>
        <v>#REF!</v>
      </c>
    </row>
    <row r="8" spans="1:12">
      <c r="A8" s="92" t="s">
        <v>241</v>
      </c>
      <c r="B8" t="s">
        <v>248</v>
      </c>
      <c r="C8" s="92" t="s">
        <v>207</v>
      </c>
      <c r="D8" s="85"/>
      <c r="E8" s="8">
        <f>SUMIFS(registros_tabla[Cargo],registros_tabla[Cuenta origen],#REF!)</f>
        <v>0</v>
      </c>
      <c r="F8" s="1" t="e">
        <f>[1]!Tabla2[[#This Row],[CUPO NACIONAL]]-E2</f>
        <v>#REF!</v>
      </c>
    </row>
    <row r="9" spans="1:12">
      <c r="A9" s="92" t="s">
        <v>241</v>
      </c>
      <c r="B9" t="s">
        <v>249</v>
      </c>
      <c r="C9" s="92" t="s">
        <v>250</v>
      </c>
      <c r="D9" s="85"/>
      <c r="E9" s="8">
        <f>SUMIFS(registros_tabla[Cargo],registros_tabla[Cuenta origen],#REF!)</f>
        <v>0</v>
      </c>
      <c r="F9" s="1" t="e">
        <f>[1]!Tabla2[[#This Row],[CUPO NACIONAL]]-E2</f>
        <v>#REF!</v>
      </c>
    </row>
    <row r="11" spans="1:12">
      <c r="F11" s="10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BA04-6F2D-4148-A084-72C597DC88B6}">
  <dimension ref="A1:N2"/>
  <sheetViews>
    <sheetView workbookViewId="0">
      <selection activeCell="F5" sqref="F5"/>
    </sheetView>
  </sheetViews>
  <sheetFormatPr defaultColWidth="11.42578125" defaultRowHeight="15"/>
  <cols>
    <col min="1" max="1" width="10.5703125" customWidth="1"/>
    <col min="3" max="3" width="13.85546875" customWidth="1"/>
    <col min="4" max="4" width="15.28515625" customWidth="1"/>
    <col min="5" max="6" width="17.28515625" customWidth="1"/>
    <col min="8" max="8" width="13.5703125" customWidth="1"/>
    <col min="9" max="9" width="15.140625" bestFit="1" customWidth="1"/>
    <col min="10" max="10" width="16.85546875" customWidth="1"/>
  </cols>
  <sheetData>
    <row r="1" spans="1:14" ht="23.25">
      <c r="A1" s="129" t="s">
        <v>251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5.75">
      <c r="A2" s="104" t="s">
        <v>252</v>
      </c>
      <c r="B2" s="105" t="s">
        <v>201</v>
      </c>
      <c r="C2" s="106" t="s">
        <v>4</v>
      </c>
      <c r="D2" s="105" t="s">
        <v>5</v>
      </c>
      <c r="E2" s="107" t="s">
        <v>203</v>
      </c>
      <c r="F2" s="107" t="s">
        <v>253</v>
      </c>
      <c r="G2" s="107" t="s">
        <v>80</v>
      </c>
      <c r="H2" s="105" t="s">
        <v>6</v>
      </c>
      <c r="I2" s="105" t="s">
        <v>74</v>
      </c>
      <c r="J2" s="108"/>
    </row>
  </sheetData>
  <mergeCells count="1">
    <mergeCell ref="A1:N1"/>
  </mergeCells>
  <dataValidations count="1">
    <dataValidation type="list" allowBlank="1" showInputMessage="1" showErrorMessage="1" sqref="D2:E2" xr:uid="{05B01F2F-FC9B-4E58-8DAA-FA95B0949DAE}">
      <formula1>INDIRECT(C2)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99AC-FD2D-438A-B98E-2B6C1B911257}">
  <dimension ref="A1:K2"/>
  <sheetViews>
    <sheetView topLeftCell="D1" workbookViewId="0">
      <selection activeCell="E2" sqref="E2"/>
    </sheetView>
  </sheetViews>
  <sheetFormatPr defaultColWidth="11.42578125" defaultRowHeight="15"/>
  <cols>
    <col min="2" max="2" width="17.5703125" customWidth="1"/>
    <col min="4" max="4" width="22.7109375" customWidth="1"/>
    <col min="5" max="5" width="26.7109375" customWidth="1"/>
    <col min="6" max="6" width="23.7109375" customWidth="1"/>
    <col min="7" max="7" width="19.5703125" customWidth="1"/>
    <col min="8" max="8" width="28.7109375" customWidth="1"/>
    <col min="9" max="9" width="31.42578125" customWidth="1"/>
    <col min="10" max="10" width="24.42578125" customWidth="1"/>
    <col min="11" max="11" width="21" customWidth="1"/>
  </cols>
  <sheetData>
    <row r="1" spans="1:11">
      <c r="A1" s="100" t="s">
        <v>252</v>
      </c>
      <c r="B1" s="101" t="s">
        <v>221</v>
      </c>
      <c r="C1" s="101" t="s">
        <v>222</v>
      </c>
      <c r="D1" s="101" t="s">
        <v>224</v>
      </c>
      <c r="E1" s="101" t="s">
        <v>225</v>
      </c>
      <c r="F1" s="101" t="s">
        <v>226</v>
      </c>
      <c r="G1" s="101" t="s">
        <v>227</v>
      </c>
      <c r="H1" s="101" t="s">
        <v>228</v>
      </c>
      <c r="I1" s="101" t="s">
        <v>229</v>
      </c>
      <c r="J1" s="101" t="s">
        <v>230</v>
      </c>
      <c r="K1" s="102" t="s">
        <v>231</v>
      </c>
    </row>
    <row r="2" spans="1:11">
      <c r="A2">
        <v>1</v>
      </c>
      <c r="B2" t="s">
        <v>236</v>
      </c>
      <c r="C2" t="s">
        <v>246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4D80-F1D3-4A43-A0D9-519D7D3F6E3B}">
  <dimension ref="A1:K3"/>
  <sheetViews>
    <sheetView topLeftCell="D1" workbookViewId="0">
      <selection activeCell="M5" sqref="M5"/>
    </sheetView>
  </sheetViews>
  <sheetFormatPr defaultColWidth="11.42578125" defaultRowHeight="15"/>
  <cols>
    <col min="1" max="1" width="10.7109375" bestFit="1" customWidth="1"/>
    <col min="2" max="2" width="16.42578125" customWidth="1"/>
    <col min="3" max="3" width="21.28515625" customWidth="1"/>
    <col min="4" max="4" width="39.42578125" customWidth="1"/>
    <col min="5" max="5" width="17.140625" customWidth="1"/>
    <col min="6" max="6" width="15.5703125" customWidth="1"/>
    <col min="7" max="7" width="18.140625" customWidth="1"/>
    <col min="8" max="8" width="17" customWidth="1"/>
    <col min="9" max="9" width="21.140625" customWidth="1"/>
    <col min="10" max="10" width="16.7109375" customWidth="1"/>
    <col min="11" max="11" width="10.7109375" customWidth="1"/>
  </cols>
  <sheetData>
    <row r="1" spans="1:11" ht="23.25">
      <c r="A1" s="129" t="s">
        <v>254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ht="15.75">
      <c r="A2" s="115" t="s">
        <v>201</v>
      </c>
      <c r="B2" s="116" t="s">
        <v>4</v>
      </c>
      <c r="C2" s="115" t="s">
        <v>5</v>
      </c>
      <c r="D2" s="117" t="s">
        <v>203</v>
      </c>
      <c r="E2" s="118" t="s">
        <v>80</v>
      </c>
      <c r="F2" s="118" t="s">
        <v>255</v>
      </c>
      <c r="G2" s="118" t="s">
        <v>256</v>
      </c>
      <c r="H2" s="115" t="s">
        <v>6</v>
      </c>
      <c r="I2" s="115" t="s">
        <v>81</v>
      </c>
      <c r="J2" s="119" t="s">
        <v>205</v>
      </c>
    </row>
    <row r="3" spans="1:11">
      <c r="A3" s="114">
        <v>44515</v>
      </c>
      <c r="B3" t="s">
        <v>40</v>
      </c>
      <c r="C3" t="s">
        <v>199</v>
      </c>
      <c r="D3" t="s">
        <v>243</v>
      </c>
      <c r="E3">
        <v>96000</v>
      </c>
      <c r="F3">
        <v>1</v>
      </c>
      <c r="I3" t="s">
        <v>211</v>
      </c>
      <c r="J3" t="s">
        <v>257</v>
      </c>
    </row>
  </sheetData>
  <mergeCells count="1">
    <mergeCell ref="A1:K1"/>
  </mergeCells>
  <dataValidations count="3">
    <dataValidation type="list" allowBlank="1" showInputMessage="1" showErrorMessage="1" sqref="B3" xr:uid="{1C98AD24-E415-454E-86F1-038BBE144D25}">
      <formula1>Categorias</formula1>
    </dataValidation>
    <dataValidation type="list" allowBlank="1" showInputMessage="1" showErrorMessage="1" sqref="C3" xr:uid="{A6A38DC8-8CFE-47B6-BB18-C59CA4D9E357}">
      <formula1>INDIRECT(B3)</formula1>
    </dataValidation>
    <dataValidation type="list" allowBlank="1" showInputMessage="1" showErrorMessage="1" sqref="D3" xr:uid="{84E71328-F7BC-44EB-A3F9-91A62C95E9CB}">
      <formula1>cuentas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W N q U 1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K W N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j a l M o i k e 4 D g A A A B E A A A A T A B w A R m 9 y b X V s Y X M v U 2 V j d G l v b j E u b S C i G A A o o B Q A A A A A A A A A A A A A A A A A A A A A A A A A A A A r T k 0 u y c z P U w i G 0 I b W A F B L A Q I t A B Q A A g A I A C l j a l N Q b / G f p A A A A P U A A A A S A A A A A A A A A A A A A A A A A A A A A A B D b 2 5 m a W c v U G F j a 2 F n Z S 5 4 b W x Q S w E C L Q A U A A I A C A A p Y 2 p T D 8 r p q 6 Q A A A D p A A A A E w A A A A A A A A A A A A A A A A D w A A A A W 0 N v b n R l b n R f V H l w Z X N d L n h t b F B L A Q I t A B Q A A g A I A C l j a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O G F T 1 I x g R b m e b o C h D 3 5 V A A A A A A I A A A A A A B B m A A A A A Q A A I A A A A H o G 9 W p N c K B v l q e H S 2 w A u 4 I H 1 L C F R N L c V I F q f f k / j u o 6 A A A A A A 6 A A A A A A g A A I A A A A B 0 i H P E q 9 P q e Y L W f O F + O s p B g e t M 9 y q q Z O K w g F a N q F g x O U A A A A A T I q F R L H I S d Z U g n P B t k L I u b 2 e h k f s s z 2 B l o F L a o x P / u l 8 h D i y t 3 F v j I Z M q k 8 Y N m X X g y l K s t 9 w m e W U c f 8 D 0 Y T Q d G o 4 L L F z 4 G L L V c Y 5 H C 7 V V 0 Q A A A A D Y Q y Y L r S j E 3 k A d U 1 c L I 8 8 h / Q 3 8 Y h 4 M Y 0 P h n A g o u U 3 W b n 2 v 5 R J e b x + P V i n W O C h A V j d c O v Q K R j l r C l P V k k L 2 A V g U = < / D a t a M a s h u p > 
</file>

<file path=customXml/itemProps1.xml><?xml version="1.0" encoding="utf-8"?>
<ds:datastoreItem xmlns:ds="http://schemas.openxmlformats.org/officeDocument/2006/customXml" ds:itemID="{9B8F9615-0B83-4D91-8EF8-F53A83A754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araya</dc:creator>
  <cp:keywords/>
  <dc:description/>
  <cp:lastModifiedBy>gonzalo araya</cp:lastModifiedBy>
  <cp:revision/>
  <dcterms:created xsi:type="dcterms:W3CDTF">2020-12-05T16:14:07Z</dcterms:created>
  <dcterms:modified xsi:type="dcterms:W3CDTF">2024-04-18T19:20:36Z</dcterms:modified>
  <cp:category/>
  <cp:contentStatus/>
</cp:coreProperties>
</file>