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6.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29"/>
  <workbookPr defaultThemeVersion="124226"/>
  <mc:AlternateContent xmlns:mc="http://schemas.openxmlformats.org/markup-compatibility/2006">
    <mc:Choice Requires="x15">
      <x15ac:absPath xmlns:x15ac="http://schemas.microsoft.com/office/spreadsheetml/2010/11/ac" url="C:\Users\Facevedo\Downloads\"/>
    </mc:Choice>
  </mc:AlternateContent>
  <xr:revisionPtr revIDLastSave="0" documentId="13_ncr:1_{8849A1E9-4A18-40A8-B9A6-831C04417B13}" xr6:coauthVersionLast="46" xr6:coauthVersionMax="46" xr10:uidLastSave="{00000000-0000-0000-0000-000000000000}"/>
  <bookViews>
    <workbookView xWindow="28680" yWindow="2535" windowWidth="20640" windowHeight="11160" tabRatio="748" firstSheet="5" activeTab="6" xr2:uid="{00000000-000D-0000-FFFF-FFFF00000000}"/>
  </bookViews>
  <sheets>
    <sheet name="Procesos de mtto" sheetId="1" r:id="rId1"/>
    <sheet name="Norma Asarco" sheetId="6" state="hidden" r:id="rId2"/>
    <sheet name="Manejo información en red" sheetId="4" r:id="rId3"/>
    <sheet name="Mapa de procesos" sheetId="3" r:id="rId4"/>
    <sheet name="Análisis mercado" sheetId="5" r:id="rId5"/>
    <sheet name="Tabla comparativa" sheetId="7" r:id="rId6"/>
    <sheet name="Arquitectura integración" sheetId="8" r:id="rId7"/>
    <sheet name="CAUE Conf &amp; IM" sheetId="9" r:id="rId8"/>
    <sheet name="CAUE Gestión Doc" sheetId="11" r:id="rId9"/>
    <sheet name="Softwares esenciales" sheetId="12" r:id="rId10"/>
    <sheet name="CAUE Gestión Doc etapas" sheetId="14" r:id="rId11"/>
  </sheets>
  <definedNames>
    <definedName name="_xlnm._FilterDatabase" localSheetId="4" hidden="1">'Análisis mercado'!$A$100:$K$128</definedName>
    <definedName name="_xlnm._FilterDatabase" localSheetId="0" hidden="1">'Procesos de mtto'!#REF!</definedName>
    <definedName name="_xlnm._FilterDatabase" localSheetId="9" hidden="1">'Softwares esenciales'!$G$7:$M$16</definedName>
    <definedName name="_xlnm._FilterDatabase" localSheetId="5" hidden="1">'Tabla comparativa'!$K$7:$Q$55</definedName>
    <definedName name="_xlnm.Print_Titles" localSheetId="0">'Procesos de mtto'!$1:$6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64" i="9" l="1"/>
  <c r="I64" i="9"/>
  <c r="H64" i="9"/>
  <c r="G64" i="9"/>
  <c r="D23" i="11" l="1"/>
  <c r="F29" i="11"/>
  <c r="G29" i="11"/>
  <c r="H29" i="11"/>
  <c r="I29" i="11"/>
  <c r="D127" i="14"/>
  <c r="I123" i="14"/>
  <c r="G123" i="14"/>
  <c r="H123" i="14"/>
  <c r="F123" i="14"/>
  <c r="E123" i="14"/>
  <c r="I122" i="14"/>
  <c r="F32" i="9"/>
  <c r="G119" i="14"/>
  <c r="H119" i="14"/>
  <c r="I119" i="14"/>
  <c r="F119" i="14"/>
  <c r="F122" i="14" s="1"/>
  <c r="H122" i="14"/>
  <c r="G122" i="14"/>
  <c r="E122" i="14"/>
  <c r="D122" i="14"/>
  <c r="D123" i="14" s="1"/>
  <c r="I121" i="14"/>
  <c r="D113" i="14"/>
  <c r="D87" i="11"/>
  <c r="F91" i="11"/>
  <c r="G91" i="11"/>
  <c r="H91" i="11"/>
  <c r="I91" i="11"/>
  <c r="D125" i="14" l="1"/>
  <c r="D83" i="11"/>
  <c r="G31" i="11" l="1"/>
  <c r="H31" i="11"/>
  <c r="I31" i="11"/>
  <c r="F31" i="11"/>
  <c r="G30" i="11"/>
  <c r="H30" i="11"/>
  <c r="I30" i="11"/>
  <c r="F30" i="11"/>
  <c r="M50" i="14"/>
  <c r="M49" i="14"/>
  <c r="M48" i="14"/>
  <c r="P91" i="14"/>
  <c r="P94" i="14" s="1"/>
  <c r="P95" i="14" s="1"/>
  <c r="O91" i="14"/>
  <c r="O94" i="14" s="1"/>
  <c r="O95" i="14" s="1"/>
  <c r="N91" i="14"/>
  <c r="N94" i="14" s="1"/>
  <c r="N95" i="14" s="1"/>
  <c r="M86" i="14"/>
  <c r="M84" i="14"/>
  <c r="M82" i="14"/>
  <c r="P69" i="14"/>
  <c r="P70" i="14" s="1"/>
  <c r="O69" i="14"/>
  <c r="O70" i="14" s="1"/>
  <c r="N69" i="14"/>
  <c r="N70" i="14" s="1"/>
  <c r="M69" i="14"/>
  <c r="M70" i="14" s="1"/>
  <c r="Q36" i="14"/>
  <c r="P35" i="14"/>
  <c r="P36" i="14" s="1"/>
  <c r="O35" i="14"/>
  <c r="O36" i="14" s="1"/>
  <c r="N35" i="14"/>
  <c r="N36" i="14" s="1"/>
  <c r="M35" i="14"/>
  <c r="M36" i="14" s="1"/>
  <c r="R36" i="14"/>
  <c r="D25" i="11"/>
  <c r="D24" i="11"/>
  <c r="E34" i="11"/>
  <c r="M94" i="14" l="1"/>
  <c r="M95" i="14" s="1"/>
  <c r="M72" i="14"/>
  <c r="M74" i="14" s="1"/>
  <c r="M97" i="14"/>
  <c r="M99" i="14" s="1"/>
  <c r="M38" i="14"/>
  <c r="M40" i="14" s="1"/>
  <c r="D34" i="11"/>
  <c r="I91" i="14" l="1"/>
  <c r="H91" i="14"/>
  <c r="H94" i="14" s="1"/>
  <c r="H95" i="14" s="1"/>
  <c r="G91" i="14"/>
  <c r="G94" i="14" s="1"/>
  <c r="G95" i="14" s="1"/>
  <c r="F91" i="14"/>
  <c r="F94" i="14" s="1"/>
  <c r="F95" i="14" s="1"/>
  <c r="E91" i="14"/>
  <c r="E94" i="14" s="1"/>
  <c r="E95" i="14" s="1"/>
  <c r="D86" i="14"/>
  <c r="D84" i="14"/>
  <c r="D82" i="14"/>
  <c r="H69" i="14"/>
  <c r="H70" i="14" s="1"/>
  <c r="G69" i="14"/>
  <c r="G70" i="14" s="1"/>
  <c r="E69" i="14"/>
  <c r="E70" i="14" s="1"/>
  <c r="D69" i="14"/>
  <c r="D70" i="14" s="1"/>
  <c r="E35" i="14"/>
  <c r="E36" i="14" s="1"/>
  <c r="D35" i="14"/>
  <c r="D36" i="14" s="1"/>
  <c r="I34" i="14"/>
  <c r="H35" i="14"/>
  <c r="H36" i="14" s="1"/>
  <c r="G35" i="14"/>
  <c r="G36" i="14" s="1"/>
  <c r="F35" i="14"/>
  <c r="F36" i="14" s="1"/>
  <c r="D94" i="14" l="1"/>
  <c r="D95" i="14" s="1"/>
  <c r="F69" i="14"/>
  <c r="F70" i="14" s="1"/>
  <c r="I93" i="14"/>
  <c r="I94" i="14" s="1"/>
  <c r="I95" i="14" s="1"/>
  <c r="D97" i="14" s="1"/>
  <c r="D99" i="14" s="1"/>
  <c r="I35" i="14"/>
  <c r="I36" i="14" s="1"/>
  <c r="D38" i="14" s="1"/>
  <c r="D40" i="14" s="1"/>
  <c r="I68" i="14"/>
  <c r="I69" i="14" s="1"/>
  <c r="I70" i="14" s="1"/>
  <c r="D72" i="14" l="1"/>
  <c r="D74" i="14" s="1"/>
  <c r="I90" i="11" l="1"/>
  <c r="H90" i="11"/>
  <c r="G90" i="11"/>
  <c r="G93" i="11" s="1"/>
  <c r="F90" i="11"/>
  <c r="E93" i="11"/>
  <c r="D85" i="11"/>
  <c r="D81" i="11"/>
  <c r="H93" i="11" l="1"/>
  <c r="F93" i="11"/>
  <c r="D93" i="11"/>
  <c r="J29" i="9"/>
  <c r="G29" i="9"/>
  <c r="G72" i="9"/>
  <c r="F72" i="9"/>
  <c r="H72" i="9"/>
  <c r="I72" i="9"/>
  <c r="E67" i="9"/>
  <c r="E64" i="9"/>
  <c r="E72" i="9" s="1"/>
  <c r="D49" i="11"/>
  <c r="D48" i="11"/>
  <c r="D47" i="11"/>
  <c r="E46" i="9"/>
  <c r="E44" i="9"/>
  <c r="E23" i="9"/>
  <c r="I29" i="9" l="1"/>
  <c r="E32" i="9"/>
  <c r="H29" i="9"/>
  <c r="H94" i="11"/>
  <c r="G94" i="11"/>
  <c r="F94" i="11"/>
  <c r="E94" i="11"/>
  <c r="D94" i="11"/>
  <c r="I92" i="11"/>
  <c r="D68" i="11"/>
  <c r="D69" i="11" s="1"/>
  <c r="I67" i="11"/>
  <c r="H68" i="11"/>
  <c r="H69" i="11" s="1"/>
  <c r="G68" i="11"/>
  <c r="G69" i="11" s="1"/>
  <c r="F68" i="11"/>
  <c r="F69" i="11" s="1"/>
  <c r="E68" i="11"/>
  <c r="E69" i="11" s="1"/>
  <c r="E35" i="11"/>
  <c r="D35" i="11"/>
  <c r="I33" i="11"/>
  <c r="H34" i="11"/>
  <c r="H35" i="11" s="1"/>
  <c r="G34" i="11"/>
  <c r="G35" i="11" s="1"/>
  <c r="F34" i="11"/>
  <c r="F35" i="11" s="1"/>
  <c r="J91" i="9"/>
  <c r="J51" i="9"/>
  <c r="G92" i="9"/>
  <c r="G93" i="9" s="1"/>
  <c r="H92" i="9"/>
  <c r="H93" i="9" s="1"/>
  <c r="I92" i="9"/>
  <c r="I93" i="9" s="1"/>
  <c r="F92" i="9"/>
  <c r="F93" i="9" s="1"/>
  <c r="E92" i="9"/>
  <c r="E93" i="9" s="1"/>
  <c r="G49" i="9"/>
  <c r="H49" i="9"/>
  <c r="I49" i="9"/>
  <c r="J49" i="9"/>
  <c r="F49" i="9"/>
  <c r="J71" i="9"/>
  <c r="J72" i="9" s="1"/>
  <c r="I49" i="7"/>
  <c r="I93" i="11" l="1"/>
  <c r="I94" i="11" s="1"/>
  <c r="D96" i="11" s="1"/>
  <c r="D98" i="11" s="1"/>
  <c r="I34" i="11"/>
  <c r="I35" i="11" s="1"/>
  <c r="D37" i="11" s="1"/>
  <c r="D39" i="11" s="1"/>
  <c r="I68" i="11"/>
  <c r="I69" i="11" s="1"/>
  <c r="D71" i="11" s="1"/>
  <c r="D73" i="11" s="1"/>
  <c r="J92" i="9"/>
  <c r="AD37" i="7"/>
  <c r="J93" i="9" l="1"/>
  <c r="E95" i="9" s="1"/>
  <c r="E97" i="9" s="1"/>
  <c r="H32" i="9"/>
  <c r="H33" i="9" s="1"/>
  <c r="J31" i="9"/>
  <c r="E33" i="9"/>
  <c r="E73" i="9"/>
  <c r="F73" i="9"/>
  <c r="F52" i="9"/>
  <c r="F53" i="9" s="1"/>
  <c r="F33" i="9"/>
  <c r="J73" i="9" l="1"/>
  <c r="I73" i="9"/>
  <c r="I52" i="9"/>
  <c r="I53" i="9" s="1"/>
  <c r="G73" i="9"/>
  <c r="H73" i="9"/>
  <c r="J32" i="9"/>
  <c r="J33" i="9" s="1"/>
  <c r="H52" i="9"/>
  <c r="H53" i="9" s="1"/>
  <c r="I32" i="9"/>
  <c r="I33" i="9" s="1"/>
  <c r="G32" i="9"/>
  <c r="G33" i="9" s="1"/>
  <c r="J52" i="9"/>
  <c r="J53" i="9" s="1"/>
  <c r="G52" i="9"/>
  <c r="G53" i="9" s="1"/>
  <c r="E52" i="9"/>
  <c r="E53" i="9" s="1"/>
  <c r="E75" i="9" l="1"/>
  <c r="E77" i="9" s="1"/>
  <c r="E35" i="9"/>
  <c r="E37" i="9" s="1"/>
  <c r="E55" i="9"/>
  <c r="E57" i="9" s="1"/>
  <c r="D49" i="7"/>
  <c r="H49" i="7"/>
  <c r="F49" i="7"/>
  <c r="G49" i="7"/>
  <c r="E49" i="7"/>
  <c r="AA37" i="7"/>
  <c r="AE37" i="7"/>
  <c r="Y37" i="7"/>
  <c r="X37" i="7"/>
  <c r="AC37" i="7"/>
  <c r="Z37" i="7"/>
  <c r="AB37" i="7"/>
  <c r="R56" i="7"/>
  <c r="T56" i="7"/>
  <c r="P56" i="7"/>
  <c r="S56" i="7"/>
  <c r="O56" i="7"/>
  <c r="N56" i="7"/>
  <c r="Q56"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tc={31BF5DDB-618A-4B39-8B84-64854E0BEDAD}</author>
  </authors>
  <commentList>
    <comment ref="D54" authorId="0" shapeId="0" xr:uid="{31BF5DDB-618A-4B39-8B84-64854E0BEDAD}">
      <text>
        <t>[Comentario encadenado]
Su versión de Excel le permite leer este comentario encadenado; sin embargo, las ediciones que se apliquen se quitarán si el archivo se abre en una versión más reciente de Excel. Más información: https://go.microsoft.com/fwlink/?linkid=870924
Comentario:
    https://evtech.cl/productos/monitoreo-de-motores-electricos-y-transformadores/</t>
      </text>
    </comment>
  </commentList>
</comments>
</file>

<file path=xl/sharedStrings.xml><?xml version="1.0" encoding="utf-8"?>
<sst xmlns="http://schemas.openxmlformats.org/spreadsheetml/2006/main" count="2939" uniqueCount="806">
  <si>
    <t>Criterios de aceptación</t>
  </si>
  <si>
    <t>Proceso</t>
  </si>
  <si>
    <t>Estructura</t>
  </si>
  <si>
    <t>Entrada</t>
  </si>
  <si>
    <t>Gestión</t>
  </si>
  <si>
    <t>Salida</t>
  </si>
  <si>
    <t>Proyecto: Análisis de softwares de mantenimiento</t>
  </si>
  <si>
    <t>Código de proyecto: 104750-01</t>
  </si>
  <si>
    <t>Fórmulas</t>
  </si>
  <si>
    <t>Parametrización:
- Descripción del indicador
- Fórmula del indicador
- Valor meta del indicador
Cálculo del indicador:
- KPIs de mantenimiento
- KPIs disciplina operacional
- KPIs presupuesto
- KPIs sustaining CAPEX</t>
  </si>
  <si>
    <t>KPIs de presupuesto:
- % Cumplimiento presupuesto de mantención
- Costo de mantención
- Gasto de mantención en contratos
- Gasto de mantención en repuestos</t>
  </si>
  <si>
    <t>KPIs de sustaining CAPEX:
- % Cumplimiento presupuesto sustaining CAPEX
- % Cumplimiento plan inversiones sustaining CAPEX
- % Eficiencia uso de CAPEX
- % Cumplimiento programa proyectos
- Uso de contingencia</t>
  </si>
  <si>
    <t>Levantemiento de datos
- Tiempo detención programada
- Tiempo detención no programada
- Tiempo operativo
- N° de fallas
- Ciclo de mantenimiento
- Avisos de mantenimiento
- Órdenes de mantenimiento
- Horas hombre (HH)
- Presupuesto de mantenimiento
- Gastos de mantenimiento
- Producción de oro</t>
  </si>
  <si>
    <t>Registro de tiempos:
- Tiempo detención programada
- Tiempo detención no programada
- Tiempo operativo
- N° de fallas</t>
  </si>
  <si>
    <t>Cálculo aritmético:
- Fórmula del indicador</t>
  </si>
  <si>
    <t>Justificación</t>
  </si>
  <si>
    <t>- Son de gran importancia para monitorear los resultados de la organización en el avance hacia el logro de los objetivos comunes definidos en su estrategia.
- Permite tomar decisiones y acciones correctivas que nos lleven a alcanzar las metas definidas para cada indicador, lo que a su vez nos llevará a cumplir el objetivo estratégico de la organización de mantenimiento.</t>
  </si>
  <si>
    <t>- MTBF: Se utiliza para identificar los equipos con bajo desempeño. El foco debe ser: revisar el plan de mantenimiento o la frecuencia de mantenimiento o verificar calidad de repuestos o procedimientos de reparación.
- MTTR: Indicador de la Mantenibilidad o eficacia de reparación del activo. El foco es minimizar los tiempos de diagnóstico y reparación de la falla.
- Disponibilidad de activos: Indicador de la eficiencia de mantenimiento del activo. El foco es asegurar el cumplir la meta de disponibilidad del diseño de la planta.</t>
  </si>
  <si>
    <t>Uso de funciones:
- Densidad
- Confiabilidad
- Tasa de falla
- Gamma
- Mantenibilidad
Uso de distribución de probabilidad:
- Weibull
- Exponencial
- Lognormal</t>
  </si>
  <si>
    <t>Indicadores de gestión de Confiabilidad:
- Confiabilidad R(t)
- MTBF
- Frecuencia o tasa de falla h(t)</t>
  </si>
  <si>
    <t>Indicadores de gestión de Confiabilidad:
- Mantenibilidad M(t)
- MTTR</t>
  </si>
  <si>
    <t>Se utiliza para modelar datos de Confiabilidad de equipos, sistemas o líneas de proceso. Podrá responder a: 
- ¿Qué porcentaje de elementos se espera que fallen durante un periodo de tiempo, ej.: 1 mes de operación?
- ¿Cuántos reclamos de garantía pueden esperarse en un periodo de tiempo, ej.: durante 5000 horas de uso?
- ¿Cuándo se espera que se produzca un desgaste rápido del revestimiento?
- ¿Cuándo debe programarse una PM para evitar que los motores entren en una fase de desgaste?</t>
  </si>
  <si>
    <t>Se utiliza para pronosticar la probabilidad que un activo sea reparado en un tiempo t, indicador válido para evaluar estrategias de mantenimiento. Evidencia problemas en:
- Proceso de evaluación y reparación.
- Herramientas y equipos.
- Stock de repuestos y componentes en el sitio.
- Información técnica y estándares.
- Conocimientos y capacidades del personal.</t>
  </si>
  <si>
    <t>3. Modelamiento RAM</t>
  </si>
  <si>
    <t xml:space="preserve">Indicadores de gstión de mantenimiento:
- Disponibilidad de activos
- Tiempo medio entre fallas (MTBF)
- Tiempo medio para reparar (MTTR)
</t>
  </si>
  <si>
    <t>Procesos de planta:
- Diagramas de flujo
- Layout
Registro de tiempos:
- Tiempo detención programada
- Tiempo detención no programada
- Tiempo operativo
- N° de fallas
Indicadores gestión de confiabilidad:
- MTBF
- MTTR
- Frecuencia de fallas</t>
  </si>
  <si>
    <t>- Permite la jerarquización de criticidad de los activos e identifica los cuellos de botella.
- Permite explorar diversas estrategias de mantenimiento para minimizar tiempos de detención.
- Evaluación de escenarios y análisis de sensibilidad entre la capacidad instalada y la requerida.
- Facilita la asignación asertiva de recursos y esfuerzos corporativos.</t>
  </si>
  <si>
    <t>- Mantenibilidad (M)</t>
  </si>
  <si>
    <t>- Disponibilidad (A)</t>
  </si>
  <si>
    <t>- Confiabilidad (R)</t>
  </si>
  <si>
    <t>l.</t>
  </si>
  <si>
    <t>- Se utiliza para definir frecuencias óptimas de mantenimiento basada en la confiabilidad de los equipos, que permita maximizar el tiempo de uso entre fallos de los equipos.</t>
  </si>
  <si>
    <t>- Indica severidad de falla y también que tanto estamos preparados o capacitados para atender las fallas, tomando en cuenta tiempos efectivos de reparación, tiempos logísticos y tiempos administrativos o de preparación.</t>
  </si>
  <si>
    <t>- Valor inherente que considera daños, fallas o pérdidas de funcionalidad, por razones propias del equipo y no exógenas a él.</t>
  </si>
  <si>
    <t>Información de costos:
- Inversión inicial (CI)
- Costos de operación (CO)
- Costos de mantenimiento Preventivo (CMP)
- Costos de penalización por fallas (CPe)
- Costos de mantenimiento no planificado (CMNP)
- Costos de mantención mayor (CMM)
- Valor de reposición (VR)
Información de confiabilidad:
- MTBF, MTTR
Información del proyecto:
- Tasa de descuento (i)
- Vida útil (n)</t>
  </si>
  <si>
    <t>Modelado financiero:
- Dado un valor anualizado (A) calcular valor presente (P)
- Dado un valor futuro (F) calcular valor presente (P)
- Dado un valor presente (P) calcular valor anualizado (A)
Uso de distribución de probabilidad:
- Weibull</t>
  </si>
  <si>
    <t>- Costo de ciclo de vida (LCC)
- Costos totales por Confiabilidad</t>
  </si>
  <si>
    <t xml:space="preserve">
</t>
  </si>
  <si>
    <t>Levantamiento de datos:
- Diseño actual de la planta
- Diagrama de flujo de procesos
- Modificaciones realizadas
- Capacidades de diseño
- Histórico de fallas
- Datos de la industria
- Datos del OEM</t>
  </si>
  <si>
    <t>- Herramienta que permite ordenar jerárquicamente los equipos de la planta.
- Permite definir los equipos más relevantes para el valor del negocio, donde se deben concentrar los esfuerzos.</t>
  </si>
  <si>
    <t>- Se utiliza para el proceso de selección  y reemplazo de activos.
- Permite considerar de forma simultánea aspectos económicos y de Confiabilidad, con el propósito de cuantificar el impacto real de todos los costes a lo largo del ciclo de vida de los activos ($/año), y de esta forma, poder seleccionar el activo que aporte los mayores beneficios al sistema productivo.</t>
  </si>
  <si>
    <t>Identificar sistemas y subsistemas:
- Equipos planta
- Líneas productivas
Aplicar estándar de criticidad:
- Estándar corporativo
- Análisis de consecuencias de falla
- Análisis de frecuencia de falla</t>
  </si>
  <si>
    <t>Equipos priorizados en base a criticidad:
- Baja
- Media
- Alta</t>
  </si>
  <si>
    <t>Identificación de equipos principales:
- Estructura de quiebre del proyecto (WBS)
- Diagrama de flujo del proceso
- Layout de instalaciones
- Límite de batería
- Estructura de objetos técnicos de procesos similares
Equipos priorizados en base a criticidad:
- Criticidad baja
- Criticidad media
- Criticidad alta</t>
  </si>
  <si>
    <t>- Despliega y define los activos considerados por el Proyecto en su diseño y los relaciona con las tareas de Mantenibilidad, Confiabilidad, Apoyo Logístico y Costos del Ciclo de Vida que se deben realizar en cada uno de ellos.</t>
  </si>
  <si>
    <t>- Se utiliza para identificar aquellas estrategias de mantenimiento que se deben aplicar a los equipos del Proyecto para mantener su continuidad operacional, confiabilidad, disponibilidad y sustentabilidad.</t>
  </si>
  <si>
    <t>Tácticas de mantenimiento:
- Predictivo por condición
- Preventivo (reacondicionamiento cíclico, sustitución cíclica, inspección visual, lubricación)
- Planificado a la falla
- Proactivo (pruebas funcionales, rediseño)
Pautas RCM:
- Tareas de mantenimiento
- Duración
- Dotación
- Repuestos
- etc.</t>
  </si>
  <si>
    <t>Modelamiento del proceso:
- Serie
- Paralelo
- Fraccionamiento
- Stand by
- Redundancia parcial
(Estándar IEC 61078:2006)</t>
  </si>
  <si>
    <t>Desarrollo de metodología RCM:
- Definir funciones y estándares deseados de desempeño
- Identificar fallas funcionales
- Identificar causas de las fallas funcionales
- Identificar efecto de la falla
- Identificar consecuencias de la falla
- Definir tareas proactivas
- Definir acciones “a falta de”
(Estándar SAE JA1011)</t>
  </si>
  <si>
    <t>Recolección de información:
- Diagramas de diseño
- Registro de inspección
- Información del proceso
- Registro gestión de cambio
- Información áreas aledañas al sitio
- Información de fallas
- Condiciones del sitio
- Costos de reemplazo de equipos
- Información de riesgos
- Investigación de incidentes</t>
  </si>
  <si>
    <t>- Sirve para identificar, evaluar y definir los riesgos industriales (debido a la corrosión y fracturas por exceso de tensión), que pudieran poner en peligro la integridad de los equipos, tanto presurizados como estructurales.</t>
  </si>
  <si>
    <t>Necesidades de mantenimiento:
- Equipos e instalaciones
Volumen de actividades:
- Tácticas de mantenimiento
- Plan matriz de mantenimiento
Datos históricos:
- Consumos
- Costos
Recursos para ejecutar mantenimiento:
- Mano de obra
- Repuestos insumos
- Servicios
- Contratos
Tarifas unitarias:
- Costos fijos
- Costos variables
Plan minero y de producción
Proyectos de inversión</t>
  </si>
  <si>
    <t>Proyecciones:
- Plan matriz de mantenimiento
- Paradas de planta
- Utilización de equipos
- Dotación propia y contratos
Estimación de costos:
- Centros de costos
    - Superintendencia
    - Procesos
    - Equipos
    - Instalaciones
- Clases de gastos
    - Gastos generales
    - Materiales y repuestos
    - Lubricantes
    - Insumos
    - Servicios de terceros
    - Herramientas
    - Mano de obra
Inversiones:
- Overhaul
- Adquisición y montaje equipos
- Rediseño</t>
  </si>
  <si>
    <t>- OPEX
- CAPEX</t>
  </si>
  <si>
    <t>- Permite definir el volumen de recursos y los costos necesarios de mantenimiento para contribuir al logro de los objetivos de operación</t>
  </si>
  <si>
    <t>Definición técnicas de monitoreo:
- Análisis de vibraciones
- Análisis de termografía
- Análisis de Ultrasonido
- Análisis dinámico de motores eléctricos
- Análisis de lubricantes
- Pruebas no destructivas
Variables:
- Modos de fallas
- Método de detección
- Recursos
- Estado equipo
Captura de datos:
- Medición en terreno
- Captura de datos en línea
Análisis de tendencias
- Límites aceptables
- Gráficos de control
- Toma de decisiones</t>
  </si>
  <si>
    <t>Niveles de descomposición:
- Definición de niveles
- Definición de codificación y descriptores:
    - Compañía
    - Organización
    - Planta
    - Proceso
    - Agrupación equipos
    - Equipo unitario
    - Sistema
    - Componente
Construcción:
- Sentido de flujo del proceso
- Estructura por líneas de proceso</t>
  </si>
  <si>
    <t>- Reporte de condición
- Planes de acción
- Órdenes de trabajo</t>
  </si>
  <si>
    <t>- Permite prevenir la falla de los activos, reducir tiempos de inactividad y eliminar practicas de mantenimiento innecesarias.
- Permite controlar la salud de los activos y determinar de forma anticipada qué acciones de mantenimiento se deben ejecutar y cuando.</t>
  </si>
  <si>
    <t>Proceso de priorización:
- Estándar de priorización
Proceso de planificación:
 -Análisis de factibilidad
- Balance de carga HH disponible y listado OTs
- Plan calendarizado
- Coordinar recursos
- Plan con recursos
Proceso de programación:
- Construcción carta Gantt
- Coordinación equipos
- Coordinar materiales
- Programa y paquete de trabajo
Reprogramación:
- Balance de carga con hallazgos
- Coordinar logística y entregar programa
Proceso de ejecución:
- Asignación de tareas
- Ejecutar tareas
- Identificar brechas
- Gestionar emergencias
Proceso de post mtto.:
- Información de mtto.
- Identificar oportunidades
- Mejora continua</t>
  </si>
  <si>
    <t>Resultados de la gestión de mantenimiento:
- Estabilización del proceso
- Mayor adherencia a planes
- Detección de oportunidades de mejora</t>
  </si>
  <si>
    <t>- Definir los procesos para garantizar el mantenimiento óptimo en los activos de la organización.
- Permite planificar y ejecutar la carta de actividades previamente identificadas y de acuerdo a la estrategia definida con adherencia y optimización de los recursos.</t>
  </si>
  <si>
    <t>Actividades de inspección:
- Estrategia de inspección
Administración del riesgo con actividades de inspección
Administrar costos de inspección
Evaluar resultados y determinar acción correctiva</t>
  </si>
  <si>
    <t>Evaluación del riesgo:
- Consecuencia de falla
    - Pérdida de contención
    - Fallas funcionales
    - Análisis cualitativo
    - Análisis cuantitativo
    - Unidades de medida
    - Volumen fluido escapado
    - Efecto de la consecuencia:
- Probabilidad de falla
    - Análisis cualitativo
    - Análisis cuantitativo
    - Susceptibilidad y promedio de deterioro
    - Modo de falla
    - Probabilidad de falla por tipo de deterioro
Matriz de riesgo o diagrama de riesgo
Umbrales de riesgo aceptables
(Estándar API 580)</t>
  </si>
  <si>
    <t>Estrategia de mantenimiento
Plan matriz de mantenimiento
Avisos de mantenimiento:
    - Vulnerabilidades
    - Solicitud operación
    - Trabajos pendientes
    - Inspecciones
    - Moncon
    - Requerimientos de seguridad, salud ocupacional, medio ambiente
    - Fallas
    - Proyectos
Mantenimiento rutinario</t>
  </si>
  <si>
    <t>Estrategia de mantenimiento
Planes de mantenimiento:
    - Planificación anual
    - Plan trimestral
    - Plan mensual
Work management</t>
  </si>
  <si>
    <t>Desarrollo y aprobación del alcance:
- Alinear alcance vs Budget
- Identificación y planificación del trabajo
- Aprobación de gerencia
Optimización de la parada:
- Gestionar servicios
- Programar trabajos
- Optimizar ruta crítica
Modificación del alcance:
- Inclusión nuevos trabajos
- Disponibilidad recursos
- Aprobación modificación
Movilización de la parada:
- Logística, control riesgos
- Reunión coordinación
- Paquetes de trabajo
Ejecución y control parada:
- Coordinar actividades
- Comunicar trabajos
- Control de calidad
Cierre de la parada:
- Plan desmovilización
- Análisis de la parada
- Reporte de la parada</t>
  </si>
  <si>
    <t>- Diagrama de bloque de Confiabilidad (RBD)</t>
  </si>
  <si>
    <t>- Planificación, optimización, movilización y ejecución de actividades mayores de mantenimiento.</t>
  </si>
  <si>
    <t>- La planeación, organización, ejecución de paradas mayores debe ser controlada para identificar y actuar sobre las desviaciones de programación y costos de mantenimientos de gran despliegue en recursos o presupuesto.</t>
  </si>
  <si>
    <t>Información del componente:
- Horas de operación
- Toneladas movidas
- Avisos de reparación
- N° SAP componente
- N° Serie del componente
- Guía despacho salida de faena
- Orden de compra o contrato
- Informe preliminar de falla</t>
  </si>
  <si>
    <t xml:space="preserve">Evaluación y diagnóstico del componente:
- Informe de evaluación
- Ckecklist control de calidad
- Listado de repuestos
- Registro fotográfico
- Carta Gantt del proceso
Reparación del componente:
- Informe de reparación
- Ckecklist información Técnica
- Checklist htas, equipos
- Checklist repuestos
- Checklist metrología
- Registro fotográfico
- Carta Gantt del proceso
Pruebas finales del componente:
- Informe consolidado de reparación
- Checklist banco pruebas
- Registro fotográfico
- Informe banco pruebas
</t>
  </si>
  <si>
    <t>Información actualizada del proceso de reparación del componente:
- Informes
- Checklist
- Fotografías
- Carta Gantt</t>
  </si>
  <si>
    <t>- Permitirá llevar la trazabilidad y el control del proceso de reparación facilitando el manejo actualizado de información del componente en cada etapa del Ciclo de vida.</t>
  </si>
  <si>
    <t>- Frecuencia de fallas
- Registro detención equipos
- Pérdidas por falla
- Equipos críticos</t>
  </si>
  <si>
    <t>Priorizar equipos por impacto:
- Jack knife o pareto
Priorizar componentes por impacto:
- Pareto
Establecer modos de falla:
- Diagrama de Pareto
- Datos históricos
- Priorización por componente
Identificar causa raíz:
- Causa raíz física, humana, latente
- Análisis probabilidad de falla (opcional)
- Potenciales soluciones priorizadas
Intervenir y monitorear:
- Establecer plan de acción
- Plan de implementación
- Medición del impacto
    - N° de fallas
    - Horas de fallas
- Tablero de seguimiento</t>
  </si>
  <si>
    <t>- Permite disminuir la indisponibilidad de equipos que impacta en la producción.
- Mejorar las intervenciones de mantenimiento en forma continua y estructurada.</t>
  </si>
  <si>
    <t>- Permite priorizar la gestión del inventario en base a riesgos proyectados, definiendo además la estrategia para asegurar disponibilidad de los repuestos según nivel de servicio esperado y proyectar el presupuesto en inventario.</t>
  </si>
  <si>
    <t>16. Gestión del pañol de herramientas</t>
  </si>
  <si>
    <t>Parametrización:
- Creación, ingreso, codificación de herramientas, equipos e insumos
- Clasificación de herramientas
- Puntos de reposición
- Creación de usuarios
- Ficha técnica de htas.
- KPIs de gestión
Definición de protocolos:
- Almacenaje de equipos y herramientas
- Salida y entrada de herramientas
- Inspección por código de colores
- Certificación, almacenaje e inspección elementos de izaje
- Plan de mantención y calibración herramientas
- No conformidades
- Dados de baja
Gestión operativa:
- Salida y entrada de htas.
- Salida de insumos
- Reposición insumos-herramientas
- Control de inventario
- Estado de herramientas y equipos</t>
  </si>
  <si>
    <t>- Control inventario de herramientas
- Reportabilidad del proceso:
    - Reporte de inventario
    - Reporte de gestión
    - Reporte de KPIs</t>
  </si>
  <si>
    <t>- Asegurar el stock de herramientas, equipos e insumos en cantidad, calidad y cumpliendo estándares de almacenamiento para satisfacer las necesidades del mantenimiento preventivo y correctivo.
- Permite controlar el inventario de herramientas y optimizar el gasto asociado a su mantenimiento.</t>
  </si>
  <si>
    <t>Frecuencia de uso</t>
  </si>
  <si>
    <t>Mensual</t>
  </si>
  <si>
    <t>6 meses</t>
  </si>
  <si>
    <t>3/5 años</t>
  </si>
  <si>
    <t>una vez</t>
  </si>
  <si>
    <t>Anual</t>
  </si>
  <si>
    <t>Semanal</t>
  </si>
  <si>
    <t>Superintendencia de Mantenimiento</t>
  </si>
  <si>
    <t>Versión: 01</t>
  </si>
  <si>
    <t>MANEJO DE LA INFORMACION EN LA RED</t>
  </si>
  <si>
    <t xml:space="preserve">Pagina 1 de 1 </t>
  </si>
  <si>
    <t>SUPERINTEDENCIA DE MANTENIMIENTO</t>
  </si>
  <si>
    <t>3.PROCESOS DE INGENIERIA DE MTTO Y CONFIABILIDAD</t>
  </si>
  <si>
    <t>4.INFORMACION DE PROYECTOS</t>
  </si>
  <si>
    <t>3.1 ESTRATEGIA MANTENIMIENTO</t>
  </si>
  <si>
    <t>4.1 PROYECTO XXX</t>
  </si>
  <si>
    <t>1.INFORMACION TECNICA EQUIPOS</t>
  </si>
  <si>
    <t>3.1.1 PAUTAS DE MANTENIMIENTO RCM</t>
  </si>
  <si>
    <t>3.2 APLICACIONES ESTADISTICAS</t>
  </si>
  <si>
    <t>2.INFORMACION DE MANTENIMIENTO</t>
  </si>
  <si>
    <t>3.2.1 INDICADORES GESTIÓN MTTO.</t>
  </si>
  <si>
    <t>3.2.2 INDICADORES GESTIÓN CONFIABILIDAD</t>
  </si>
  <si>
    <t>3.3 MODELAMIENTO RAM</t>
  </si>
  <si>
    <t>3.3.1 RBD</t>
  </si>
  <si>
    <t>5.INFORMACION DE OPERACIONES</t>
  </si>
  <si>
    <t>1.1 EQUIPOS PRINCIPALES</t>
  </si>
  <si>
    <t>3.4 ANÁLISIS DE CRITICIDAD</t>
  </si>
  <si>
    <t>5.1 REPORTES DE OPERACIONES</t>
  </si>
  <si>
    <t>1.1.1 MANUALES</t>
  </si>
  <si>
    <t>3.4.1 LISTADO JERARQUIZADO DE EQUIPOS</t>
  </si>
  <si>
    <t>5.1.1 PLAN DE PRODUCCIÓN</t>
  </si>
  <si>
    <t>1.1.2 PLANOS DE DISEÑO</t>
  </si>
  <si>
    <t>3.5 ANÁLISIS CRITICIDAD DE REPUESTOS</t>
  </si>
  <si>
    <t>5.1.2 KPIs DE PRODUCCIÓN</t>
  </si>
  <si>
    <t>1.1.3 HOJA DE DATOS</t>
  </si>
  <si>
    <t>3.5.1 LISTADO JERARQUIZADO DE REPUESTOS</t>
  </si>
  <si>
    <t>6.INFORMACION ADMINISTRATIVA</t>
  </si>
  <si>
    <t>1.1.4 CARTAS DE SERVICIO</t>
  </si>
  <si>
    <t>3.6 ANÁLISIS DE COSTOS DE CICLO DE VIDA</t>
  </si>
  <si>
    <t>1.1.5 PROCEDIMIENTOS TÉCNICOS</t>
  </si>
  <si>
    <t>3.7 INTEGRIDAD DE ACTIVOS</t>
  </si>
  <si>
    <t>7.GESTIÓN DEL CAMBIO</t>
  </si>
  <si>
    <t>3.7.1 PAUTAS DE INSPECCIÓN RBI</t>
  </si>
  <si>
    <t>6.1CONTROL DE DOCUMENTOS</t>
  </si>
  <si>
    <t>3.8 ANÁLISIS DE CONFIABILIDAD</t>
  </si>
  <si>
    <t>6.1.1 LISTADO MAESTRO DE DOCUMENTOS</t>
  </si>
  <si>
    <t>8.INFORMACION HSE</t>
  </si>
  <si>
    <t>2.1 POLÍTICA DE MANTENIMIENTO</t>
  </si>
  <si>
    <t>3.8.1 ANÁLISIS CAUSA RAÍZ</t>
  </si>
  <si>
    <t>6.1.2 LISTADO MAESTRO DE REGISTROS</t>
  </si>
  <si>
    <t>2.2 LISTADO JERARQUIZADO DE EQUIPOS</t>
  </si>
  <si>
    <t>3.8.2 ANÁLISIS MALOS ACTORES</t>
  </si>
  <si>
    <t>6.1.3 TABLA DE RETENCION DOCUMENTAL</t>
  </si>
  <si>
    <t>9.ORGANIZACIÓN</t>
  </si>
  <si>
    <t>2.3 ESTRUCTURA DE OBJETOS TÉCNICOS</t>
  </si>
  <si>
    <t>3.8.3 ANÁLISIS PARETO</t>
  </si>
  <si>
    <t>6.2 INVENTARIO FISICO</t>
  </si>
  <si>
    <t>2.4 PLAN MATRIZ DE MANTENIMIENTO</t>
  </si>
  <si>
    <t>3.8.4 ANÁLISIS JACK KNIFE</t>
  </si>
  <si>
    <t>6.3 PROVEEDORES</t>
  </si>
  <si>
    <t>2.5 PLANIFICACIÓN DE MANTENIMIENTO</t>
  </si>
  <si>
    <t>3.9 KPIs DE MANTENIMIENTO</t>
  </si>
  <si>
    <t>6.3 LISTADO TELEFONICO OPERATIVO</t>
  </si>
  <si>
    <t>2.5.1 PLAN CASO BASE</t>
  </si>
  <si>
    <t>3.9.1 DEFINICIÓN Y FÓRMULAS</t>
  </si>
  <si>
    <t>2.5.2 PLAN DE NEGOCIO</t>
  </si>
  <si>
    <t>3.9.2 KPI DE RESULTADOS</t>
  </si>
  <si>
    <t>2.5.2 PLAN MENSUAL</t>
  </si>
  <si>
    <t>3.9.3 KPI DE PROCESOS DE MANTENIMIENTO</t>
  </si>
  <si>
    <t>2.6 PROGRAMACIÓN DE MANTENIMIENTO</t>
  </si>
  <si>
    <t>3.10 MONITOREO DE CONDICIÓN</t>
  </si>
  <si>
    <t>7.1 MANUAL DE DIRECTRICES</t>
  </si>
  <si>
    <t>2.6.1 PROGRAMA SEMANAL XX</t>
  </si>
  <si>
    <t>3.10.1 ANÁLISIS DE VIBRACIONES</t>
  </si>
  <si>
    <t>7.1 PLANIFICACIÓN DEL CAMBIO</t>
  </si>
  <si>
    <t>2.6.2 CARTA GANTT</t>
  </si>
  <si>
    <t>3.10.2 ANÁLISIS DE TERMOGRAFÍA</t>
  </si>
  <si>
    <t>7.2 EJECUCIÓN DEL CAMBIO</t>
  </si>
  <si>
    <t>2.6.3 CHECK LIST</t>
  </si>
  <si>
    <t>3.10.3 ANÁLISIS DE ULTRASONIDO</t>
  </si>
  <si>
    <t>7.3 INSPECCIÓN DEL CAMBIO</t>
  </si>
  <si>
    <t>2.6.4 PROCEDIMIENTOS DE MANTENIMIENTO</t>
  </si>
  <si>
    <t>3.10.4 ANÁLISIS DINÁMICO MOTORES ELÉCTRICOS</t>
  </si>
  <si>
    <t>7.4 CIERRE DEL CAMBIO</t>
  </si>
  <si>
    <t>2.6.5 PAUTAS DE MANTENIMIENTO RCM</t>
  </si>
  <si>
    <t>3.11 DECISIONES DE FIN DE VIDA ÚTIL</t>
  </si>
  <si>
    <t>7.2 REGISTRO DE CAMBIOS</t>
  </si>
  <si>
    <t>2.6.6 PAUTAS DE INSPECCIÓN RBI</t>
  </si>
  <si>
    <t>3.11.1 EQUIPO CRÍTICO</t>
  </si>
  <si>
    <t>2.7 PARADAS DE PLANTA</t>
  </si>
  <si>
    <t>3.11.2 EQUIPO NO CRÍTICO</t>
  </si>
  <si>
    <t>2.7.1 PROGRAMACION</t>
  </si>
  <si>
    <t>3.12 ERP SAP</t>
  </si>
  <si>
    <t>8.INFORMACION DE HSE</t>
  </si>
  <si>
    <t>2.7.2 ESTÁNDARES</t>
  </si>
  <si>
    <t>3.12.1 BUSINESS BLUE PRINT</t>
  </si>
  <si>
    <t>8.1 ASPECTOS AMBIENTALES</t>
  </si>
  <si>
    <t xml:space="preserve">2.8 PRESUPUESTO DE MANTENIMIENTO </t>
  </si>
  <si>
    <t>3.12.2 PROCESOS DE NEGOCIO</t>
  </si>
  <si>
    <t>8.1.1 MATRIZ DE ASPECTOS AMBIENTALES</t>
  </si>
  <si>
    <t>2.8.1  CASO BASE</t>
  </si>
  <si>
    <t>3.7.1.2 MANUALES DE USUARIO</t>
  </si>
  <si>
    <t>8.1.2 TAREAS CRITICAS</t>
  </si>
  <si>
    <t>2.8.2  PLAN DE NEGOCIOS</t>
  </si>
  <si>
    <t>8.2 ASPECTOS SEGURIDAD</t>
  </si>
  <si>
    <t>2.8.3 PRESUPUESTO ANUAL</t>
  </si>
  <si>
    <t>8.2.1 PLAN ANUAL DE HSE</t>
  </si>
  <si>
    <t>2.8.3.1 OPEX</t>
  </si>
  <si>
    <t>8.2.2 CRONOGRAMA MENSUAL DE HSE</t>
  </si>
  <si>
    <t>2.8.3.2 CAPEX</t>
  </si>
  <si>
    <t>8.3 INSPECCIONES</t>
  </si>
  <si>
    <t>2.8.4 REPORTE DE GASTOS Y COSTOS</t>
  </si>
  <si>
    <t xml:space="preserve">2.9 CONTRATOS DE MANTENIMIENTO </t>
  </si>
  <si>
    <t>2.9.1  BASES TÉCNICAS</t>
  </si>
  <si>
    <t>2.9.2  CONTRATOS</t>
  </si>
  <si>
    <t>9.1 ESTRUCTURA ORGANIZACIONAL</t>
  </si>
  <si>
    <t>2.9.3 ESTADOS DE PAGO</t>
  </si>
  <si>
    <t>9.2 FUNCIONES Y RESPONSABILIDADES</t>
  </si>
  <si>
    <t>2.10 REPARACIÓN DE COMPONENTES</t>
  </si>
  <si>
    <t>9.2.1 PERFILES DE CARGO</t>
  </si>
  <si>
    <t>2.10.1  BASES TÉCNICAS</t>
  </si>
  <si>
    <t>9.3 CAPACITACION Y ENTRENAMIENTO</t>
  </si>
  <si>
    <t>2.10.2 COTIZACIONES</t>
  </si>
  <si>
    <t>9.3.1 PLAN CAPACITACIÓN</t>
  </si>
  <si>
    <t>2.10.3 INFORMES TÉCNICOS</t>
  </si>
  <si>
    <t>9.3.2 CHARLAS</t>
  </si>
  <si>
    <t>2.10.4 GARANTÍAS</t>
  </si>
  <si>
    <t>9.3.3 ENTRENAMIENTO</t>
  </si>
  <si>
    <t>2.11 EQUIPOS Y HERRAMIENTAS</t>
  </si>
  <si>
    <t>9.1.4 EVALUACIONES</t>
  </si>
  <si>
    <t>2.11.1  MEMORIAS DE CÁLCULO</t>
  </si>
  <si>
    <t>9.4 EVALUACION DE DESEMPEÑO</t>
  </si>
  <si>
    <t>2.11.2 LISTADO EQUIPOS Y HERRAMIENTAS</t>
  </si>
  <si>
    <t>2.11.3 PLAN DE MANTENIMIENTO Y CALIBRACIÓN</t>
  </si>
  <si>
    <t>2.11.4 CERTIFICADOS ELEMENTOS DE IZAJE</t>
  </si>
  <si>
    <t>2.11.5 PROTOCOLOS</t>
  </si>
  <si>
    <t>11.1 ESTÁNDAR DE REUNIONES</t>
  </si>
  <si>
    <t>11.2 FORMATO DE REUNIONES</t>
  </si>
  <si>
    <t>11.3 MINUTAS DE REUNIONES</t>
  </si>
  <si>
    <t>11.4 CRONOGRAMA DE REUNIONES</t>
  </si>
  <si>
    <t>4.1.1 PROCESOS</t>
  </si>
  <si>
    <t>4.1.2 CIVIL</t>
  </si>
  <si>
    <t>4.1.3 MECÁNICA</t>
  </si>
  <si>
    <t>4.1.4 TUBERÍAS</t>
  </si>
  <si>
    <t>4.1.5 ELECTRICIDAD</t>
  </si>
  <si>
    <t>4.1.6 INSTRUMENTACIÓN</t>
  </si>
  <si>
    <t>4.1.7 CONTROL AUTOMÁTICO</t>
  </si>
  <si>
    <t>Entrada de datos</t>
  </si>
  <si>
    <t>Indicadores de mantenimiento</t>
  </si>
  <si>
    <t>Indicadores de disciplina operacional</t>
  </si>
  <si>
    <t xml:space="preserve">KPIs de resultado:
- Disponibilidad de activos
- MTBF
- MTTR
- Costo de inactividad
</t>
  </si>
  <si>
    <t>Indicadores de presupuesto</t>
  </si>
  <si>
    <t>Indicadores de sustaining CAPEX</t>
  </si>
  <si>
    <t>Indicadores de resultado</t>
  </si>
  <si>
    <t>Indicadores gestión de mantenimiento</t>
  </si>
  <si>
    <t>Software de gestión</t>
  </si>
  <si>
    <t>Software entrada de datos</t>
  </si>
  <si>
    <t>Gestión sin Software</t>
  </si>
  <si>
    <t>Software de salida</t>
  </si>
  <si>
    <t>Indicadores gestión de confiabilidad</t>
  </si>
  <si>
    <t>Aplicaciones estadísticas de mantenimiento</t>
  </si>
  <si>
    <t>Modelamiento RAM</t>
  </si>
  <si>
    <t>Costos de ciclo de vida</t>
  </si>
  <si>
    <t>Análisis de criticidad</t>
  </si>
  <si>
    <t>Estruc. objetos técnicos</t>
  </si>
  <si>
    <t>Levantamiento de datos:
- Manuales de O&amp;M
- Historial de fallas
- Datos de OEM
- Datos de benchmarking
- Límite de batería
- Contexto operacional
Estructura de objetos técnicos:</t>
  </si>
  <si>
    <t>Integridad activos RBI</t>
  </si>
  <si>
    <t>Presupuesto de mtto.</t>
  </si>
  <si>
    <t>Monitoreo de condición</t>
  </si>
  <si>
    <t>Work management</t>
  </si>
  <si>
    <t>Parada de planta</t>
  </si>
  <si>
    <t>Rep. de componentes</t>
  </si>
  <si>
    <t>- Mejora del desempeño de equipos
- Plan implementación
- Tablero seguimiento</t>
  </si>
  <si>
    <t>Eliminación de fallas</t>
  </si>
  <si>
    <t>Criticidad de repuestos</t>
  </si>
  <si>
    <t>Levantamiento de información:
- Listado de herramientas y equipos
- Listado de insumos
- Usuarios de pañol
- Plan de mantención equipos y htas especiales</t>
  </si>
  <si>
    <t>Pañol de herramientas</t>
  </si>
  <si>
    <t>17. Gestión documental</t>
  </si>
  <si>
    <t>Estructura jerárquica para confección de documentos:
- Transversal:
    - Misión y visión
    - Doc. legales y corporativos
    - Manuales y estándares
    - Procedimientos transversales
- Áreas:
    - Procedimientos específicos
    - Registros documentales</t>
  </si>
  <si>
    <t>- Permite organizar los documentos de manera consistente, precisa y uniforme durante todo el ciclo de vida, desde su creación hasta su eliminación o conservación definitiva.</t>
  </si>
  <si>
    <t>Etapa ciclo de vida</t>
  </si>
  <si>
    <t>Operación &amp; Mantención</t>
  </si>
  <si>
    <t>Diseño, Operación &amp; Mantención</t>
  </si>
  <si>
    <t>Diseño, Sustitución</t>
  </si>
  <si>
    <t>Secciones por tipo de documentos:
- Glosario y definiciones
- Alcance
- Anexos
- Referencias
- Responsabilidades
- Introducción
- Índice
- Materia
- Identificación del cambio
- Objetivos
- Encabezado
- Cierre
- Cuerpo o descripción
Criterios básicos para confección de documentos:
- Encabezado
- Pie de página
- Redacción en documento
- Fechas
Parametrización de documentos:
Código de revisión
Tipo de archivo y formato
Tamaño y dimensiones
Idioma
(ISO 30300 gestión documental)</t>
  </si>
  <si>
    <t>Gestión documental</t>
  </si>
  <si>
    <t>KPIS de disciplina operacional:
- % Cumplimiento programa
- % Cumplimiento plan matriz (PM/PdM)
- % Backlog
- % Trabajo reactivo
- % Adherencia al programa
- % Horizonte de liberación
- % Avisos pendientes
- % Capacidad programada
- % Trabajo planificado PM/PdM
- % Horizonte de planificación</t>
  </si>
  <si>
    <t>Información del equipo:
- Tag equipo
- Área y/o proceso
- Descripción del equipo
- Marca, modelo, serie
- Criticidad del equipo
- Factor de utilización equipo
- Afectación a capacidad del proceso
- Demora en afectación del proceso
- Equipo crítico de seguridad
Información del repuesto:
- Código SAP
- Grupo de artículos
- Descripción
- Unidad</t>
  </si>
  <si>
    <t xml:space="preserve">Análisis:
- Impacto seguridad/MA
- Elemento reparable
- Lead time compra
- Lead time reparación
- Afectación a capacidad del equipo
- Pérdida del proceso en horas y USD
- Evaluación del riesgo:
    - Probabilidad / frecuencia de fallas
    - Consecuencias consideradas (costo, logística, dominante)
    - Criticidad
    - Coeficiente de riesgo
</t>
  </si>
  <si>
    <t>Análisis de mercado</t>
  </si>
  <si>
    <t>Software</t>
  </si>
  <si>
    <t>https://www.reliasoft.com/es/productos/analisis-de-confiabilidad/weibull</t>
  </si>
  <si>
    <t>Sitio web</t>
  </si>
  <si>
    <t>Información en la web</t>
  </si>
  <si>
    <t>Herramienta externa</t>
  </si>
  <si>
    <t>https://www.reliasoft.com/products/rcm-reliability-centered-maintenance-software/key-features#Optimum-replacement-interval</t>
  </si>
  <si>
    <t>SAP PM</t>
  </si>
  <si>
    <t>https://www.prometheusgroup.com/solutions/planning-and-scheduling</t>
  </si>
  <si>
    <t>Prometheus: Planning &amp; Scheduling</t>
  </si>
  <si>
    <t>Asset Vista</t>
  </si>
  <si>
    <t>Prometheus: Mobility</t>
  </si>
  <si>
    <t>https://www.prometheusgroup.com/solutions/mobility</t>
  </si>
  <si>
    <t>https://orien.zendesk.com/hc/es-419/articles/900002835283-Introducci%C3%B3n-a-T%C3%A1cticas</t>
  </si>
  <si>
    <t>Elementos críticos de monitoreo:
- Lista jerarquizada de equipos
- Planes de mantenimiento CBM
- Órdenes de trabajo</t>
  </si>
  <si>
    <t>Relación información / software</t>
  </si>
  <si>
    <t>Definición de tiempos según normativa ASARCO</t>
  </si>
  <si>
    <t>Nominal</t>
  </si>
  <si>
    <t>Disponible</t>
  </si>
  <si>
    <t>Mantención programada</t>
  </si>
  <si>
    <t>Mantención no programada</t>
  </si>
  <si>
    <t>Operativo</t>
  </si>
  <si>
    <t>Reserva</t>
  </si>
  <si>
    <t>Efectivo</t>
  </si>
  <si>
    <t>Demora programada</t>
  </si>
  <si>
    <t>Demora no programada</t>
  </si>
  <si>
    <t>Pérdida operacional</t>
  </si>
  <si>
    <t>Espacio de tiempo en que se produce la medición, corresponde generalmente al año calendario.</t>
  </si>
  <si>
    <t>Tiempo en que el equipo está habilitado y en buenas condiciones para cumplir con su función de diseño.</t>
  </si>
  <si>
    <t>Es el tiempo donde el equipo no se encuentra disponible debido a fallas propias e inherentes a la unidad.</t>
  </si>
  <si>
    <t>Es el tiempo en que el equipo se encuentra en alguna mantención preventiva.</t>
  </si>
  <si>
    <t>Es el tiempo en que el equipo se encuentra con operador, habilitado para cumplir su función de diseño y con una tarea asignada.</t>
  </si>
  <si>
    <t xml:space="preserve">Es el tiempo en que el equipo, estando en condiciones mecánicas de operación, no es utilizado en labores productivas por falta de operador. También se considera Reserva la fuerza mayor (blackout, sectores de minas cerrados por algún evento geotécnico, corte de energía externa, condiciones climáticas, sismos, huelgas, etc.) </t>
  </si>
  <si>
    <t>Es el tiempo en que el equipo se encuentra desarrollando las actividades específicas de diseño para los cuales ha sido adquirido.</t>
  </si>
  <si>
    <t>Es el tiempo de ineficiencias propias del proceso productivo de las cuales se conoce su duración máxima. Esta categoría está compuesta por: cambio de turno, colación, tronadura y combustible.</t>
  </si>
  <si>
    <t>Es el tiempo de ineficiencias del proceso productivo de las cuales no se conoce su ocurrencia ni duración. Ejemplo: baño, obstrucción de vía, cambio de sitio, limpieza de frente, etc.</t>
  </si>
  <si>
    <t>Es el tiempo en que el equipo no puede cumplir con su función debido a ineficiencias de los ciclos operativos. Esta categoría está compuesta por: camión espera en equipo de carguío o descarga, pala espera por camión, chancado espera por camión, etc.</t>
  </si>
  <si>
    <t>Definición 3° taller validación</t>
  </si>
  <si>
    <t>- Para generar la entrada de datos se requiere integrar SAP PM con Knowledge Manager.
- Se define calcular estos indicadores a través de Knowledge Manager y presentar dashboard en la misma herramienta.</t>
  </si>
  <si>
    <t>- Para generar la entrada de datos se requiere configurar registro de tiempos según norma ASARCO en Knowledge Manager.
- Se define calcular estos indicadores a través de Knowledge Manager y presentar dashboard en la misma herramienta.</t>
  </si>
  <si>
    <t>- La información de entrada al proceso será capturada en línea desde Knowledge Manager y gestionada integramente en esa plataforma.
- Los registros de tiempos serán configurados en base a la norma ASARCO.
- Las fórmulas serán paramaretizadas y los cálculos realizados en Knowledge Manager.
- Los Kpis serán presentados en dashboard a travésde Knowledge Manager.</t>
  </si>
  <si>
    <t>- La información de entrada al proceso será capturada en línea desde SAP PM el cual estará integrado con Knowledge Manager.
- Las fórmulas y condiciones de cálculo para cada KPI estarán parametrizadas en Knowledge Manager.
- Los KPIs serán reportados mediante un dashboard en Knowledge Manager.</t>
  </si>
  <si>
    <t>- La información de entrada al proceso será capturada desde Knowledge Manager y gestionada en un software externo.
- Se evaluará la factibilidad de integración con Knowledge Manager para generar entrada de datos en línea. Caso contrario se considerará entrada manual de datos.
- Las fórmulas, funciones y distribuciones de probabilidad deberán estar configuradas en la libreria del software externo.
- Los análisis y sus resultados serán almacenados y registrados en el software externo.
- Se evaluará la factibilidad de integración con Knowledge Manager para dashboard y reportabilidad.</t>
  </si>
  <si>
    <t>- Se dispondrá de información relacionada con los diagramas de procesos, layout, P&amp;ID para confeccionar el diagrama RBD.
- Se dispondrá del registro de detenciones para obtener parámetros de Weibull.</t>
  </si>
  <si>
    <t>- Se define que este proceso será realizado a través de un servicio de consultoría, dado su baja frecuencia.</t>
  </si>
  <si>
    <t>- Se dispondrá de información sobre gastos de mantenimiento y tiempos medios.</t>
  </si>
  <si>
    <t>- El análisis de criticidad podrá ser realizado en una planilla excel, teniendo a disposición la información de entrada del proceso y el criterio de jerarquización y valoración del riesgo.</t>
  </si>
  <si>
    <t>- La estructura de objetos técnicos podrá ser realizada en una planilla excel, necesitando definir previamente los niveles, la codificación y los descriptores.</t>
  </si>
  <si>
    <t>- Se analizará el mercado en la búsqueda de softwares para ejecutar este proceso.</t>
  </si>
  <si>
    <t xml:space="preserve">- Se analizará el mercado en la búsqueda de softwares para ejecutar este proceso.
</t>
  </si>
  <si>
    <t xml:space="preserve">- Se analizará el mercado en la búsqueda de softwares para ejecutar este proceso.
- Para generar la entrada de datos se requiere configurar registro de tiempos según norma ASARCO en Knowledge Manager.
</t>
  </si>
  <si>
    <t>- No aplica</t>
  </si>
  <si>
    <t>- La información de entrada al proceso será capturada en forma manual desde el repositorio de información técnica de equipos en sharepoint y desde el software externo donde se desarrollará la estructura de objetos técnicos.
- La gestión del análisis de tácticas de mantenimiento será realizada integramente en un software externo.
- La información de salida del proceso será cargada a SAP PM para crear los planes de mantenimiento.
- La información de salida alimentará a los procesos de presupuesto de mantenimiento, el monitoreo de condición y el Work Management.</t>
  </si>
  <si>
    <t>- La información de entrada al proceso es capturada en forma manual desde el repositorio de información técnica de equipos y proyectos en sharepoint y desde el software externo donde se desarrolló el análisis de criticidad.
- La información de salida del proceso será cargada a SAP.
- La información de salida alimentará al proceso de tácticas de mantenimiento.</t>
  </si>
  <si>
    <t>- La información de entrada al proceso será capturada en forma manual desde el repositorio de información técnica de equipos, de proyectos y de SAP.
- La información de salida del proceso quedará registrada en el software externo y copiada a un repositorio de almacenamiento en sharepoint.
- La información de salida alimentará al proceso de estructura de objetos técnicos.</t>
  </si>
  <si>
    <t>- El presupuesto de mantenimiento podrá ser realizado en una planilla Excel, disponiendo de toda la información de entrada.</t>
  </si>
  <si>
    <t>- Se dispondrá de información técnica de equipos, proyectos y de riesgos e incidentes.
- La información de salida del proceso será cargada a SAP para luego crear los planes de inspección.
- La información de salida alimentará a los procesos de presupuesto de mantenimiento, el monitoreo de condición y el Work Management.</t>
  </si>
  <si>
    <t xml:space="preserve">- Se dispondrá de información relacionada con los planes de mantenimiento e inspección, históricos de consumo de repuestos, costos y tarifas, y el plan de producción.
- La gestión del presupuesto de mantenimiento será realizada integramente en un software externo.
- La información de salida del proceso será cargada a SAP.
</t>
  </si>
  <si>
    <t>- Se dispondrá de información relacionada con los planes de mantenimiento e inspección y equipos críticos.
- La gestión del monitoreo de condición será realizada integramente en un software externo.
- La información de salida del proceso será cargada a SAP (planes de acción).
- La información de salida del proceso será visualizada en Asset Vista u otra fuente (reportabilidad, tendencias).</t>
  </si>
  <si>
    <t>- Se analizará el mercado en la búsqueda de softwares para complementar el proceso de planificación y programación en SAP PM.
- Se analizará el mercado en la búsqueda de softwares para desplegar pautas de mantenimiento e inspección digitales.</t>
  </si>
  <si>
    <t xml:space="preserve">- La información de entrada al proceso será capturada en línea desde SAP PM.
- Los procesos de planificación y programación serán gestionados en SAP PM y en un software externo integrado.
- La ejecución del mantenimiento será soportada por pautas digitales, cuyo software estará integrado y comunicado en tiempo real con SAP PM.
- La información de salida del proceso, vale decir, órdenes ejecutadas, repuestos consumidos, HH utilizadas, gastos imputados y la reportabilidad será generada desde SAP PM y el software externo.
</t>
  </si>
  <si>
    <t>- Se analizará el mercado en la búsqueda de softwares para complementar la gestión de parada de planta en SAP PM.
- Se analizará el mercado en la búsqueda de softwares para desplegar pautas de mantenimiento e inspección digitales.</t>
  </si>
  <si>
    <t>- La información de entrada al proceso es capturada en línea desde SAP PM.
- La gestión de parada de planta será realizada en SAP PM y en un software externo integrado.
- La ejecución de los trabajos mayores será soportada por pautas digitales, cuyo software estará integrado y comunicado en tiempo real con SAP PM.
- La información de salida del proceso, vale decir, órdenes ejecutadas, repuestos consumidos, HH utilizadas, gastos imputados y la reportabilidad asociada será generada desde SAP PM y el software externo.</t>
  </si>
  <si>
    <t>- La gestión de componentes reparables será administrada en SAP PM.</t>
  </si>
  <si>
    <t>- Se dispondrá de información relacionada a los componentes mayores y menores en SAP PM, tales como, horas de operación, montaje en equipos, etc.</t>
  </si>
  <si>
    <t>- La información de entrada al proceso será capturada en forma manual desde Knowledge manager.
- La gestión del análisis de causa raíz será realizada integramente en el software externo.
- La información de salida actualizará en forma manual las estrategias y planes de mantenimiento en SAP PM y mejorará los indicadores de desempeño.</t>
  </si>
  <si>
    <t>- La información de entrada al proceso será capturada en forma manual desde el repositorio de información técnica de equipos y de SAP PM.
- La gestión del análisis de criticidad será realizada integramente en el software externo.
- La información de salida alimentará a la gestión de materiales que ejecuta el área de abastecimiento en SAP MM.</t>
  </si>
  <si>
    <t>- El análisis de criticidad de repuestos podrá ser realizado en una planilla excel, teniendo a disposición las tablas para valoración del riesgo.</t>
  </si>
  <si>
    <t>- La información de entrada al proceso es capturada en forma manual desde el repositorio de información técnica de equipos y de SAP PM.
- La gestión del control de inventario de herramientas será realizada integramente en el software externo.
- La información de salida alimentará la activación en SAP PM del proceso de compra de herramientas e insumos.</t>
  </si>
  <si>
    <t>- El control del inventario de repuestos podrá ser administrado mediante el uso de planilla excel.</t>
  </si>
  <si>
    <t>- La información de entrada al proceso es capturada en forma manual desde el repositorio de información técnica de equipos y de proyectos, según el tipo de documento que se requiera.
- La gestión documental será creada y administrada digitalmente en un software externo.
- La salida de información estará integrada y comunicada en tiempo real con otras plataformas como SAP PM u otro software externo de interes.</t>
  </si>
  <si>
    <t>- El uso de documentos impresos o en físico estará disponible como medida de mitigación ante la interrupción de la plataforma digital.</t>
  </si>
  <si>
    <t>https://hexagonppm.com/offerings/products/hxgn-sdx-connector-for-plant-maintenance</t>
  </si>
  <si>
    <t>Hexagon HxGN SDx: Conector para mantenimiento de plantas</t>
  </si>
  <si>
    <t>https://hexagonppm.com/offerings/products/hxgn-sdx-operations</t>
  </si>
  <si>
    <t>Hexagon HxGN SDx Operaciones</t>
  </si>
  <si>
    <t>Hexagon J5 instrucciones de trabajo</t>
  </si>
  <si>
    <t>Hexagon HxGN SDx conector para mantenimiento de plantas</t>
  </si>
  <si>
    <t>https://hexagonppm.com/offerings/products/j5-work-instructions</t>
  </si>
  <si>
    <t>https://hexagonppm.com/offerings/products/j5-shift-handover</t>
  </si>
  <si>
    <t>Hexagon J5 cambio de turno</t>
  </si>
  <si>
    <t>Hexagon J5 mobilidad</t>
  </si>
  <si>
    <t>https://hexagonppm.com/offerings/products/j5-mobility</t>
  </si>
  <si>
    <t>Hexagon J5 control de trabajo</t>
  </si>
  <si>
    <t>https://hexagonppm.com/offerings/products/j5-control-of-work</t>
  </si>
  <si>
    <t>CONSULTORÍA</t>
  </si>
  <si>
    <t>Isograph: Weibull</t>
  </si>
  <si>
    <t>https://www.isograph.com/software/reliability-workbench/weibull-analysis/</t>
  </si>
  <si>
    <t>Isograph: RCMCost</t>
  </si>
  <si>
    <t>https://www.isograph.com/software/availability-workbench/rcm-software/</t>
  </si>
  <si>
    <t>Isograph: AvSim</t>
  </si>
  <si>
    <t>https://www.isograph.com/software/availability-workbench/availability-simulation/</t>
  </si>
  <si>
    <t>Isograph: Análisis de árbol de fallas</t>
  </si>
  <si>
    <t>https://www.isograph.com/software/reliability-workbench/fault-tree-analysis-software/</t>
  </si>
  <si>
    <t>https://orien.zendesk.com/hc/es-419/articles/900004455423-An%C3%A1lisis-de-la-Causa-Ra%C3%ADz</t>
  </si>
  <si>
    <t>Orien: Análisis de causa raíz</t>
  </si>
  <si>
    <t>Orien: Tácticas</t>
  </si>
  <si>
    <t>https://orien.zendesk.com/hc/es-419/articles/900004458803-Generaci%C3%B3n-de-Presupuestos</t>
  </si>
  <si>
    <t>Orien: Generación de presupuesto</t>
  </si>
  <si>
    <t>Orien: Análisis de criticidad</t>
  </si>
  <si>
    <t>https://orien.zendesk.com/hc/es-419/articles/900003544406-An%C3%A1lisis-de-Criticidad</t>
  </si>
  <si>
    <t>Orien: Empaquetamiento</t>
  </si>
  <si>
    <t>https://orien.zendesk.com/hc/es-419/sections/900000449303-M%C3%B3dulo-de-Empaquetamiento</t>
  </si>
  <si>
    <t>https://www.apollorootcause.com/page/software/realitycharting</t>
  </si>
  <si>
    <t>Apollo análisis causa raíz: RealityCharting</t>
  </si>
  <si>
    <t>Apollo análisis causa raíz: RC Pro</t>
  </si>
  <si>
    <t>https://www.apollorootcause.com/page/software/rcpro</t>
  </si>
  <si>
    <t>Prometheus: Permisos y seguridad</t>
  </si>
  <si>
    <t>https://www.prometheusgroup.com/solutions/permitting-and-safety</t>
  </si>
  <si>
    <t>Hexagon J5 movilidad</t>
  </si>
  <si>
    <t>Módulos</t>
  </si>
  <si>
    <t>Planificación &amp; Programación</t>
  </si>
  <si>
    <t>Gestión de órdenes de trabajo</t>
  </si>
  <si>
    <t>Análisis de actividades</t>
  </si>
  <si>
    <t>X</t>
  </si>
  <si>
    <t>Programador gráfico de diagrama Gantt</t>
  </si>
  <si>
    <t>Información gráfica de métricas</t>
  </si>
  <si>
    <t>Sincronización en tiempo real con SAP</t>
  </si>
  <si>
    <t>Gestión de balance de recursos</t>
  </si>
  <si>
    <t>Administrador de paquetes de trabajo</t>
  </si>
  <si>
    <t>Visualizar stock de materiales en almacén</t>
  </si>
  <si>
    <t>Conectividad con ERP</t>
  </si>
  <si>
    <t>HEXAGON</t>
  </si>
  <si>
    <t>PROMETHEUS</t>
  </si>
  <si>
    <t>Creación plantillas de trabajo (tareas y materiales)</t>
  </si>
  <si>
    <t>Permisos de trabajo y Seguridad</t>
  </si>
  <si>
    <t>Movilidad en campo</t>
  </si>
  <si>
    <t>Aspentech</t>
  </si>
  <si>
    <t>Aislamiento/bloqueo digital</t>
  </si>
  <si>
    <t>Análisis y evaluación de riesgo digital</t>
  </si>
  <si>
    <t>Permiso de trabajo digital</t>
  </si>
  <si>
    <t>Aprobación del trabajo digital</t>
  </si>
  <si>
    <t>Pautas de mantenimiento e inspección digital</t>
  </si>
  <si>
    <t>Datos de ubicación geoespacial en mapa</t>
  </si>
  <si>
    <t>Paradas de planta</t>
  </si>
  <si>
    <t>Control y administración de la parada de planta (end to end)</t>
  </si>
  <si>
    <t>Gestión de contratistas en la parada de planta</t>
  </si>
  <si>
    <t>Gestión de cambio de turno</t>
  </si>
  <si>
    <t>Administración de información de ingeniería</t>
  </si>
  <si>
    <t>ISOGRAPH</t>
  </si>
  <si>
    <t>ORIEN</t>
  </si>
  <si>
    <t>APOLLO</t>
  </si>
  <si>
    <t>Tácticas de mantenimiento (RCM)</t>
  </si>
  <si>
    <t>Presupuesto de mantenimiento</t>
  </si>
  <si>
    <t>Función del componente y falla funcional</t>
  </si>
  <si>
    <t>Modos de falla</t>
  </si>
  <si>
    <t>Criticidad del componente</t>
  </si>
  <si>
    <t>Asignación de material</t>
  </si>
  <si>
    <t>Asignación de mano de obra</t>
  </si>
  <si>
    <t>Costos personalizados</t>
  </si>
  <si>
    <t>Empaquetamiento</t>
  </si>
  <si>
    <t>Creación de operaciones (paquetes)</t>
  </si>
  <si>
    <t>Creación de listas de tareas (planes de mantenimiento)</t>
  </si>
  <si>
    <t>Empaquetamiento estrategias de mantención</t>
  </si>
  <si>
    <t>Generación de presupuesto</t>
  </si>
  <si>
    <t>Registro de datos históricos de presupuesto</t>
  </si>
  <si>
    <t>Informes de presupuesto</t>
  </si>
  <si>
    <t>Exportación de documentos</t>
  </si>
  <si>
    <t>Acciones de causa raíz</t>
  </si>
  <si>
    <t>Diagrama de causa raíz</t>
  </si>
  <si>
    <t>Línea de tiempo de causa raíz</t>
  </si>
  <si>
    <t>Análisis de consecuencias (seguridad, medio ambiente, producción, costos)</t>
  </si>
  <si>
    <t>Análisis de frecuencia de fallas</t>
  </si>
  <si>
    <t>Estándar para evaluación de criticidad</t>
  </si>
  <si>
    <t>Presentación gráfica del análisis de criticidad</t>
  </si>
  <si>
    <t>Estructura de objetos técnicos</t>
  </si>
  <si>
    <t>Crear estructura de objetos técnicos</t>
  </si>
  <si>
    <t>Importar desde SAP PM estructura de objetos técnicos</t>
  </si>
  <si>
    <t>Exportar a SAP PM estructura de objetos técnicos</t>
  </si>
  <si>
    <t>Librería de distribución de probabilidades (Weibull, Lognormal, Exponencial, etc.)</t>
  </si>
  <si>
    <t>Estimación de confiabilidad, mantenibilidad, disponibilidad, MTBF, MTTR</t>
  </si>
  <si>
    <t>Presentación gráfica de análisis estadísticos</t>
  </si>
  <si>
    <t>Efectos de falla</t>
  </si>
  <si>
    <t>Actividades (antes, durante y posterior al mantenimiento)</t>
  </si>
  <si>
    <t>Intervalo de reemplazo óptimo</t>
  </si>
  <si>
    <t>https://aldservice.com/Reliability-products/weibull.html</t>
  </si>
  <si>
    <t>ALD</t>
  </si>
  <si>
    <t>https://aldservice.com/FRACAS.html</t>
  </si>
  <si>
    <t>Análisis de falla (RCA)</t>
  </si>
  <si>
    <t>https://aldservice.com/FMEA/fmeca-testability-analysis.html</t>
  </si>
  <si>
    <t>https://www.reliasoft.com/products/xfmea-failure-mode-effects-analysis-fmea-software/key-features#Risk-assessment-methods</t>
  </si>
  <si>
    <t>Isograph:</t>
  </si>
  <si>
    <t>https://aldservice.com/Reliability-Products/maintainability-rcm.html</t>
  </si>
  <si>
    <t>Estimador cantidad de repuestos</t>
  </si>
  <si>
    <t>Análisis de frecuencia de falla del repuesto</t>
  </si>
  <si>
    <t>Análisis de impacto del repuesto (costo, logística, dominante)</t>
  </si>
  <si>
    <t>ASPENTECH</t>
  </si>
  <si>
    <t>Monitoreo de vibraciones</t>
  </si>
  <si>
    <t>Monitoreo de motores eléctricos</t>
  </si>
  <si>
    <t>Monitoreo de signos vitales</t>
  </si>
  <si>
    <t>https://aldservice.com/PHM-Commander.html</t>
  </si>
  <si>
    <t>Monitoreo y control de la gestión del cambio</t>
  </si>
  <si>
    <t>Administración de información de operación y mantención</t>
  </si>
  <si>
    <t>Datos maestros</t>
  </si>
  <si>
    <t>Creación de taxonomía estándar de datos maestros</t>
  </si>
  <si>
    <t>Creación de listas de materiales a datos maestros</t>
  </si>
  <si>
    <t>Creación de listas de mantenimiento preventivo</t>
  </si>
  <si>
    <t>Prometheus: Datos maestros</t>
  </si>
  <si>
    <t>https://www.prometheusgroup.com/solutions/master-data</t>
  </si>
  <si>
    <t>Orion: Gestión del cambio</t>
  </si>
  <si>
    <t>https://www.ctscompass.com/es/softwares-es/orion/</t>
  </si>
  <si>
    <t>Optimización de repuestos</t>
  </si>
  <si>
    <t>Orien: Análisis de repuestos</t>
  </si>
  <si>
    <t>https://orien.zendesk.com/hc/es-419/articles/900004459303-An%C3%A1lisis-de-Repuestos</t>
  </si>
  <si>
    <t>Importa/exportar información del repuesto</t>
  </si>
  <si>
    <t>https://aldservice.com/Reliability-Products/spare-parts-optimization.html</t>
  </si>
  <si>
    <t>Orion: Optimización de repuestos</t>
  </si>
  <si>
    <t>ALD: Optimización de repuestos</t>
  </si>
  <si>
    <t>Crear panel de indicadores para monitorear activos (dashboard)</t>
  </si>
  <si>
    <t>https://hexagonppm.com/offerings/products/j5-dashboards-reports-and-views</t>
  </si>
  <si>
    <t>Hexagon: J5 Dashboard y reportes</t>
  </si>
  <si>
    <t>Prometheus: Informes y análisis</t>
  </si>
  <si>
    <t>https://www.prometheusgroup.com/solutions/reporting-and-analytics</t>
  </si>
  <si>
    <t>PALISADE</t>
  </si>
  <si>
    <t>Palisade</t>
  </si>
  <si>
    <t>https://grafana.com/products/cloud/</t>
  </si>
  <si>
    <t>GRAFANA</t>
  </si>
  <si>
    <t>Organización de documentos de gestión de activos ISO 55001</t>
  </si>
  <si>
    <t>https://www.seeq.com/product/workbench</t>
  </si>
  <si>
    <t>Seeq: Workbench</t>
  </si>
  <si>
    <t>SEEQ</t>
  </si>
  <si>
    <t>Grafana: Dashborad y reportes</t>
  </si>
  <si>
    <t>Cuadros de mando dinámicos, métricas, registros y alertas</t>
  </si>
  <si>
    <t>Gestión de salud de equipos</t>
  </si>
  <si>
    <t>Monitoreo de tendencias</t>
  </si>
  <si>
    <t>Importación/exportación de datos</t>
  </si>
  <si>
    <t>Gestión de señales, condición (objetivo, linea base, límites, alertas)</t>
  </si>
  <si>
    <t>Análisis de diagnóstico, descriptivos y predictivos (AI, machine learning, phyton)</t>
  </si>
  <si>
    <t>Predicción de degradación y falla inminente</t>
  </si>
  <si>
    <t>https://www.aspentech.com/en/products/apm/aspen-mtell</t>
  </si>
  <si>
    <t>Aplicación en dispositivos móviles</t>
  </si>
  <si>
    <t>https://www.xmatters.com/features/it-event-management</t>
  </si>
  <si>
    <t>Xmatters</t>
  </si>
  <si>
    <t>Asignación de roles, involucrar y monitorear a los resolutores</t>
  </si>
  <si>
    <t>Control del progreso y análisis de incidentes</t>
  </si>
  <si>
    <t>Involucrar y rastrear a los resolutores</t>
  </si>
  <si>
    <t>XMATTERS</t>
  </si>
  <si>
    <t>Automatización del flujo de trabajo</t>
  </si>
  <si>
    <t>Análisis desempeño del equipo de trabajo, eficacia de la respuesta</t>
  </si>
  <si>
    <t>RMES</t>
  </si>
  <si>
    <t>https://rmesanalytics.com/software/</t>
  </si>
  <si>
    <t>https://www.palisade.com/stattools/</t>
  </si>
  <si>
    <t>HONEYWELL FPORGE</t>
  </si>
  <si>
    <t>SAP FIORI</t>
  </si>
  <si>
    <t>MASSO</t>
  </si>
  <si>
    <t>SKF</t>
  </si>
  <si>
    <t>EMERSON</t>
  </si>
  <si>
    <t>https://www.honeywell.com/us/en/honeywell-forge/baosteel-success-story</t>
  </si>
  <si>
    <t>Honeywell Forge</t>
  </si>
  <si>
    <t>Detección patrones de falla/ trabajo</t>
  </si>
  <si>
    <t>MP Software</t>
  </si>
  <si>
    <t>https://ggingenieria.cl/servicios/</t>
  </si>
  <si>
    <t>Global group ingeniería</t>
  </si>
  <si>
    <t>https://www.antaramining.cl/productos.php</t>
  </si>
  <si>
    <t>Antara</t>
  </si>
  <si>
    <t>nr</t>
  </si>
  <si>
    <t>r</t>
  </si>
  <si>
    <t>Puntaje</t>
  </si>
  <si>
    <t>Ranking</t>
  </si>
  <si>
    <t>Softwares de planificación y gestión documental</t>
  </si>
  <si>
    <t>Softwares de confiabilidad e ingeniería de mantenimiento</t>
  </si>
  <si>
    <t xml:space="preserve">Integración de señales para medición y  análisis de vibraciones </t>
  </si>
  <si>
    <t>Integración de señales para medición y análisis de ultrasonido</t>
  </si>
  <si>
    <t>Integración de señales para medición y análisis dinámico de motores eléctricos</t>
  </si>
  <si>
    <t>Cuadros de mando de los activos (dashboard) y reportes</t>
  </si>
  <si>
    <t>Descartar</t>
  </si>
  <si>
    <t>https://www.skf.com/cl/products/condition-monitoring-systems</t>
  </si>
  <si>
    <t>https://www.testo.com/es-CL/productos/thermal-imager</t>
  </si>
  <si>
    <t>Testo: Termografía</t>
  </si>
  <si>
    <t>SKF: Vibraciones y proceso</t>
  </si>
  <si>
    <t>Reliasoft: RCM ++ (Orion)</t>
  </si>
  <si>
    <t>http://www.improtek.cl/camaras-termograficas.html</t>
  </si>
  <si>
    <t>Portátil</t>
  </si>
  <si>
    <t>Improtek: Termografía, ultrasonido</t>
  </si>
  <si>
    <t>https://colvinycia.cl/pages/automatizacion</t>
  </si>
  <si>
    <t>Colvin &amp; Cia: Termografía Flir</t>
  </si>
  <si>
    <t>https://www.fluke.com/es-mx/productos/camaras-termicas</t>
  </si>
  <si>
    <t>Fluke: Termografía</t>
  </si>
  <si>
    <t>https://www.emerson.com/es-cl/catalog/automation-solutions--1003/ovation-machinery-health-monitor-es-mx#</t>
  </si>
  <si>
    <t>Emerson: Vibraciones</t>
  </si>
  <si>
    <t>https://www.olympus-ims.com/en/ut-flaw/epoch1000/</t>
  </si>
  <si>
    <t>Olympus: Ultrasonido</t>
  </si>
  <si>
    <t>OLYMPUS</t>
  </si>
  <si>
    <t>https://cstonline.cl/subcategoria/221/alta-resolucion/</t>
  </si>
  <si>
    <t>CST Group: Termografía, vibración, ultrasonido</t>
  </si>
  <si>
    <t>Portátil y red fija</t>
  </si>
  <si>
    <t>Portátil y automatizada</t>
  </si>
  <si>
    <t>ENGING</t>
  </si>
  <si>
    <t>https://www.enging.pt/?page_id=2986</t>
  </si>
  <si>
    <t>https://www.weg.net/wegmotorscan/es/monitoring</t>
  </si>
  <si>
    <t>WEG: Motores Specialist</t>
  </si>
  <si>
    <t>ENGING: ePreditMntc</t>
  </si>
  <si>
    <t>WEG</t>
  </si>
  <si>
    <t>MP SOFTWARE</t>
  </si>
  <si>
    <t>ABB</t>
  </si>
  <si>
    <t>Crear reserva de materiales</t>
  </si>
  <si>
    <t>ABB (web services, conexión OPC, librería API, archivos planos)</t>
  </si>
  <si>
    <t>Crear solicitud de pedidos para servicios externos</t>
  </si>
  <si>
    <t>KNOWLEDGE MANAGER</t>
  </si>
  <si>
    <t>ASSET VISTA</t>
  </si>
  <si>
    <t>SMART CLIENT</t>
  </si>
  <si>
    <t>GENIX</t>
  </si>
  <si>
    <t>SAP</t>
  </si>
  <si>
    <t>Mantenimiento preventivo (PM)</t>
  </si>
  <si>
    <t>Reportes, métricas y dashboard</t>
  </si>
  <si>
    <t>Historiador, PIMS, LIMS, conectividad SAP</t>
  </si>
  <si>
    <t>Monitoreo de condición y signos vitales</t>
  </si>
  <si>
    <t>Optimización y criticidad de repuestos</t>
  </si>
  <si>
    <t>Aplicaciones estadísticas (Weibull, Exponencial, Lognormal)</t>
  </si>
  <si>
    <t>Trabajar sin conexión</t>
  </si>
  <si>
    <t>Software de Terceros</t>
  </si>
  <si>
    <t>Analítica de datos (IA y ML), integración 3ros, dashboard</t>
  </si>
  <si>
    <t>SMART SENSOR</t>
  </si>
  <si>
    <t>Monitoreo de temperatura</t>
  </si>
  <si>
    <t>Integración de señales para medición y análisis de temperatura</t>
  </si>
  <si>
    <t>Análisis de data, AI, Machine Learning, Dashboard dinámicos</t>
  </si>
  <si>
    <t>Monitoreo de ultrasonido (portátil)</t>
  </si>
  <si>
    <t>SI</t>
  </si>
  <si>
    <t>Reunión SI/NO</t>
  </si>
  <si>
    <t>NO</t>
  </si>
  <si>
    <t>Hexagon: Ecosys</t>
  </si>
  <si>
    <t>https://www.ecosys.net/products/ecosys-connect/</t>
  </si>
  <si>
    <t>Contacto</t>
  </si>
  <si>
    <t>Mail</t>
  </si>
  <si>
    <t>Alex Adriazola</t>
  </si>
  <si>
    <t>Alex.Adriazola@skf.com</t>
  </si>
  <si>
    <t>Eduardo Gonzalez</t>
  </si>
  <si>
    <t>Eduardo.Gonzalez@aspentech.com</t>
  </si>
  <si>
    <t>Pasquale Pensa</t>
  </si>
  <si>
    <t>pasquale.pensa@mpsoftware.cl</t>
  </si>
  <si>
    <t>Cristian.martinez@rmesanalytics.com</t>
  </si>
  <si>
    <t>Cristian Martinez</t>
  </si>
  <si>
    <t>Johan Cabezas</t>
  </si>
  <si>
    <t>Johan.Cabezas@hexagon.com</t>
  </si>
  <si>
    <t>Vitor Borges</t>
  </si>
  <si>
    <t>Vitor.Borges@Emerson.com</t>
  </si>
  <si>
    <t>Iván Gómez</t>
  </si>
  <si>
    <t>ivan.gomez@iggroupla.com</t>
  </si>
  <si>
    <t>Agustin Polverigiani</t>
  </si>
  <si>
    <t>apolverigiani@prometheusgroup.com</t>
  </si>
  <si>
    <t>Anton Freundt</t>
  </si>
  <si>
    <t>afreundt@armsreliability.com</t>
  </si>
  <si>
    <t>https://www.hsecmasso.com/solucion-integral</t>
  </si>
  <si>
    <t>Kefa: MASSO</t>
  </si>
  <si>
    <t>Eduardo Opazo</t>
  </si>
  <si>
    <t>eduardo@kefa.cl</t>
  </si>
  <si>
    <t>Bryan Parasky</t>
  </si>
  <si>
    <t>bryan.parasky@ctscompass.com</t>
  </si>
  <si>
    <t>Alberto Cardenas</t>
  </si>
  <si>
    <t>Alberto.Cardenas@ausenco.com</t>
  </si>
  <si>
    <t>Reliasoft: Weibull ++</t>
  </si>
  <si>
    <t>COSTO ANUAL UNIFORME EQUIVALENTE (CAUE)</t>
  </si>
  <si>
    <t>donde:</t>
  </si>
  <si>
    <t>VPN</t>
  </si>
  <si>
    <t>: Valor presente neto.</t>
  </si>
  <si>
    <t>n</t>
  </si>
  <si>
    <t>: Periodo o vida útil.</t>
  </si>
  <si>
    <t>i</t>
  </si>
  <si>
    <t>: Tasa de descuento.</t>
  </si>
  <si>
    <t>Periodo (n)</t>
  </si>
  <si>
    <t>Años</t>
  </si>
  <si>
    <t>Tasa (i)</t>
  </si>
  <si>
    <t>15% Anual (simple)</t>
  </si>
  <si>
    <t>Valor salvamento</t>
  </si>
  <si>
    <t>AÑO 0</t>
  </si>
  <si>
    <t>AÑO 1</t>
  </si>
  <si>
    <t>AÑO 2</t>
  </si>
  <si>
    <t>AÑO 3</t>
  </si>
  <si>
    <t>AÑO 4</t>
  </si>
  <si>
    <t>AÑO 5</t>
  </si>
  <si>
    <t>Inversión inicial</t>
  </si>
  <si>
    <t>Costo mantenimiento</t>
  </si>
  <si>
    <t>Totales</t>
  </si>
  <si>
    <t>VPN 1</t>
  </si>
  <si>
    <t>CAUE 1</t>
  </si>
  <si>
    <t>VPN 2</t>
  </si>
  <si>
    <t>CAUE 2</t>
  </si>
  <si>
    <t>VPN 3</t>
  </si>
  <si>
    <t>CAUE 3</t>
  </si>
  <si>
    <t>0% Valor activo</t>
  </si>
  <si>
    <t>Mtto., actualización y soporte IT</t>
  </si>
  <si>
    <t>(15% valor de compra)</t>
  </si>
  <si>
    <t>Valor de salvamento (0%)</t>
  </si>
  <si>
    <t>Software de mantenimiento - MPSoftware Chile</t>
  </si>
  <si>
    <t>https://new.abb.com/motors-generators/service/advanced-services/smart-sensor</t>
  </si>
  <si>
    <t>Smart Sensor</t>
  </si>
  <si>
    <t>https://new.abb.com/mining/mineoptimize/digital-applications/asset-management/abb-ability-assetvista-condition-monitoring-for-mining</t>
  </si>
  <si>
    <t>Knowledge Manager</t>
  </si>
  <si>
    <t>https://new.abb.com/cement/cement/systems-and-solutions/operation-management/knowledge-manager</t>
  </si>
  <si>
    <t>Smart Client</t>
  </si>
  <si>
    <t>https://new.abb.com/control-systems/system-800xa/800xa-dcs/data-storage-and-visualization/smart-client</t>
  </si>
  <si>
    <t>Genix</t>
  </si>
  <si>
    <t>https://new.abb.com/process-automation/genix</t>
  </si>
  <si>
    <r>
      <t>X</t>
    </r>
    <r>
      <rPr>
        <vertAlign val="subscript"/>
        <sz val="10"/>
        <color theme="4" tint="-0.249977111117893"/>
        <rFont val="Calibri"/>
        <family val="2"/>
        <scheme val="minor"/>
      </rPr>
      <t>1</t>
    </r>
  </si>
  <si>
    <r>
      <t>X</t>
    </r>
    <r>
      <rPr>
        <vertAlign val="subscript"/>
        <sz val="11"/>
        <color theme="1"/>
        <rFont val="Calibri"/>
        <family val="2"/>
        <scheme val="minor"/>
      </rPr>
      <t>2</t>
    </r>
  </si>
  <si>
    <t>Integración SAP PM (SI/NO)</t>
  </si>
  <si>
    <t>Certificación SAP (SI/NO)</t>
  </si>
  <si>
    <t>Comentarios</t>
  </si>
  <si>
    <t>Web services, OPC, API, archivos planos</t>
  </si>
  <si>
    <t>Se soportan todos estos mecanismos (se debe definir el scope para una estimación precisa)</t>
  </si>
  <si>
    <t>Plataforma SAP en dispositivos móviles</t>
  </si>
  <si>
    <t>Web services, API, archivos planos</t>
  </si>
  <si>
    <t>Se puede comunicar por medio de bases de datos creando plantillas de carga personalizada: Excel, CSV, Oracle, Access</t>
  </si>
  <si>
    <t>El sistema de programación se basa en SAP Enterprise Web services. Utilizan Amazon Web Services (AWS). Las API de integración están disponibles sobre las API de SOAP o REST</t>
  </si>
  <si>
    <t>Actualmente no tienen una certificación, pero la integración que poseen se trabajó con consultores certificados SAP, además, han realizado un conjunto de integraciones con diferentes clientes y módulos que avalan su experiencia y conexión con ambiente SAP R3.
Han realizado integraciones con arquiotectura SOA, con servicvio SOAP y API REST.</t>
  </si>
  <si>
    <t>Softwares de monitoreo de condición y análisis de datos</t>
  </si>
  <si>
    <r>
      <t>Alternativa 2</t>
    </r>
    <r>
      <rPr>
        <b/>
        <sz val="14"/>
        <color theme="1"/>
        <rFont val="Calibri"/>
        <family val="2"/>
        <scheme val="minor"/>
      </rPr>
      <t>: RELIASOFT: WEIBULL</t>
    </r>
    <r>
      <rPr>
        <b/>
        <vertAlign val="superscript"/>
        <sz val="14"/>
        <color theme="1"/>
        <rFont val="Calibri"/>
        <family val="2"/>
        <scheme val="minor"/>
      </rPr>
      <t>++</t>
    </r>
    <r>
      <rPr>
        <b/>
        <sz val="14"/>
        <color theme="1"/>
        <rFont val="Calibri"/>
        <family val="2"/>
        <scheme val="minor"/>
      </rPr>
      <t xml:space="preserve"> + BlockSim + RCM</t>
    </r>
    <r>
      <rPr>
        <b/>
        <vertAlign val="superscript"/>
        <sz val="14"/>
        <color theme="1"/>
        <rFont val="Calibri"/>
        <family val="2"/>
        <scheme val="minor"/>
      </rPr>
      <t>++</t>
    </r>
  </si>
  <si>
    <t>LA MEJOR ALTERNATIVA ES …</t>
  </si>
  <si>
    <t>SIN INFO</t>
  </si>
  <si>
    <t>Existe flexibilidad para adaptar y/o desarrollar conexiones OPC</t>
  </si>
  <si>
    <t>Archivos planos</t>
  </si>
  <si>
    <t>Suite RAM tiene carga de datos de archivos de Excel</t>
  </si>
  <si>
    <t>Orion tiene una funcionalidad nativa para cargar archivos planos, el cliente solo necesita proporcionar los archivos en una carpeta de red en el servidor de aplicaciones de Orion</t>
  </si>
  <si>
    <t>Capacitación (USD/persona)</t>
  </si>
  <si>
    <t>(20% valor de compra)</t>
  </si>
  <si>
    <t xml:space="preserve">Integación SAP </t>
  </si>
  <si>
    <t>Usuarios:</t>
  </si>
  <si>
    <t>Licencias</t>
  </si>
  <si>
    <t>MÉTODO DEL COSTO ANUAL UNIFORME EQUIVALENTE (CAUE)</t>
  </si>
  <si>
    <t>5 Licencias Weibull (cortesia)</t>
  </si>
  <si>
    <t>5 Licencias Weibull++/ BlockSim/ RCM++</t>
  </si>
  <si>
    <t>Diagnóstico inicial + carga de datos a SPO</t>
  </si>
  <si>
    <t>Mantención J5</t>
  </si>
  <si>
    <t>Mantención SPO</t>
  </si>
  <si>
    <t>Servicios</t>
  </si>
  <si>
    <t>Implementación interfaz SAP PM para assets, notificacions y work orders</t>
  </si>
  <si>
    <t>Operación asistida (módulos de 20 días post go-live)</t>
  </si>
  <si>
    <t>Implementación base sistema gestión activos y flujos de gestión del cambio de ingeniería</t>
  </si>
  <si>
    <t>Validación y carga información del proyecto (incluidas herramientas inteligentes: SmartPlan P&amp;ID, SmartPlan Instrumentation, SmartPlan Electrical)</t>
  </si>
  <si>
    <t>Soporte y mejora continua (6 meses)</t>
  </si>
  <si>
    <t>Incluye los módulos: DATA FILL, FRACAS/RCA, TOTAL ASSETS, RAM ANALYSIS, CLUSTER, RBD MANAGER, SETTINGS,
FMECA, RCM y MAINTENANCE PLAN.</t>
  </si>
  <si>
    <r>
      <t>Alternativa 3</t>
    </r>
    <r>
      <rPr>
        <b/>
        <sz val="14"/>
        <color theme="1"/>
        <rFont val="Calibri"/>
        <family val="2"/>
        <scheme val="minor"/>
      </rPr>
      <t>: RMES: RCM + WEIBULL + REPUESTOS + RCA</t>
    </r>
  </si>
  <si>
    <t>5 Licencias</t>
  </si>
  <si>
    <t>Integración SAP/ABB (considera 300 HH)</t>
  </si>
  <si>
    <t>Implementación y configuración (4 a 6 meses)</t>
  </si>
  <si>
    <t>Integación SAP / ABB (no aplica)</t>
  </si>
  <si>
    <t>1 Licencia Portal SAP (vitalicia)</t>
  </si>
  <si>
    <t>Capacitación (20 personas x 32 horas)</t>
  </si>
  <si>
    <t>5 Capacitación (1 año x 5 módulos)</t>
  </si>
  <si>
    <t>Configuración y puesta en marcha (2 días)</t>
  </si>
  <si>
    <t>Configuración y puesta en marcha (No aplica, se recibe enlace para descarga e instalación en PC)</t>
  </si>
  <si>
    <t>Reliasoft: XFMEA</t>
  </si>
  <si>
    <t>NO APLICA</t>
  </si>
  <si>
    <t>5 Capacitación (20 horas)</t>
  </si>
  <si>
    <t>Procesos de gestión de mantenimiento</t>
  </si>
  <si>
    <t>Filosofía de integración de los procesos de gestión de mantenimiento</t>
  </si>
  <si>
    <t>Interfaz de conexión</t>
  </si>
  <si>
    <t>Implementación Piloto (6 meses)</t>
  </si>
  <si>
    <t>Implementación Producción (2 meses)</t>
  </si>
  <si>
    <r>
      <t>Alternativa 2</t>
    </r>
    <r>
      <rPr>
        <b/>
        <sz val="14"/>
        <color theme="1"/>
        <rFont val="Calibri"/>
        <family val="2"/>
        <scheme val="minor"/>
      </rPr>
      <t>: Hexagon: J5 (HSE &amp; Operaciones) + SPO</t>
    </r>
  </si>
  <si>
    <t>Gestión información en nube MASSO</t>
  </si>
  <si>
    <t>Integración con SAP PM/ABB/nube MASSO</t>
  </si>
  <si>
    <t>Integración (3 meses)</t>
  </si>
  <si>
    <t>Configuración SPO Core, SPF, 3000 tokens (gestión activos e información de ingeniería Fluor)</t>
  </si>
  <si>
    <t>Almacenamiento documentos ingeniería Fluor (hasta 4 Terabyte)</t>
  </si>
  <si>
    <t>Plataforma digital MASSO (gestión riesgos Bow Tie, permisos de trabajo, aprobaciones, pautas mantención e inspección, check list, controles críticos, ART, aislamiento y bloqueo de energías, control operacional, planificación emergente rutinaria, documentos de control EECC, geolocalización)</t>
  </si>
  <si>
    <t>Plataforma digital MASSO en ambiente producción (Mtto., actualización y soporte IT)</t>
  </si>
  <si>
    <t>Gestión información nube MASSO</t>
  </si>
  <si>
    <t>- Listado de repuestos jerarquizados por criticidad
- Cantidad optima de repuestos</t>
  </si>
  <si>
    <t>Tipos de documentos:
- Política
- Estándar
- Protocolo
- Reglamento
- Guía de referencia
- Manual
- Formulario
- Procedimiento específico
- Procedimiento transversal
- Planos
- Acuerdos de servicio
- Documentos legales
- Resoluciones
- Pautas de trabajo
- Inventario de riesgo
- Cartas
Aplicación digital para documentos:
- Pautas de mantenimiento e inspección
- Checklist
- Procedimientos
- Permisos de trabajo (frío, caliente)
- Bloqueo de equipos
- Aprobaciones
- ART
Gestión del cambio
Dashboard y reportes</t>
  </si>
  <si>
    <t>10.REUNIONES</t>
  </si>
  <si>
    <t>Fecha de divulgación:
11-May-21</t>
  </si>
  <si>
    <t>1. Análisis de criticidad</t>
  </si>
  <si>
    <t>2. Estrucutura de objetos técnicos</t>
  </si>
  <si>
    <t>Estructura de ubicaciones técnicas:
- Máscara
- Atributos (emplazamiento, puesto de trabajo, grupo de planif., centro de costo, etc.)
- Perfil de catálogo (parte objeto, sintoma de avería, causa) 
- Carga en SAP PM</t>
  </si>
  <si>
    <t>4. Tácticas de mantenimiento (RCM)</t>
  </si>
  <si>
    <t>5. Integridad de activos (RBI)</t>
  </si>
  <si>
    <t>6. Optimización y criticidad de repuestos</t>
  </si>
  <si>
    <t>7. Presupuesto de mantenimiento</t>
  </si>
  <si>
    <t>8. Monitoreo basado en condición</t>
  </si>
  <si>
    <t>9. Work management</t>
  </si>
  <si>
    <t>10. Parada de planta</t>
  </si>
  <si>
    <t>11. Reparación de componentes</t>
  </si>
  <si>
    <t>12. Eliminación de fallas</t>
  </si>
  <si>
    <t>13. Análisis de costos de ciclo de vida (LCC)</t>
  </si>
  <si>
    <t>14. Indicadores de mantenimiento</t>
  </si>
  <si>
    <t>15. Aplicaciones estadísticas de mantenimiento</t>
  </si>
  <si>
    <t>Herramienta actual</t>
  </si>
  <si>
    <t>Herramienta actua</t>
  </si>
  <si>
    <t>Sin software</t>
  </si>
  <si>
    <t>Mapa de procesos de gestión del mantenimiento</t>
  </si>
  <si>
    <t>SAP Fiori</t>
  </si>
  <si>
    <t>https://www.sap.com/products/fiori.html</t>
  </si>
  <si>
    <t>SAP Fiori permite integración a través de dispositivos móviles, donde se visualizan las mismas prestaciones de SAP PM</t>
  </si>
  <si>
    <t>Tácticas de mtto RCM</t>
  </si>
  <si>
    <t>Eliminación de fallas (RCA)</t>
  </si>
  <si>
    <t>Aplicaciones estadísticas de mantenimiento (Weibull, Exp., Lognormal)</t>
  </si>
  <si>
    <r>
      <t>X</t>
    </r>
    <r>
      <rPr>
        <vertAlign val="subscript"/>
        <sz val="11"/>
        <color theme="1"/>
        <rFont val="Calibri"/>
        <family val="2"/>
        <scheme val="minor"/>
      </rPr>
      <t>1</t>
    </r>
    <r>
      <rPr>
        <sz val="11"/>
        <color theme="1"/>
        <rFont val="Calibri"/>
        <family val="2"/>
        <scheme val="minor"/>
      </rPr>
      <t>: Gestión de hipótesis y de recomendaciones</t>
    </r>
  </si>
  <si>
    <r>
      <t>X</t>
    </r>
    <r>
      <rPr>
        <vertAlign val="subscript"/>
        <sz val="11"/>
        <color theme="1"/>
        <rFont val="Calibri"/>
        <family val="2"/>
        <scheme val="minor"/>
      </rPr>
      <t>2</t>
    </r>
    <r>
      <rPr>
        <sz val="11"/>
        <color theme="1"/>
        <rFont val="Calibri"/>
        <family val="2"/>
        <scheme val="minor"/>
      </rPr>
      <t>: Gestión de preliminares y de diagrama Causa-Efecto</t>
    </r>
  </si>
  <si>
    <t>OPC, API, archivos planos</t>
  </si>
  <si>
    <t>Software SKF posee opción de OPC Server (UA, DA) y cliente OPC. Librería API desarrolladas de forma customizada según requerimiento del cliente. Se pueden obtener de consultas directas a la Base de datos SQL Server</t>
  </si>
  <si>
    <t>Licencias J5 HSE (50 usuarios)</t>
  </si>
  <si>
    <t>Módulo integación J5 con SAP PM (50 usuarios)</t>
  </si>
  <si>
    <t>Implementación módulos J5 HSE, capacitación, puesta en marcha (3 meses)</t>
  </si>
  <si>
    <t>Implementación módulos J5 Operaciones y movilidad, integración ABB, capacitación, puesta en marcha (3 meses)</t>
  </si>
  <si>
    <t xml:space="preserve"> </t>
  </si>
  <si>
    <t>RELIASOFT</t>
  </si>
  <si>
    <t>ORION</t>
  </si>
  <si>
    <r>
      <t>Alternativa 3</t>
    </r>
    <r>
      <rPr>
        <b/>
        <sz val="14"/>
        <color theme="1"/>
        <rFont val="Calibri"/>
        <family val="2"/>
        <scheme val="minor"/>
      </rPr>
      <t>: Kefa: Plataforma MASSO</t>
    </r>
  </si>
  <si>
    <t>Gestión documental del proyecto (Fluor)</t>
  </si>
  <si>
    <t>OPC, archivos planos</t>
  </si>
  <si>
    <t xml:space="preserve">Desde AMS Machinery Manager se comunica vía OPC Server. Se puede cargar archivos con el módulo de RBM view. </t>
  </si>
  <si>
    <t>Permite importación de datos de planillas Excel</t>
  </si>
  <si>
    <t>5 Licencias RCMCost + Budget (vitalicias)</t>
  </si>
  <si>
    <r>
      <t>Alternativa 1</t>
    </r>
    <r>
      <rPr>
        <b/>
        <sz val="14"/>
        <color theme="1"/>
        <rFont val="Calibri"/>
        <family val="2"/>
        <scheme val="minor"/>
      </rPr>
      <t>: ISOGRAPH: RCMCost + Weibull + Portal SAP</t>
    </r>
  </si>
  <si>
    <t>Implementación integración SPO (gestión activos de información)</t>
  </si>
  <si>
    <t>Integración SPO con SAP</t>
  </si>
  <si>
    <t>Intregración SPO con ABB (sujeto a validación técnica)</t>
  </si>
  <si>
    <t>Conector para Plant Maintenance SolutionWare (SAP)</t>
  </si>
  <si>
    <t>Planif &amp; program (20 licencias)</t>
  </si>
  <si>
    <t>Movilidad ( 20 licencias)</t>
  </si>
  <si>
    <t>Permisos y seguridad ( 100 usuarios)</t>
  </si>
  <si>
    <t>Implementación y entrenamiento incluido en la licencia</t>
  </si>
  <si>
    <t>STO execution (Contratistas)</t>
  </si>
  <si>
    <r>
      <t>Alternativa 1</t>
    </r>
    <r>
      <rPr>
        <b/>
        <sz val="14"/>
        <color theme="1"/>
        <rFont val="Calibri"/>
        <family val="2"/>
        <scheme val="minor"/>
      </rPr>
      <t>: Prometheus: Movilidad + permisos de trabajo + contratistas</t>
    </r>
  </si>
  <si>
    <t>Licencias J5 Operaciones + movilidad + integración con ABB (50 usuarios)</t>
  </si>
  <si>
    <t>Planif &amp; program (5 licencias)</t>
  </si>
  <si>
    <t>Licencias J5 HSE (20 usuarios)</t>
  </si>
  <si>
    <t>Licencias J5 Operaciones y movilidad + integración con ABB (20 usuarios)</t>
  </si>
  <si>
    <t>Módulo integación J5 con SAP PM (20 usuarios)</t>
  </si>
  <si>
    <t>Softwares esenciales</t>
  </si>
  <si>
    <t>ETAPA 1</t>
  </si>
  <si>
    <t>ETAPA 2</t>
  </si>
  <si>
    <t>Implementación Producción (6 meses)</t>
  </si>
  <si>
    <t>(c/ software planif &amp; program)</t>
  </si>
  <si>
    <r>
      <t>Alternativa 2</t>
    </r>
    <r>
      <rPr>
        <b/>
        <sz val="14"/>
        <color theme="1"/>
        <rFont val="Calibri"/>
        <family val="2"/>
        <scheme val="minor"/>
      </rPr>
      <t>: Hexagon: J5 (HSE &amp; Operaciones)</t>
    </r>
  </si>
  <si>
    <r>
      <t>Alternativa 1</t>
    </r>
    <r>
      <rPr>
        <b/>
        <sz val="14"/>
        <color theme="1"/>
        <rFont val="Calibri"/>
        <family val="2"/>
        <scheme val="minor"/>
      </rPr>
      <t>: Prometheus: Planif &amp; program + movilidad + permisos de trabajo + contratistas</t>
    </r>
  </si>
  <si>
    <t>(c/ gestión documentos ing. Fluor)</t>
  </si>
  <si>
    <r>
      <t>Alternativa 3</t>
    </r>
    <r>
      <rPr>
        <b/>
        <sz val="14"/>
        <color theme="1"/>
        <rFont val="Calibri"/>
        <family val="2"/>
        <scheme val="minor"/>
      </rPr>
      <t>: Kefa: Plataforma MASSO + gestión documental ingeniería (Fluor)</t>
    </r>
  </si>
  <si>
    <r>
      <t>Alternativa 2</t>
    </r>
    <r>
      <rPr>
        <b/>
        <sz val="14"/>
        <color theme="1"/>
        <rFont val="Calibri"/>
        <family val="2"/>
        <scheme val="minor"/>
      </rPr>
      <t>: Hexagon: SPO</t>
    </r>
  </si>
  <si>
    <r>
      <t>Alternativa 1</t>
    </r>
    <r>
      <rPr>
        <b/>
        <sz val="14"/>
        <color theme="1"/>
        <rFont val="Calibri"/>
        <family val="2"/>
        <scheme val="minor"/>
      </rPr>
      <t>: Prometheus: Planificación &amp; programación</t>
    </r>
  </si>
  <si>
    <t>Integración softwares de mantenimiento</t>
  </si>
  <si>
    <t>Configuración y Setup</t>
  </si>
  <si>
    <r>
      <t>Alternativa 4</t>
    </r>
    <r>
      <rPr>
        <b/>
        <sz val="14"/>
        <color theme="1"/>
        <rFont val="Calibri"/>
        <family val="2"/>
        <scheme val="minor"/>
      </rPr>
      <t>: ORIEN: RCM + PRESUPUESTOS + REPUESTOS + RCA</t>
    </r>
  </si>
  <si>
    <t xml:space="preserve">5 Licencias RCM + Budget generation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</si>
</sst>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USD]\ #,##0"/>
    <numFmt numFmtId="165" formatCode="_(* #,##0.00_);_(* \(#,##0.00\);_(* &quot;-&quot;??_);_(@_)"/>
  </numFmts>
  <fonts count="44" x14ac:knownFonts="1">
    <font>
      <sz val="11"/>
      <color theme="1"/>
      <name val="Calibri"/>
      <family val="2"/>
      <scheme val="minor"/>
    </font>
    <font>
      <sz val="11"/>
      <color theme="0"/>
      <name val="Calibri"/>
      <family val="2"/>
      <scheme val="minor"/>
    </font>
    <font>
      <b/>
      <sz val="11"/>
      <color theme="1"/>
      <name val="Calibri"/>
      <family val="2"/>
      <scheme val="minor"/>
    </font>
    <font>
      <b/>
      <sz val="16"/>
      <color theme="3"/>
      <name val="Calibri"/>
      <family val="2"/>
      <scheme val="minor"/>
    </font>
    <font>
      <b/>
      <sz val="18"/>
      <color theme="1"/>
      <name val="Calibri"/>
      <family val="2"/>
      <scheme val="minor"/>
    </font>
    <font>
      <sz val="9"/>
      <color theme="1"/>
      <name val="Calibri"/>
      <family val="2"/>
      <scheme val="minor"/>
    </font>
    <font>
      <sz val="10"/>
      <name val="Times New Roman"/>
      <family val="1"/>
    </font>
    <font>
      <sz val="12"/>
      <name val="Arial Rounded MT Bold"/>
      <family val="2"/>
    </font>
    <font>
      <b/>
      <sz val="11"/>
      <name val="Arial"/>
      <family val="2"/>
    </font>
    <font>
      <sz val="20"/>
      <name val="Arial"/>
      <family val="2"/>
    </font>
    <font>
      <b/>
      <sz val="16"/>
      <name val="Arial"/>
      <family val="2"/>
    </font>
    <font>
      <sz val="10"/>
      <name val="Arial"/>
      <family val="2"/>
    </font>
    <font>
      <sz val="11"/>
      <name val="Arial"/>
      <family val="2"/>
    </font>
    <font>
      <b/>
      <sz val="10"/>
      <color theme="1"/>
      <name val="Calibri"/>
      <family val="2"/>
      <scheme val="minor"/>
    </font>
    <font>
      <u/>
      <sz val="11"/>
      <color theme="10"/>
      <name val="Calibri"/>
      <family val="2"/>
      <scheme val="minor"/>
    </font>
    <font>
      <b/>
      <sz val="9"/>
      <color theme="1"/>
      <name val="Calibri"/>
      <family val="2"/>
      <scheme val="minor"/>
    </font>
    <font>
      <u/>
      <sz val="9"/>
      <color theme="10"/>
      <name val="Calibri"/>
      <family val="2"/>
      <scheme val="minor"/>
    </font>
    <font>
      <b/>
      <sz val="11"/>
      <color theme="0"/>
      <name val="Calibri"/>
      <family val="2"/>
      <scheme val="minor"/>
    </font>
    <font>
      <b/>
      <sz val="10"/>
      <color theme="0"/>
      <name val="Calibri"/>
      <family val="2"/>
      <scheme val="minor"/>
    </font>
    <font>
      <sz val="10"/>
      <color theme="1"/>
      <name val="Calibri"/>
      <family val="2"/>
      <scheme val="minor"/>
    </font>
    <font>
      <sz val="10"/>
      <color theme="0"/>
      <name val="Calibri"/>
      <family val="2"/>
      <scheme val="minor"/>
    </font>
    <font>
      <sz val="10"/>
      <color rgb="FFC00000"/>
      <name val="Calibri"/>
      <family val="2"/>
      <scheme val="minor"/>
    </font>
    <font>
      <sz val="11"/>
      <color rgb="FFC00000"/>
      <name val="Calibri"/>
      <family val="2"/>
      <scheme val="minor"/>
    </font>
    <font>
      <sz val="11"/>
      <color theme="9" tint="-0.249977111117893"/>
      <name val="Calibri"/>
      <family val="2"/>
      <scheme val="minor"/>
    </font>
    <font>
      <sz val="11"/>
      <name val="Calibri"/>
      <family val="2"/>
      <scheme val="minor"/>
    </font>
    <font>
      <sz val="10"/>
      <color theme="4" tint="-0.249977111117893"/>
      <name val="Calibri"/>
      <family val="2"/>
      <scheme val="minor"/>
    </font>
    <font>
      <sz val="11"/>
      <color theme="4" tint="-0.249977111117893"/>
      <name val="Calibri"/>
      <family val="2"/>
      <scheme val="minor"/>
    </font>
    <font>
      <sz val="14"/>
      <color theme="1"/>
      <name val="Calibri"/>
      <family val="2"/>
      <scheme val="minor"/>
    </font>
    <font>
      <i/>
      <sz val="11"/>
      <color theme="1"/>
      <name val="Times New Roman"/>
      <family val="1"/>
    </font>
    <font>
      <b/>
      <sz val="14"/>
      <color theme="1"/>
      <name val="Calibri"/>
      <family val="2"/>
      <scheme val="minor"/>
    </font>
    <font>
      <b/>
      <u/>
      <sz val="14"/>
      <color theme="1"/>
      <name val="Calibri"/>
      <family val="2"/>
      <scheme val="minor"/>
    </font>
    <font>
      <b/>
      <sz val="14"/>
      <name val="Calibri"/>
      <family val="2"/>
      <scheme val="minor"/>
    </font>
    <font>
      <b/>
      <sz val="11"/>
      <name val="Calibri"/>
      <family val="2"/>
      <scheme val="minor"/>
    </font>
    <font>
      <b/>
      <sz val="20"/>
      <color theme="1"/>
      <name val="Calibri"/>
      <family val="2"/>
      <scheme val="minor"/>
    </font>
    <font>
      <vertAlign val="subscript"/>
      <sz val="10"/>
      <color theme="4" tint="-0.249977111117893"/>
      <name val="Calibri"/>
      <family val="2"/>
      <scheme val="minor"/>
    </font>
    <font>
      <vertAlign val="subscript"/>
      <sz val="11"/>
      <color theme="1"/>
      <name val="Calibri"/>
      <family val="2"/>
      <scheme val="minor"/>
    </font>
    <font>
      <b/>
      <sz val="12"/>
      <color theme="1"/>
      <name val="Calibri"/>
      <family val="2"/>
      <scheme val="minor"/>
    </font>
    <font>
      <b/>
      <vertAlign val="superscript"/>
      <sz val="14"/>
      <color theme="1"/>
      <name val="Calibri"/>
      <family val="2"/>
      <scheme val="minor"/>
    </font>
    <font>
      <sz val="9"/>
      <name val="Calibri"/>
      <family val="2"/>
      <scheme val="minor"/>
    </font>
    <font>
      <sz val="9"/>
      <color theme="0"/>
      <name val="Calibri"/>
      <family val="2"/>
      <scheme val="minor"/>
    </font>
    <font>
      <sz val="14"/>
      <name val="Calibri"/>
      <family val="2"/>
      <scheme val="minor"/>
    </font>
    <font>
      <sz val="8"/>
      <name val="Calibri"/>
      <family val="2"/>
      <scheme val="minor"/>
    </font>
    <font>
      <sz val="11"/>
      <color theme="1"/>
      <name val="Calibri"/>
      <family val="2"/>
      <scheme val="minor"/>
    </font>
    <font>
      <sz val="11"/>
      <color rgb="FFFF0000"/>
      <name val="Calibri"/>
      <family val="2"/>
      <scheme val="minor"/>
    </font>
  </fonts>
  <fills count="13">
    <fill>
      <patternFill patternType="none"/>
    </fill>
    <fill>
      <patternFill patternType="gray125"/>
    </fill>
    <fill>
      <patternFill patternType="solid">
        <fgColor theme="0"/>
        <bgColor indexed="64"/>
      </patternFill>
    </fill>
    <fill>
      <patternFill patternType="solid">
        <fgColor theme="3"/>
        <bgColor indexed="64"/>
      </patternFill>
    </fill>
    <fill>
      <patternFill patternType="solid">
        <fgColor theme="4" tint="-0.499984740745262"/>
        <bgColor indexed="64"/>
      </patternFill>
    </fill>
    <fill>
      <patternFill patternType="solid">
        <fgColor theme="4" tint="0.79998168889431442"/>
        <bgColor indexed="64"/>
      </patternFill>
    </fill>
    <fill>
      <patternFill patternType="solid">
        <fgColor rgb="FFC00000"/>
        <bgColor indexed="64"/>
      </patternFill>
    </fill>
    <fill>
      <patternFill patternType="solid">
        <fgColor theme="6" tint="0.79998168889431442"/>
        <bgColor indexed="64"/>
      </patternFill>
    </fill>
    <fill>
      <patternFill patternType="solid">
        <fgColor theme="1" tint="0.499984740745262"/>
        <bgColor indexed="64"/>
      </patternFill>
    </fill>
    <fill>
      <patternFill patternType="solid">
        <fgColor theme="4" tint="-0.249977111117893"/>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6" tint="0.59999389629810485"/>
        <bgColor indexed="64"/>
      </patternFill>
    </fill>
  </fills>
  <borders count="5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auto="1"/>
      </left>
      <right style="medium">
        <color auto="1"/>
      </right>
      <top/>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right style="medium">
        <color auto="1"/>
      </right>
      <top/>
      <bottom/>
      <diagonal/>
    </border>
    <border>
      <left/>
      <right style="medium">
        <color auto="1"/>
      </right>
      <top style="medium">
        <color auto="1"/>
      </top>
      <bottom/>
      <diagonal/>
    </border>
    <border>
      <left style="medium">
        <color indexed="64"/>
      </left>
      <right style="medium">
        <color indexed="64"/>
      </right>
      <top/>
      <bottom style="medium">
        <color indexed="64"/>
      </bottom>
      <diagonal/>
    </border>
    <border>
      <left/>
      <right/>
      <top style="medium">
        <color auto="1"/>
      </top>
      <bottom/>
      <diagonal/>
    </border>
    <border>
      <left style="medium">
        <color rgb="FFC00000"/>
      </left>
      <right style="thin">
        <color indexed="64"/>
      </right>
      <top style="medium">
        <color rgb="FFC00000"/>
      </top>
      <bottom style="thin">
        <color indexed="64"/>
      </bottom>
      <diagonal/>
    </border>
    <border>
      <left style="thin">
        <color indexed="64"/>
      </left>
      <right style="thin">
        <color indexed="64"/>
      </right>
      <top style="medium">
        <color rgb="FFC00000"/>
      </top>
      <bottom style="thin">
        <color indexed="64"/>
      </bottom>
      <diagonal/>
    </border>
    <border>
      <left style="thin">
        <color indexed="64"/>
      </left>
      <right style="medium">
        <color rgb="FFC00000"/>
      </right>
      <top style="medium">
        <color rgb="FFC00000"/>
      </top>
      <bottom style="thin">
        <color indexed="64"/>
      </bottom>
      <diagonal/>
    </border>
    <border>
      <left style="medium">
        <color rgb="FFC00000"/>
      </left>
      <right style="thin">
        <color indexed="64"/>
      </right>
      <top style="thin">
        <color indexed="64"/>
      </top>
      <bottom style="thin">
        <color indexed="64"/>
      </bottom>
      <diagonal/>
    </border>
    <border>
      <left style="thin">
        <color indexed="64"/>
      </left>
      <right style="medium">
        <color rgb="FFC00000"/>
      </right>
      <top style="thin">
        <color indexed="64"/>
      </top>
      <bottom style="thin">
        <color indexed="64"/>
      </bottom>
      <diagonal/>
    </border>
    <border>
      <left style="medium">
        <color rgb="FFC00000"/>
      </left>
      <right style="thin">
        <color indexed="64"/>
      </right>
      <top style="thin">
        <color indexed="64"/>
      </top>
      <bottom style="medium">
        <color rgb="FFC00000"/>
      </bottom>
      <diagonal/>
    </border>
    <border>
      <left style="thin">
        <color indexed="64"/>
      </left>
      <right style="thin">
        <color indexed="64"/>
      </right>
      <top style="thin">
        <color indexed="64"/>
      </top>
      <bottom style="medium">
        <color rgb="FFC00000"/>
      </bottom>
      <diagonal/>
    </border>
    <border>
      <left style="thin">
        <color indexed="64"/>
      </left>
      <right style="medium">
        <color rgb="FFC00000"/>
      </right>
      <top style="thin">
        <color indexed="64"/>
      </top>
      <bottom style="medium">
        <color rgb="FFC00000"/>
      </bottom>
      <diagonal/>
    </border>
    <border>
      <left/>
      <right style="thin">
        <color indexed="64"/>
      </right>
      <top/>
      <bottom/>
      <diagonal/>
    </border>
    <border>
      <left style="thin">
        <color indexed="64"/>
      </left>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hair">
        <color auto="1"/>
      </left>
      <right/>
      <top style="thin">
        <color auto="1"/>
      </top>
      <bottom/>
      <diagonal/>
    </border>
    <border>
      <left style="hair">
        <color auto="1"/>
      </left>
      <right/>
      <top/>
      <bottom/>
      <diagonal/>
    </border>
    <border>
      <left style="hair">
        <color auto="1"/>
      </left>
      <right/>
      <top/>
      <bottom style="thin">
        <color auto="1"/>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theme="4" tint="-0.24994659260841701"/>
      </left>
      <right style="medium">
        <color theme="4" tint="-0.24994659260841701"/>
      </right>
      <top style="medium">
        <color theme="4" tint="-0.24994659260841701"/>
      </top>
      <bottom style="thin">
        <color indexed="64"/>
      </bottom>
      <diagonal/>
    </border>
    <border>
      <left style="medium">
        <color theme="4" tint="-0.24994659260841701"/>
      </left>
      <right style="medium">
        <color theme="4" tint="-0.24994659260841701"/>
      </right>
      <top style="thin">
        <color indexed="64"/>
      </top>
      <bottom style="medium">
        <color theme="4" tint="-0.24994659260841701"/>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rgb="FFC00000"/>
      </left>
      <right style="thin">
        <color indexed="64"/>
      </right>
      <top/>
      <bottom style="thin">
        <color indexed="64"/>
      </bottom>
      <diagonal/>
    </border>
    <border>
      <left style="thin">
        <color indexed="64"/>
      </left>
      <right style="medium">
        <color rgb="FFC00000"/>
      </right>
      <top/>
      <bottom style="thin">
        <color indexed="64"/>
      </bottom>
      <diagonal/>
    </border>
    <border>
      <left/>
      <right style="medium">
        <color auto="1"/>
      </right>
      <top style="medium">
        <color auto="1"/>
      </top>
      <bottom style="medium">
        <color auto="1"/>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s>
  <cellStyleXfs count="3">
    <xf numFmtId="0" fontId="0" fillId="0" borderId="0"/>
    <xf numFmtId="0" fontId="14" fillId="0" borderId="0" applyNumberFormat="0" applyFill="0" applyBorder="0" applyAlignment="0" applyProtection="0"/>
    <xf numFmtId="43" fontId="42" fillId="0" borderId="0" applyFont="0" applyFill="0" applyBorder="0" applyAlignment="0" applyProtection="0"/>
  </cellStyleXfs>
  <cellXfs count="390">
    <xf numFmtId="0" fontId="0" fillId="0" borderId="0" xfId="0"/>
    <xf numFmtId="0" fontId="0" fillId="2" borderId="0" xfId="0" applyFill="1" applyBorder="1"/>
    <xf numFmtId="0" fontId="3" fillId="2" borderId="0" xfId="0" applyFont="1" applyFill="1" applyBorder="1"/>
    <xf numFmtId="0" fontId="0" fillId="2" borderId="0" xfId="0" applyFill="1"/>
    <xf numFmtId="0" fontId="0" fillId="2" borderId="0" xfId="0" applyFont="1" applyFill="1" applyBorder="1"/>
    <xf numFmtId="0" fontId="4" fillId="2" borderId="0" xfId="0" applyFont="1" applyFill="1" applyBorder="1"/>
    <xf numFmtId="0" fontId="1" fillId="3" borderId="1" xfId="0" applyFont="1" applyFill="1" applyBorder="1" applyAlignment="1">
      <alignment horizontal="center" vertical="center" wrapText="1"/>
    </xf>
    <xf numFmtId="0" fontId="5" fillId="2" borderId="0" xfId="0" applyFont="1" applyFill="1" applyBorder="1"/>
    <xf numFmtId="49" fontId="5" fillId="2" borderId="1" xfId="0" applyNumberFormat="1" applyFont="1" applyFill="1" applyBorder="1" applyAlignment="1">
      <alignment vertical="top"/>
    </xf>
    <xf numFmtId="49" fontId="5" fillId="2" borderId="0" xfId="0" applyNumberFormat="1" applyFont="1" applyFill="1" applyBorder="1" applyAlignment="1">
      <alignment vertical="top"/>
    </xf>
    <xf numFmtId="49" fontId="5" fillId="2" borderId="0" xfId="0" applyNumberFormat="1" applyFont="1" applyFill="1" applyBorder="1"/>
    <xf numFmtId="49" fontId="5" fillId="2" borderId="1" xfId="0" applyNumberFormat="1" applyFont="1" applyFill="1" applyBorder="1" applyAlignment="1">
      <alignment vertical="top" wrapText="1"/>
    </xf>
    <xf numFmtId="49" fontId="2" fillId="2" borderId="1" xfId="0" applyNumberFormat="1" applyFont="1" applyFill="1" applyBorder="1" applyAlignment="1">
      <alignment vertical="top"/>
    </xf>
    <xf numFmtId="49" fontId="2" fillId="2" borderId="1" xfId="0" applyNumberFormat="1" applyFont="1" applyFill="1" applyBorder="1" applyAlignment="1">
      <alignment vertical="top" wrapText="1"/>
    </xf>
    <xf numFmtId="49" fontId="5" fillId="2" borderId="1" xfId="0" applyNumberFormat="1" applyFont="1" applyFill="1" applyBorder="1" applyAlignment="1">
      <alignment horizontal="center" vertical="center"/>
    </xf>
    <xf numFmtId="0" fontId="0" fillId="2" borderId="14" xfId="0" applyFill="1" applyBorder="1"/>
    <xf numFmtId="0" fontId="0" fillId="2" borderId="16" xfId="0" applyFill="1" applyBorder="1"/>
    <xf numFmtId="0" fontId="0" fillId="2" borderId="18" xfId="0" applyFill="1" applyBorder="1"/>
    <xf numFmtId="0" fontId="0" fillId="2" borderId="17" xfId="0" applyFill="1" applyBorder="1"/>
    <xf numFmtId="0" fontId="0" fillId="2" borderId="18" xfId="0" applyFill="1" applyBorder="1" applyAlignment="1">
      <alignment horizontal="center" vertical="center" textRotation="90"/>
    </xf>
    <xf numFmtId="0" fontId="0" fillId="2" borderId="17" xfId="0" applyFill="1" applyBorder="1" applyAlignment="1">
      <alignment horizontal="center" vertical="center" textRotation="90"/>
    </xf>
    <xf numFmtId="0" fontId="0" fillId="2" borderId="19" xfId="0" applyFill="1" applyBorder="1"/>
    <xf numFmtId="0" fontId="2" fillId="2" borderId="0" xfId="0" applyFont="1" applyFill="1"/>
    <xf numFmtId="0" fontId="0" fillId="2" borderId="20" xfId="0" applyFill="1" applyBorder="1"/>
    <xf numFmtId="0" fontId="13" fillId="2" borderId="0" xfId="0" applyFont="1" applyFill="1" applyAlignment="1">
      <alignment horizontal="center" vertical="center"/>
    </xf>
    <xf numFmtId="49" fontId="5" fillId="2" borderId="1" xfId="0" applyNumberFormat="1" applyFont="1" applyFill="1" applyBorder="1"/>
    <xf numFmtId="49" fontId="5" fillId="2" borderId="1" xfId="0" applyNumberFormat="1" applyFont="1" applyFill="1" applyBorder="1" applyAlignment="1">
      <alignment horizontal="center" vertical="center" wrapText="1"/>
    </xf>
    <xf numFmtId="0" fontId="0" fillId="2" borderId="0" xfId="0" applyFill="1" applyAlignment="1">
      <alignment horizontal="center" vertical="center"/>
    </xf>
    <xf numFmtId="0" fontId="1" fillId="3" borderId="1" xfId="0" applyFont="1" applyFill="1" applyBorder="1" applyAlignment="1">
      <alignment horizontal="center" vertical="center"/>
    </xf>
    <xf numFmtId="49" fontId="0" fillId="2" borderId="0" xfId="0" applyNumberFormat="1" applyFill="1"/>
    <xf numFmtId="49" fontId="15" fillId="2" borderId="1" xfId="0" applyNumberFormat="1" applyFont="1" applyFill="1" applyBorder="1" applyAlignment="1">
      <alignment horizontal="center" vertical="center" wrapText="1"/>
    </xf>
    <xf numFmtId="0" fontId="16" fillId="2" borderId="1" xfId="1" applyFont="1" applyFill="1" applyBorder="1" applyAlignment="1">
      <alignment horizontal="left" vertical="top" wrapText="1"/>
    </xf>
    <xf numFmtId="49" fontId="5" fillId="2" borderId="1" xfId="0" applyNumberFormat="1" applyFont="1" applyFill="1" applyBorder="1" applyAlignment="1">
      <alignment horizontal="left" vertical="top" wrapText="1"/>
    </xf>
    <xf numFmtId="0" fontId="18" fillId="4" borderId="15" xfId="0" applyFont="1" applyFill="1" applyBorder="1" applyAlignment="1">
      <alignment horizontal="center" vertical="center"/>
    </xf>
    <xf numFmtId="49" fontId="18" fillId="4" borderId="15" xfId="0" applyNumberFormat="1" applyFont="1" applyFill="1" applyBorder="1" applyAlignment="1">
      <alignment horizontal="center" vertical="center"/>
    </xf>
    <xf numFmtId="49" fontId="0" fillId="2" borderId="20" xfId="0" applyNumberFormat="1" applyFill="1" applyBorder="1"/>
    <xf numFmtId="49" fontId="0" fillId="2" borderId="0" xfId="0" applyNumberFormat="1" applyFill="1" applyBorder="1"/>
    <xf numFmtId="0" fontId="0" fillId="2" borderId="0" xfId="0" applyFill="1" applyAlignment="1">
      <alignment horizontal="left" vertical="center"/>
    </xf>
    <xf numFmtId="0" fontId="0" fillId="4" borderId="0" xfId="0" applyFill="1" applyAlignment="1">
      <alignment horizontal="center" vertical="center"/>
    </xf>
    <xf numFmtId="0" fontId="1" fillId="4" borderId="0" xfId="0" applyFont="1" applyFill="1" applyAlignment="1">
      <alignment horizontal="left" vertical="center"/>
    </xf>
    <xf numFmtId="49" fontId="0" fillId="2" borderId="1" xfId="0" applyNumberFormat="1" applyFill="1" applyBorder="1" applyAlignment="1">
      <alignment vertical="center" wrapText="1"/>
    </xf>
    <xf numFmtId="49" fontId="0" fillId="2" borderId="1" xfId="0" applyNumberFormat="1" applyFill="1" applyBorder="1" applyAlignment="1">
      <alignment horizontal="left" vertical="center"/>
    </xf>
    <xf numFmtId="49" fontId="0" fillId="2" borderId="1" xfId="0" applyNumberFormat="1" applyFill="1" applyBorder="1" applyAlignment="1">
      <alignment horizontal="left" vertical="center" wrapText="1"/>
    </xf>
    <xf numFmtId="0" fontId="0" fillId="2" borderId="1" xfId="0" applyFill="1" applyBorder="1" applyAlignment="1">
      <alignment vertical="center"/>
    </xf>
    <xf numFmtId="49" fontId="0" fillId="2" borderId="0" xfId="0" applyNumberFormat="1" applyFill="1" applyBorder="1" applyAlignment="1">
      <alignment vertical="center" wrapText="1"/>
    </xf>
    <xf numFmtId="49" fontId="5" fillId="2" borderId="0" xfId="0" applyNumberFormat="1" applyFont="1" applyFill="1"/>
    <xf numFmtId="49" fontId="5" fillId="2" borderId="20" xfId="0" applyNumberFormat="1" applyFont="1" applyFill="1" applyBorder="1"/>
    <xf numFmtId="49" fontId="5" fillId="2" borderId="0" xfId="0" applyNumberFormat="1" applyFont="1" applyFill="1" applyBorder="1" applyAlignment="1">
      <alignment horizontal="left" vertical="top"/>
    </xf>
    <xf numFmtId="0" fontId="5" fillId="2" borderId="1" xfId="0" applyFont="1" applyFill="1" applyBorder="1" applyAlignment="1">
      <alignment horizontal="left" vertical="center" wrapText="1"/>
    </xf>
    <xf numFmtId="0" fontId="16" fillId="0" borderId="1" xfId="1" applyFont="1" applyFill="1" applyBorder="1" applyAlignment="1">
      <alignment horizontal="left" vertical="top" wrapText="1"/>
    </xf>
    <xf numFmtId="0" fontId="0" fillId="0" borderId="0" xfId="0" applyAlignment="1">
      <alignment horizontal="center" vertical="center"/>
    </xf>
    <xf numFmtId="0" fontId="5" fillId="0" borderId="1" xfId="0" applyFont="1" applyBorder="1"/>
    <xf numFmtId="0" fontId="0" fillId="0" borderId="1" xfId="0" applyBorder="1" applyAlignment="1">
      <alignment horizontal="center" vertical="center"/>
    </xf>
    <xf numFmtId="0" fontId="0" fillId="5" borderId="1" xfId="0" applyFill="1" applyBorder="1" applyAlignment="1">
      <alignment horizontal="center" vertical="center" textRotation="90"/>
    </xf>
    <xf numFmtId="0" fontId="19" fillId="5" borderId="8" xfId="0" applyFont="1" applyFill="1" applyBorder="1"/>
    <xf numFmtId="0" fontId="19" fillId="5" borderId="9" xfId="0" applyFont="1" applyFill="1" applyBorder="1" applyAlignment="1">
      <alignment horizontal="center" vertical="center"/>
    </xf>
    <xf numFmtId="0" fontId="0" fillId="5" borderId="9" xfId="0" applyFill="1" applyBorder="1" applyAlignment="1">
      <alignment horizontal="center" vertical="center"/>
    </xf>
    <xf numFmtId="0" fontId="0" fillId="5" borderId="10" xfId="0" applyFill="1" applyBorder="1" applyAlignment="1">
      <alignment horizontal="center" vertical="center"/>
    </xf>
    <xf numFmtId="0" fontId="5" fillId="0" borderId="1" xfId="0" applyFont="1" applyFill="1" applyBorder="1"/>
    <xf numFmtId="0" fontId="5" fillId="0" borderId="8" xfId="0" applyFont="1" applyBorder="1"/>
    <xf numFmtId="0" fontId="5" fillId="0" borderId="2" xfId="0" applyFont="1" applyBorder="1"/>
    <xf numFmtId="0" fontId="0" fillId="0" borderId="2" xfId="0" applyBorder="1" applyAlignment="1">
      <alignment horizontal="center" vertical="center"/>
    </xf>
    <xf numFmtId="0" fontId="0" fillId="5" borderId="12" xfId="0" applyFill="1" applyBorder="1" applyAlignment="1">
      <alignment horizontal="center" vertical="center"/>
    </xf>
    <xf numFmtId="0" fontId="0" fillId="0" borderId="8" xfId="0" applyBorder="1" applyAlignment="1">
      <alignment horizontal="center" vertical="center"/>
    </xf>
    <xf numFmtId="0" fontId="0" fillId="0" borderId="5" xfId="0" applyBorder="1" applyAlignment="1">
      <alignment horizontal="center" vertical="center"/>
    </xf>
    <xf numFmtId="0" fontId="0" fillId="0" borderId="1" xfId="0" applyFont="1" applyBorder="1" applyAlignment="1">
      <alignment horizontal="center" vertical="center"/>
    </xf>
    <xf numFmtId="0" fontId="19" fillId="5" borderId="8" xfId="0" applyFont="1" applyFill="1" applyBorder="1" applyAlignment="1">
      <alignment horizontal="left" vertical="top"/>
    </xf>
    <xf numFmtId="0" fontId="19" fillId="5" borderId="9" xfId="0" applyFont="1" applyFill="1" applyBorder="1" applyAlignment="1">
      <alignment horizontal="left" vertical="top"/>
    </xf>
    <xf numFmtId="0" fontId="19" fillId="5" borderId="10" xfId="0" applyFont="1" applyFill="1" applyBorder="1" applyAlignment="1">
      <alignment horizontal="left" vertical="top"/>
    </xf>
    <xf numFmtId="0" fontId="19" fillId="0" borderId="0" xfId="0" applyFont="1" applyAlignment="1">
      <alignment horizontal="left" vertical="top"/>
    </xf>
    <xf numFmtId="0" fontId="19" fillId="5" borderId="1" xfId="0" applyFont="1" applyFill="1" applyBorder="1" applyAlignment="1">
      <alignment horizontal="center" vertical="center" textRotation="90"/>
    </xf>
    <xf numFmtId="0" fontId="19" fillId="5" borderId="6" xfId="0" applyFont="1" applyFill="1" applyBorder="1" applyAlignment="1">
      <alignment horizontal="center" vertical="center"/>
    </xf>
    <xf numFmtId="0" fontId="1" fillId="3" borderId="1" xfId="0" applyFont="1" applyFill="1" applyBorder="1" applyAlignment="1">
      <alignment horizontal="center" vertical="center" wrapText="1"/>
    </xf>
    <xf numFmtId="0" fontId="0" fillId="0" borderId="1" xfId="0" applyFill="1" applyBorder="1" applyAlignment="1">
      <alignment horizontal="center" vertical="center"/>
    </xf>
    <xf numFmtId="0" fontId="5" fillId="7" borderId="1" xfId="0" applyFont="1" applyFill="1" applyBorder="1" applyAlignment="1">
      <alignment horizontal="right"/>
    </xf>
    <xf numFmtId="0" fontId="0" fillId="7" borderId="1" xfId="0" applyFill="1" applyBorder="1" applyAlignment="1">
      <alignment horizontal="center" vertical="center"/>
    </xf>
    <xf numFmtId="0" fontId="1" fillId="4" borderId="1" xfId="0" applyFont="1" applyFill="1" applyBorder="1" applyAlignment="1">
      <alignment horizontal="center" vertical="center" wrapText="1"/>
    </xf>
    <xf numFmtId="0" fontId="0" fillId="8" borderId="1" xfId="0" applyFill="1" applyBorder="1" applyAlignment="1">
      <alignment horizontal="center" vertical="center" textRotation="90"/>
    </xf>
    <xf numFmtId="0" fontId="14" fillId="0" borderId="1" xfId="1" applyFill="1" applyBorder="1" applyAlignment="1">
      <alignment horizontal="left" vertical="top" wrapText="1"/>
    </xf>
    <xf numFmtId="0" fontId="21" fillId="2" borderId="1" xfId="0" applyFont="1" applyFill="1" applyBorder="1" applyAlignment="1">
      <alignment horizontal="center" vertical="center" textRotation="90"/>
    </xf>
    <xf numFmtId="0" fontId="22" fillId="0" borderId="1" xfId="0" applyFont="1" applyBorder="1" applyAlignment="1">
      <alignment horizontal="center" vertical="center"/>
    </xf>
    <xf numFmtId="0" fontId="23" fillId="0" borderId="1" xfId="0" applyFont="1" applyBorder="1" applyAlignment="1">
      <alignment horizontal="center" vertical="center"/>
    </xf>
    <xf numFmtId="0" fontId="24" fillId="0" borderId="1" xfId="0" applyFont="1" applyBorder="1" applyAlignment="1">
      <alignment horizontal="center" vertical="center"/>
    </xf>
    <xf numFmtId="0" fontId="0" fillId="0" borderId="10" xfId="0" applyBorder="1" applyAlignment="1">
      <alignment horizontal="center" vertical="center"/>
    </xf>
    <xf numFmtId="0" fontId="1" fillId="9" borderId="1" xfId="0" applyFont="1" applyFill="1" applyBorder="1" applyAlignment="1">
      <alignment horizontal="center" vertical="center" textRotation="90"/>
    </xf>
    <xf numFmtId="0" fontId="20" fillId="6" borderId="1" xfId="0" applyFont="1" applyFill="1" applyBorder="1" applyAlignment="1">
      <alignment horizontal="center" vertical="center" textRotation="90"/>
    </xf>
    <xf numFmtId="0" fontId="0" fillId="0" borderId="1" xfId="0" applyFill="1" applyBorder="1" applyAlignment="1">
      <alignment horizontal="center" vertical="center" textRotation="90"/>
    </xf>
    <xf numFmtId="0" fontId="19" fillId="5" borderId="1" xfId="0" applyFont="1" applyFill="1" applyBorder="1" applyAlignment="1">
      <alignment horizontal="left" vertical="top"/>
    </xf>
    <xf numFmtId="0" fontId="19" fillId="0" borderId="1" xfId="0" applyFont="1" applyFill="1" applyBorder="1" applyAlignment="1">
      <alignment horizontal="left" vertical="top"/>
    </xf>
    <xf numFmtId="0" fontId="20" fillId="9" borderId="1" xfId="0" applyFont="1" applyFill="1" applyBorder="1" applyAlignment="1">
      <alignment horizontal="center" vertical="center"/>
    </xf>
    <xf numFmtId="0" fontId="26" fillId="0" borderId="1" xfId="0" applyFont="1" applyBorder="1" applyAlignment="1">
      <alignment horizontal="center" vertical="center"/>
    </xf>
    <xf numFmtId="0" fontId="26" fillId="9" borderId="1" xfId="0" applyFont="1" applyFill="1" applyBorder="1" applyAlignment="1">
      <alignment horizontal="center" vertical="center"/>
    </xf>
    <xf numFmtId="0" fontId="22" fillId="6" borderId="1" xfId="0" applyFont="1" applyFill="1" applyBorder="1" applyAlignment="1">
      <alignment horizontal="center" vertical="center"/>
    </xf>
    <xf numFmtId="0" fontId="26" fillId="0" borderId="8" xfId="0" applyFont="1" applyBorder="1" applyAlignment="1">
      <alignment horizontal="center" vertical="center"/>
    </xf>
    <xf numFmtId="0" fontId="0" fillId="0" borderId="4" xfId="0" applyBorder="1" applyAlignment="1">
      <alignment horizontal="center" vertical="center"/>
    </xf>
    <xf numFmtId="0" fontId="0" fillId="0" borderId="11" xfId="0" applyBorder="1" applyAlignment="1">
      <alignment horizontal="center" vertical="center"/>
    </xf>
    <xf numFmtId="0" fontId="0" fillId="0" borderId="7" xfId="0" applyBorder="1" applyAlignment="1">
      <alignment horizontal="center" vertical="center"/>
    </xf>
    <xf numFmtId="0" fontId="24" fillId="0" borderId="2" xfId="0" applyFont="1" applyBorder="1" applyAlignment="1">
      <alignment horizontal="center" vertical="center"/>
    </xf>
    <xf numFmtId="0" fontId="19" fillId="0" borderId="2" xfId="0" applyFont="1" applyFill="1" applyBorder="1" applyAlignment="1">
      <alignment horizontal="left" vertical="top"/>
    </xf>
    <xf numFmtId="0" fontId="16" fillId="2" borderId="1" xfId="1" applyFont="1" applyFill="1" applyBorder="1" applyAlignment="1">
      <alignment horizontal="left" vertical="center" wrapText="1"/>
    </xf>
    <xf numFmtId="0" fontId="26" fillId="0" borderId="10" xfId="0" applyFont="1" applyBorder="1" applyAlignment="1">
      <alignment horizontal="center" vertical="center"/>
    </xf>
    <xf numFmtId="0" fontId="22" fillId="0" borderId="2" xfId="0" applyFont="1" applyBorder="1" applyAlignment="1">
      <alignment horizontal="center" vertical="center"/>
    </xf>
    <xf numFmtId="0" fontId="19" fillId="0" borderId="7" xfId="0" applyFont="1" applyFill="1" applyBorder="1" applyAlignment="1">
      <alignment horizontal="left" vertical="top"/>
    </xf>
    <xf numFmtId="0" fontId="22" fillId="0" borderId="8" xfId="0" applyFont="1" applyBorder="1" applyAlignment="1">
      <alignment horizontal="center" vertical="center"/>
    </xf>
    <xf numFmtId="0" fontId="26" fillId="0" borderId="2" xfId="0" applyFont="1" applyBorder="1" applyAlignment="1">
      <alignment horizontal="center" vertical="center"/>
    </xf>
    <xf numFmtId="0" fontId="26" fillId="0" borderId="13" xfId="0" applyFont="1" applyBorder="1" applyAlignment="1">
      <alignment horizontal="center" vertical="center"/>
    </xf>
    <xf numFmtId="0" fontId="19" fillId="0" borderId="4" xfId="0" applyFont="1" applyFill="1" applyBorder="1" applyAlignment="1">
      <alignment horizontal="left" vertical="top"/>
    </xf>
    <xf numFmtId="49" fontId="5" fillId="2" borderId="1" xfId="0" applyNumberFormat="1" applyFont="1" applyFill="1" applyBorder="1" applyAlignment="1">
      <alignment vertical="center" wrapText="1"/>
    </xf>
    <xf numFmtId="0" fontId="19" fillId="5" borderId="8" xfId="0" applyFont="1" applyFill="1" applyBorder="1" applyAlignment="1">
      <alignment horizontal="left" vertical="center"/>
    </xf>
    <xf numFmtId="0" fontId="5" fillId="0" borderId="1" xfId="0" applyFont="1" applyBorder="1" applyAlignment="1">
      <alignment vertical="center"/>
    </xf>
    <xf numFmtId="0" fontId="19" fillId="5" borderId="8" xfId="0" applyFont="1" applyFill="1" applyBorder="1" applyAlignment="1">
      <alignment vertical="center"/>
    </xf>
    <xf numFmtId="0" fontId="5" fillId="0" borderId="8" xfId="0" applyFont="1" applyBorder="1" applyAlignment="1">
      <alignment vertical="center"/>
    </xf>
    <xf numFmtId="0" fontId="5" fillId="7" borderId="1" xfId="0" applyFont="1" applyFill="1" applyBorder="1" applyAlignment="1">
      <alignment horizontal="right" vertical="center"/>
    </xf>
    <xf numFmtId="0" fontId="5" fillId="0" borderId="1" xfId="0" applyFont="1" applyFill="1" applyBorder="1" applyAlignment="1">
      <alignment vertical="center"/>
    </xf>
    <xf numFmtId="0" fontId="5" fillId="0" borderId="2" xfId="0" applyFont="1" applyBorder="1" applyAlignment="1">
      <alignment vertical="center"/>
    </xf>
    <xf numFmtId="0" fontId="5" fillId="0" borderId="1" xfId="0" applyFont="1" applyBorder="1" applyAlignment="1">
      <alignment vertical="center" wrapText="1"/>
    </xf>
    <xf numFmtId="0" fontId="0" fillId="5" borderId="1" xfId="0" applyFill="1" applyBorder="1" applyAlignment="1">
      <alignment horizontal="center" vertical="center"/>
    </xf>
    <xf numFmtId="0" fontId="22" fillId="10" borderId="21" xfId="0" applyFont="1" applyFill="1" applyBorder="1" applyAlignment="1">
      <alignment horizontal="center" vertical="center"/>
    </xf>
    <xf numFmtId="0" fontId="22" fillId="10" borderId="22" xfId="0" applyFont="1" applyFill="1" applyBorder="1" applyAlignment="1">
      <alignment horizontal="center" vertical="center"/>
    </xf>
    <xf numFmtId="0" fontId="22" fillId="10" borderId="23" xfId="0" applyFont="1" applyFill="1" applyBorder="1" applyAlignment="1">
      <alignment horizontal="center" vertical="center"/>
    </xf>
    <xf numFmtId="0" fontId="22" fillId="10" borderId="24" xfId="0" applyFont="1" applyFill="1" applyBorder="1" applyAlignment="1">
      <alignment horizontal="center" vertical="center"/>
    </xf>
    <xf numFmtId="0" fontId="22" fillId="10" borderId="1" xfId="0" applyFont="1" applyFill="1" applyBorder="1" applyAlignment="1">
      <alignment horizontal="center" vertical="center"/>
    </xf>
    <xf numFmtId="0" fontId="22" fillId="10" borderId="25" xfId="0" applyFont="1" applyFill="1" applyBorder="1" applyAlignment="1">
      <alignment horizontal="center" vertical="center"/>
    </xf>
    <xf numFmtId="0" fontId="22" fillId="10" borderId="26" xfId="0" applyFont="1" applyFill="1" applyBorder="1" applyAlignment="1">
      <alignment horizontal="center" vertical="center"/>
    </xf>
    <xf numFmtId="0" fontId="22" fillId="10" borderId="27" xfId="0" applyFont="1" applyFill="1" applyBorder="1" applyAlignment="1">
      <alignment horizontal="center" vertical="center"/>
    </xf>
    <xf numFmtId="0" fontId="22" fillId="10" borderId="28" xfId="0" applyFont="1" applyFill="1" applyBorder="1" applyAlignment="1">
      <alignment horizontal="center" vertical="center"/>
    </xf>
    <xf numFmtId="0" fontId="25" fillId="10" borderId="49" xfId="0" applyFont="1" applyFill="1" applyBorder="1" applyAlignment="1">
      <alignment horizontal="center" vertical="center"/>
    </xf>
    <xf numFmtId="0" fontId="25" fillId="10" borderId="50" xfId="0" applyFont="1" applyFill="1" applyBorder="1" applyAlignment="1">
      <alignment horizontal="center" vertical="center"/>
    </xf>
    <xf numFmtId="0" fontId="0" fillId="10" borderId="31" xfId="0" applyFill="1" applyBorder="1" applyAlignment="1">
      <alignment horizontal="center" vertical="center"/>
    </xf>
    <xf numFmtId="0" fontId="0" fillId="10" borderId="37" xfId="0" applyFill="1" applyBorder="1" applyAlignment="1">
      <alignment horizontal="center" vertical="center"/>
    </xf>
    <xf numFmtId="0" fontId="0" fillId="10" borderId="32" xfId="0" applyFill="1" applyBorder="1" applyAlignment="1">
      <alignment horizontal="center" vertical="center"/>
    </xf>
    <xf numFmtId="0" fontId="0" fillId="10" borderId="33" xfId="0" applyFill="1" applyBorder="1" applyAlignment="1">
      <alignment horizontal="center" vertical="center"/>
    </xf>
    <xf numFmtId="0" fontId="0" fillId="10" borderId="1" xfId="0" applyFill="1" applyBorder="1" applyAlignment="1">
      <alignment horizontal="center" vertical="center"/>
    </xf>
    <xf numFmtId="0" fontId="0" fillId="10" borderId="34" xfId="0" applyFill="1" applyBorder="1" applyAlignment="1">
      <alignment horizontal="center" vertical="center"/>
    </xf>
    <xf numFmtId="0" fontId="0" fillId="10" borderId="51" xfId="0" applyFill="1" applyBorder="1" applyAlignment="1">
      <alignment horizontal="center" vertical="center"/>
    </xf>
    <xf numFmtId="0" fontId="0" fillId="10" borderId="2" xfId="0" applyFill="1" applyBorder="1" applyAlignment="1">
      <alignment horizontal="center" vertical="center"/>
    </xf>
    <xf numFmtId="0" fontId="0" fillId="10" borderId="52" xfId="0" applyFill="1" applyBorder="1" applyAlignment="1">
      <alignment horizontal="center" vertical="center"/>
    </xf>
    <xf numFmtId="0" fontId="0" fillId="10" borderId="35" xfId="0" applyFill="1" applyBorder="1" applyAlignment="1">
      <alignment horizontal="center" vertical="center"/>
    </xf>
    <xf numFmtId="0" fontId="0" fillId="10" borderId="38" xfId="0" applyFill="1" applyBorder="1" applyAlignment="1">
      <alignment horizontal="center" vertical="center"/>
    </xf>
    <xf numFmtId="0" fontId="0" fillId="10" borderId="36" xfId="0" applyFill="1" applyBorder="1" applyAlignment="1">
      <alignment horizontal="center" vertical="center"/>
    </xf>
    <xf numFmtId="0" fontId="0" fillId="10" borderId="39" xfId="0" applyFill="1" applyBorder="1" applyAlignment="1">
      <alignment horizontal="center" vertical="center"/>
    </xf>
    <xf numFmtId="0" fontId="0" fillId="10" borderId="40" xfId="0" applyFill="1" applyBorder="1" applyAlignment="1">
      <alignment horizontal="center" vertical="center"/>
    </xf>
    <xf numFmtId="0" fontId="0" fillId="10" borderId="41" xfId="0" applyFill="1" applyBorder="1" applyAlignment="1">
      <alignment horizontal="center" vertical="center"/>
    </xf>
    <xf numFmtId="0" fontId="1" fillId="3" borderId="1" xfId="0" applyFont="1" applyFill="1" applyBorder="1" applyAlignment="1">
      <alignment horizontal="center" vertical="center"/>
    </xf>
    <xf numFmtId="49" fontId="5" fillId="2" borderId="1" xfId="0" applyNumberFormat="1" applyFont="1" applyFill="1" applyBorder="1" applyAlignment="1">
      <alignment horizontal="left" vertical="center" wrapText="1"/>
    </xf>
    <xf numFmtId="0" fontId="1" fillId="2" borderId="0" xfId="0" applyFont="1" applyFill="1" applyAlignment="1">
      <alignment horizontal="right"/>
    </xf>
    <xf numFmtId="0" fontId="20" fillId="2" borderId="0" xfId="0" applyFont="1" applyFill="1" applyAlignment="1">
      <alignment horizontal="right" vertical="top"/>
    </xf>
    <xf numFmtId="0" fontId="1" fillId="2" borderId="3" xfId="0" applyFont="1" applyFill="1" applyBorder="1" applyAlignment="1">
      <alignment horizontal="right" vertical="center"/>
    </xf>
    <xf numFmtId="0" fontId="1" fillId="2" borderId="29" xfId="0" applyFont="1" applyFill="1" applyBorder="1" applyAlignment="1">
      <alignment horizontal="right" vertical="center"/>
    </xf>
    <xf numFmtId="0" fontId="1" fillId="2" borderId="0" xfId="0" applyFont="1" applyFill="1" applyBorder="1" applyAlignment="1">
      <alignment horizontal="right" vertical="center"/>
    </xf>
    <xf numFmtId="0" fontId="19" fillId="2" borderId="0" xfId="0" applyFont="1" applyFill="1" applyAlignment="1">
      <alignment horizontal="left" vertical="top"/>
    </xf>
    <xf numFmtId="0" fontId="5" fillId="2" borderId="0" xfId="0" applyFont="1" applyFill="1" applyBorder="1" applyAlignment="1">
      <alignment horizontal="right" vertical="center"/>
    </xf>
    <xf numFmtId="49" fontId="2" fillId="2" borderId="2" xfId="0" applyNumberFormat="1" applyFont="1" applyFill="1" applyBorder="1" applyAlignment="1">
      <alignment horizontal="left" vertical="top" wrapText="1"/>
    </xf>
    <xf numFmtId="49" fontId="15" fillId="2" borderId="2" xfId="0" applyNumberFormat="1"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3" borderId="4" xfId="0" applyFont="1" applyFill="1" applyBorder="1" applyAlignment="1">
      <alignment horizontal="center" vertical="center" wrapText="1"/>
    </xf>
    <xf numFmtId="49" fontId="5" fillId="2" borderId="1" xfId="0" applyNumberFormat="1" applyFont="1" applyFill="1" applyBorder="1" applyAlignment="1">
      <alignment wrapText="1"/>
    </xf>
    <xf numFmtId="0" fontId="14" fillId="2" borderId="1" xfId="1" applyFill="1" applyBorder="1" applyAlignment="1">
      <alignment horizontal="left" vertical="center" wrapText="1"/>
    </xf>
    <xf numFmtId="0" fontId="19" fillId="0" borderId="5" xfId="0" applyFont="1" applyFill="1" applyBorder="1" applyAlignment="1">
      <alignment horizontal="left" vertical="top"/>
    </xf>
    <xf numFmtId="0" fontId="22" fillId="10" borderId="53" xfId="0" applyFont="1" applyFill="1" applyBorder="1" applyAlignment="1">
      <alignment horizontal="center" vertical="center"/>
    </xf>
    <xf numFmtId="0" fontId="22" fillId="10" borderId="4" xfId="0" applyFont="1" applyFill="1" applyBorder="1" applyAlignment="1">
      <alignment horizontal="center" vertical="center"/>
    </xf>
    <xf numFmtId="0" fontId="22" fillId="10" borderId="54" xfId="0" applyFont="1" applyFill="1" applyBorder="1" applyAlignment="1">
      <alignment horizontal="center" vertical="center"/>
    </xf>
    <xf numFmtId="164" fontId="0" fillId="2" borderId="1" xfId="0" applyNumberFormat="1" applyFill="1" applyBorder="1" applyAlignment="1">
      <alignment horizontal="center" vertical="center"/>
    </xf>
    <xf numFmtId="3" fontId="0" fillId="2" borderId="1" xfId="0" applyNumberFormat="1" applyFill="1" applyBorder="1" applyAlignment="1">
      <alignment horizontal="center"/>
    </xf>
    <xf numFmtId="0" fontId="9" fillId="2" borderId="0" xfId="0" applyFont="1" applyFill="1" applyAlignment="1">
      <alignment horizontal="right" vertical="center"/>
    </xf>
    <xf numFmtId="0" fontId="10" fillId="2" borderId="0" xfId="0" applyFont="1" applyFill="1" applyAlignment="1">
      <alignment horizontal="left" vertical="center"/>
    </xf>
    <xf numFmtId="0" fontId="11" fillId="2" borderId="0" xfId="0" applyFont="1" applyFill="1" applyAlignment="1">
      <alignment vertical="center"/>
    </xf>
    <xf numFmtId="0" fontId="12" fillId="2" borderId="0" xfId="0" applyFont="1" applyFill="1" applyAlignment="1">
      <alignment horizontal="left" vertical="center"/>
    </xf>
    <xf numFmtId="0" fontId="0" fillId="2" borderId="0" xfId="0" applyFill="1" applyAlignment="1">
      <alignment vertical="center"/>
    </xf>
    <xf numFmtId="0" fontId="11" fillId="2" borderId="0" xfId="0" applyFont="1" applyFill="1" applyAlignment="1">
      <alignment horizontal="left" vertical="center"/>
    </xf>
    <xf numFmtId="0" fontId="0" fillId="2" borderId="0" xfId="0" applyFill="1" applyBorder="1" applyAlignment="1">
      <alignment wrapText="1"/>
    </xf>
    <xf numFmtId="49" fontId="5" fillId="2" borderId="0" xfId="0" applyNumberFormat="1" applyFont="1" applyFill="1" applyBorder="1" applyAlignment="1">
      <alignment wrapText="1"/>
    </xf>
    <xf numFmtId="0" fontId="5" fillId="2" borderId="0" xfId="0" applyFont="1" applyFill="1" applyBorder="1" applyAlignment="1">
      <alignment wrapText="1"/>
    </xf>
    <xf numFmtId="0" fontId="18" fillId="4" borderId="55" xfId="0" applyFont="1" applyFill="1" applyBorder="1" applyAlignment="1">
      <alignment horizontal="center" vertical="center"/>
    </xf>
    <xf numFmtId="0" fontId="0" fillId="2" borderId="48" xfId="0" applyFill="1" applyBorder="1"/>
    <xf numFmtId="0" fontId="17" fillId="0" borderId="18" xfId="0" applyFont="1" applyFill="1" applyBorder="1" applyAlignment="1">
      <alignment vertical="center" textRotation="90"/>
    </xf>
    <xf numFmtId="0" fontId="4" fillId="2" borderId="0" xfId="0" applyFont="1" applyFill="1" applyBorder="1" applyAlignment="1">
      <alignment wrapText="1"/>
    </xf>
    <xf numFmtId="0" fontId="0" fillId="2" borderId="0" xfId="0" applyFill="1" applyAlignment="1">
      <alignment wrapText="1"/>
    </xf>
    <xf numFmtId="0" fontId="0" fillId="2" borderId="0" xfId="0" applyFont="1" applyFill="1" applyBorder="1" applyAlignment="1">
      <alignment wrapText="1"/>
    </xf>
    <xf numFmtId="0" fontId="0" fillId="2" borderId="0" xfId="0" applyFill="1" applyAlignment="1">
      <alignment horizontal="left" vertical="center" wrapText="1"/>
    </xf>
    <xf numFmtId="0" fontId="0" fillId="2" borderId="0" xfId="0" applyFill="1" applyAlignment="1">
      <alignment horizontal="center" vertical="center" wrapText="1"/>
    </xf>
    <xf numFmtId="49" fontId="0" fillId="2" borderId="1" xfId="0" applyNumberFormat="1" applyFill="1" applyBorder="1" applyAlignment="1">
      <alignment horizontal="center" vertical="center" wrapText="1"/>
    </xf>
    <xf numFmtId="49" fontId="5" fillId="2" borderId="0" xfId="0" applyNumberFormat="1" applyFont="1" applyFill="1" applyAlignment="1">
      <alignment wrapText="1"/>
    </xf>
    <xf numFmtId="49" fontId="1" fillId="3" borderId="1" xfId="0" applyNumberFormat="1" applyFont="1" applyFill="1" applyBorder="1" applyAlignment="1">
      <alignment horizontal="center" vertical="center" wrapText="1"/>
    </xf>
    <xf numFmtId="49" fontId="5" fillId="0" borderId="1" xfId="0" applyNumberFormat="1" applyFont="1" applyFill="1" applyBorder="1" applyAlignment="1">
      <alignment vertical="center" wrapText="1"/>
    </xf>
    <xf numFmtId="0" fontId="0" fillId="11" borderId="1" xfId="0" applyFill="1" applyBorder="1" applyAlignment="1">
      <alignment horizontal="center" vertical="center" textRotation="90"/>
    </xf>
    <xf numFmtId="0" fontId="27" fillId="2" borderId="0" xfId="0" applyFont="1" applyFill="1"/>
    <xf numFmtId="0" fontId="28" fillId="2" borderId="0" xfId="0" applyFont="1" applyFill="1" applyAlignment="1">
      <alignment horizontal="right"/>
    </xf>
    <xf numFmtId="0" fontId="0" fillId="2" borderId="5" xfId="0" applyFill="1" applyBorder="1" applyAlignment="1">
      <alignment horizontal="left" vertical="center"/>
    </xf>
    <xf numFmtId="0" fontId="0" fillId="2" borderId="42" xfId="0" applyFill="1" applyBorder="1" applyAlignment="1">
      <alignment horizontal="center" vertical="center"/>
    </xf>
    <xf numFmtId="0" fontId="0" fillId="2" borderId="7" xfId="0" applyFill="1" applyBorder="1" applyAlignment="1">
      <alignment horizontal="left" vertical="center"/>
    </xf>
    <xf numFmtId="0" fontId="0" fillId="2" borderId="30" xfId="0" applyFill="1" applyBorder="1"/>
    <xf numFmtId="0" fontId="0" fillId="2" borderId="30" xfId="0" applyFill="1" applyBorder="1" applyAlignment="1">
      <alignment horizontal="left" vertical="center"/>
    </xf>
    <xf numFmtId="0" fontId="0" fillId="2" borderId="43" xfId="0" applyFill="1" applyBorder="1" applyAlignment="1">
      <alignment horizontal="center" vertical="center"/>
    </xf>
    <xf numFmtId="0" fontId="0" fillId="2" borderId="29" xfId="0" applyFill="1" applyBorder="1" applyAlignment="1">
      <alignment horizontal="left" vertical="center"/>
    </xf>
    <xf numFmtId="0" fontId="0" fillId="2" borderId="11" xfId="0" applyFill="1" applyBorder="1" applyAlignment="1">
      <alignment horizontal="left" vertical="center"/>
    </xf>
    <xf numFmtId="0" fontId="0" fillId="2" borderId="44" xfId="0" applyFill="1" applyBorder="1" applyAlignment="1">
      <alignment horizontal="center" vertical="center"/>
    </xf>
    <xf numFmtId="0" fontId="0" fillId="2" borderId="13" xfId="0" applyFill="1" applyBorder="1" applyAlignment="1">
      <alignment horizontal="left" vertical="center"/>
    </xf>
    <xf numFmtId="0" fontId="0" fillId="2" borderId="30" xfId="0" applyFill="1" applyBorder="1" applyAlignment="1">
      <alignment horizontal="center" vertical="center"/>
    </xf>
    <xf numFmtId="0" fontId="30" fillId="2" borderId="0" xfId="0" applyFont="1" applyFill="1"/>
    <xf numFmtId="0" fontId="29" fillId="2" borderId="0" xfId="0" applyFont="1" applyFill="1"/>
    <xf numFmtId="0" fontId="36" fillId="2" borderId="0" xfId="0" applyFont="1" applyFill="1"/>
    <xf numFmtId="0" fontId="2" fillId="2" borderId="12" xfId="0" applyFont="1" applyFill="1" applyBorder="1"/>
    <xf numFmtId="0" fontId="2" fillId="2" borderId="13" xfId="0" applyFont="1" applyFill="1" applyBorder="1"/>
    <xf numFmtId="0" fontId="2" fillId="2" borderId="1" xfId="0" applyFont="1" applyFill="1" applyBorder="1" applyAlignment="1">
      <alignment horizontal="center"/>
    </xf>
    <xf numFmtId="0" fontId="2" fillId="2" borderId="0" xfId="0" applyFont="1" applyFill="1" applyAlignment="1">
      <alignment horizontal="center"/>
    </xf>
    <xf numFmtId="0" fontId="0" fillId="2" borderId="1" xfId="0" applyFill="1" applyBorder="1" applyAlignment="1">
      <alignment horizontal="center" vertical="center"/>
    </xf>
    <xf numFmtId="164" fontId="19" fillId="2" borderId="1" xfId="0" applyNumberFormat="1" applyFont="1" applyFill="1" applyBorder="1" applyAlignment="1">
      <alignment horizontal="center" vertical="center"/>
    </xf>
    <xf numFmtId="0" fontId="19" fillId="2" borderId="1" xfId="0" applyFont="1" applyFill="1" applyBorder="1" applyAlignment="1">
      <alignment horizontal="center" vertical="center"/>
    </xf>
    <xf numFmtId="0" fontId="0" fillId="2" borderId="1" xfId="0" applyFill="1" applyBorder="1"/>
    <xf numFmtId="164" fontId="0" fillId="2" borderId="0" xfId="0" applyNumberFormat="1" applyFill="1" applyAlignment="1">
      <alignment horizontal="center" vertical="center"/>
    </xf>
    <xf numFmtId="0" fontId="19" fillId="2" borderId="8" xfId="0" applyFont="1" applyFill="1" applyBorder="1" applyAlignment="1">
      <alignment horizontal="right" vertical="center"/>
    </xf>
    <xf numFmtId="0" fontId="20" fillId="2" borderId="10" xfId="0" applyFont="1" applyFill="1" applyBorder="1" applyAlignment="1">
      <alignment vertical="center"/>
    </xf>
    <xf numFmtId="0" fontId="1" fillId="2" borderId="0" xfId="0" applyFont="1" applyFill="1"/>
    <xf numFmtId="164" fontId="1" fillId="2" borderId="0" xfId="0" applyNumberFormat="1" applyFont="1" applyFill="1" applyAlignment="1">
      <alignment horizontal="center" vertical="center"/>
    </xf>
    <xf numFmtId="0" fontId="1" fillId="2" borderId="0" xfId="0" applyFont="1" applyFill="1" applyAlignment="1">
      <alignment horizontal="center" vertical="center"/>
    </xf>
    <xf numFmtId="0" fontId="31" fillId="2" borderId="45" xfId="0" applyFont="1" applyFill="1" applyBorder="1" applyAlignment="1">
      <alignment horizontal="center" vertical="center"/>
    </xf>
    <xf numFmtId="164" fontId="31" fillId="2" borderId="18" xfId="0" applyNumberFormat="1" applyFont="1" applyFill="1" applyBorder="1" applyAlignment="1">
      <alignment horizontal="center" vertical="center"/>
    </xf>
    <xf numFmtId="0" fontId="27" fillId="2" borderId="0" xfId="0" applyFont="1" applyFill="1" applyAlignment="1">
      <alignment horizontal="center" vertical="center"/>
    </xf>
    <xf numFmtId="0" fontId="31" fillId="2" borderId="0" xfId="0" applyFont="1" applyFill="1" applyAlignment="1">
      <alignment horizontal="center" vertical="center"/>
    </xf>
    <xf numFmtId="0" fontId="32" fillId="2" borderId="46" xfId="0" applyFont="1" applyFill="1" applyBorder="1" applyAlignment="1">
      <alignment horizontal="center" vertical="center"/>
    </xf>
    <xf numFmtId="0" fontId="32" fillId="2" borderId="17" xfId="0" applyFont="1" applyFill="1" applyBorder="1" applyAlignment="1">
      <alignment horizontal="center" vertical="center"/>
    </xf>
    <xf numFmtId="0" fontId="32" fillId="2" borderId="0" xfId="0" applyFont="1" applyFill="1"/>
    <xf numFmtId="0" fontId="31" fillId="2" borderId="47" xfId="0" applyFont="1" applyFill="1" applyBorder="1" applyAlignment="1">
      <alignment horizontal="center" vertical="center"/>
    </xf>
    <xf numFmtId="164" fontId="31" fillId="2" borderId="48" xfId="0" applyNumberFormat="1" applyFont="1" applyFill="1" applyBorder="1" applyAlignment="1">
      <alignment horizontal="center" vertical="center"/>
    </xf>
    <xf numFmtId="0" fontId="31" fillId="2" borderId="0" xfId="0" applyFont="1" applyFill="1"/>
    <xf numFmtId="0" fontId="32" fillId="2" borderId="0" xfId="0" applyFont="1" applyFill="1" applyAlignment="1">
      <alignment horizontal="center" vertical="center"/>
    </xf>
    <xf numFmtId="0" fontId="0" fillId="2" borderId="1" xfId="0" applyFill="1" applyBorder="1" applyAlignment="1">
      <alignment horizontal="center"/>
    </xf>
    <xf numFmtId="0" fontId="33" fillId="2" borderId="0" xfId="0" applyFont="1" applyFill="1"/>
    <xf numFmtId="0" fontId="38" fillId="2" borderId="0" xfId="0" applyFont="1" applyFill="1" applyBorder="1" applyAlignment="1">
      <alignment horizontal="right" vertical="center"/>
    </xf>
    <xf numFmtId="0" fontId="38" fillId="2" borderId="0" xfId="0" applyFont="1" applyFill="1" applyBorder="1" applyAlignment="1">
      <alignment horizontal="center" vertical="center"/>
    </xf>
    <xf numFmtId="0" fontId="40" fillId="2" borderId="0" xfId="0" applyFont="1" applyFill="1"/>
    <xf numFmtId="0" fontId="39" fillId="2" borderId="0" xfId="0" applyFont="1" applyFill="1" applyAlignment="1">
      <alignment horizontal="right" vertical="center"/>
    </xf>
    <xf numFmtId="0" fontId="39" fillId="2" borderId="0" xfId="0" applyFont="1" applyFill="1" applyAlignment="1">
      <alignment horizontal="center" vertical="center"/>
    </xf>
    <xf numFmtId="0" fontId="0" fillId="2" borderId="1" xfId="0" applyFont="1" applyFill="1" applyBorder="1" applyAlignment="1">
      <alignment horizontal="center" vertical="center"/>
    </xf>
    <xf numFmtId="164" fontId="0" fillId="2" borderId="1" xfId="0" applyNumberFormat="1" applyFont="1" applyFill="1" applyBorder="1" applyAlignment="1">
      <alignment horizontal="center" vertical="center"/>
    </xf>
    <xf numFmtId="0" fontId="0" fillId="2" borderId="1" xfId="0" applyFill="1" applyBorder="1" applyAlignment="1">
      <alignment horizontal="center"/>
    </xf>
    <xf numFmtId="0" fontId="0" fillId="2" borderId="1" xfId="0" applyFill="1" applyBorder="1" applyAlignment="1">
      <alignment horizontal="center"/>
    </xf>
    <xf numFmtId="0" fontId="19" fillId="2" borderId="8" xfId="0" applyFont="1" applyFill="1" applyBorder="1" applyAlignment="1">
      <alignment horizontal="right" vertical="center"/>
    </xf>
    <xf numFmtId="0" fontId="4" fillId="2" borderId="0" xfId="0" applyFont="1" applyFill="1" applyAlignment="1">
      <alignment horizontal="center" vertical="center"/>
    </xf>
    <xf numFmtId="0" fontId="0" fillId="10" borderId="56" xfId="0" applyFill="1" applyBorder="1" applyAlignment="1">
      <alignment horizontal="center" vertical="center"/>
    </xf>
    <xf numFmtId="0" fontId="0" fillId="10" borderId="8" xfId="0" applyFill="1" applyBorder="1" applyAlignment="1">
      <alignment horizontal="center" vertical="center"/>
    </xf>
    <xf numFmtId="0" fontId="0" fillId="10" borderId="5" xfId="0" applyFill="1" applyBorder="1" applyAlignment="1">
      <alignment horizontal="center" vertical="center"/>
    </xf>
    <xf numFmtId="0" fontId="0" fillId="10" borderId="57" xfId="0" applyFill="1" applyBorder="1" applyAlignment="1">
      <alignment horizontal="center" vertical="center"/>
    </xf>
    <xf numFmtId="0" fontId="0" fillId="0" borderId="13" xfId="0" applyBorder="1" applyAlignment="1">
      <alignment horizontal="center" vertical="center"/>
    </xf>
    <xf numFmtId="0" fontId="5" fillId="12" borderId="1" xfId="0" applyFont="1" applyFill="1" applyBorder="1" applyAlignment="1">
      <alignment vertical="center"/>
    </xf>
    <xf numFmtId="0" fontId="5" fillId="12" borderId="1" xfId="0" applyFont="1" applyFill="1" applyBorder="1"/>
    <xf numFmtId="0" fontId="30" fillId="0" borderId="0" xfId="0" applyFont="1" applyFill="1"/>
    <xf numFmtId="0" fontId="0" fillId="2" borderId="6" xfId="0" applyFill="1" applyBorder="1" applyAlignment="1">
      <alignment horizontal="center" vertical="center"/>
    </xf>
    <xf numFmtId="0" fontId="0" fillId="2" borderId="0" xfId="0" applyFill="1" applyBorder="1" applyAlignment="1">
      <alignment horizontal="center" vertical="center"/>
    </xf>
    <xf numFmtId="0" fontId="0" fillId="2" borderId="0" xfId="0" applyFill="1" applyBorder="1" applyAlignment="1">
      <alignment horizontal="center" vertical="center" textRotation="90"/>
    </xf>
    <xf numFmtId="0" fontId="2" fillId="2" borderId="0" xfId="0" applyFont="1" applyFill="1" applyBorder="1" applyAlignment="1">
      <alignment horizontal="center"/>
    </xf>
    <xf numFmtId="164" fontId="19" fillId="2" borderId="0" xfId="0" applyNumberFormat="1" applyFont="1" applyFill="1" applyBorder="1" applyAlignment="1">
      <alignment horizontal="center" vertical="center"/>
    </xf>
    <xf numFmtId="0" fontId="19" fillId="2" borderId="0" xfId="0" applyFont="1" applyFill="1" applyBorder="1" applyAlignment="1">
      <alignment horizontal="center" vertical="center"/>
    </xf>
    <xf numFmtId="0" fontId="1" fillId="2" borderId="0" xfId="0" applyFont="1" applyFill="1" applyBorder="1" applyAlignment="1">
      <alignment horizontal="center" vertical="center"/>
    </xf>
    <xf numFmtId="0" fontId="0" fillId="2" borderId="0" xfId="0" applyFill="1" applyBorder="1" applyAlignment="1">
      <alignment horizontal="center"/>
    </xf>
    <xf numFmtId="3" fontId="0" fillId="2" borderId="0" xfId="0" applyNumberFormat="1" applyFill="1" applyBorder="1" applyAlignment="1">
      <alignment horizontal="center"/>
    </xf>
    <xf numFmtId="164" fontId="0" fillId="2" borderId="0" xfId="0" applyNumberFormat="1" applyFill="1" applyBorder="1" applyAlignment="1">
      <alignment horizontal="center" vertical="center"/>
    </xf>
    <xf numFmtId="0" fontId="31" fillId="7" borderId="45" xfId="0" applyFont="1" applyFill="1" applyBorder="1" applyAlignment="1">
      <alignment horizontal="center" vertical="center"/>
    </xf>
    <xf numFmtId="164" fontId="31" fillId="7" borderId="18" xfId="0" applyNumberFormat="1" applyFont="1" applyFill="1" applyBorder="1" applyAlignment="1">
      <alignment horizontal="center" vertical="center"/>
    </xf>
    <xf numFmtId="0" fontId="32" fillId="7" borderId="46" xfId="0" applyFont="1" applyFill="1" applyBorder="1" applyAlignment="1">
      <alignment horizontal="center" vertical="center"/>
    </xf>
    <xf numFmtId="0" fontId="32" fillId="7" borderId="17" xfId="0" applyFont="1" applyFill="1" applyBorder="1" applyAlignment="1">
      <alignment horizontal="center" vertical="center"/>
    </xf>
    <xf numFmtId="0" fontId="31" fillId="7" borderId="47" xfId="0" applyFont="1" applyFill="1" applyBorder="1" applyAlignment="1">
      <alignment horizontal="center" vertical="center"/>
    </xf>
    <xf numFmtId="164" fontId="31" fillId="7" borderId="48" xfId="0" applyNumberFormat="1" applyFont="1" applyFill="1" applyBorder="1" applyAlignment="1">
      <alignment horizontal="center" vertical="center"/>
    </xf>
    <xf numFmtId="0" fontId="39" fillId="2" borderId="0" xfId="0" applyFont="1" applyFill="1" applyBorder="1" applyAlignment="1">
      <alignment horizontal="right" vertical="center"/>
    </xf>
    <xf numFmtId="0" fontId="39" fillId="2" borderId="0" xfId="0" applyFont="1" applyFill="1" applyBorder="1" applyAlignment="1">
      <alignment horizontal="center" vertical="center"/>
    </xf>
    <xf numFmtId="0" fontId="24" fillId="2" borderId="0" xfId="0" applyFont="1" applyFill="1"/>
    <xf numFmtId="0" fontId="31" fillId="12" borderId="45" xfId="0" applyFont="1" applyFill="1" applyBorder="1" applyAlignment="1">
      <alignment horizontal="center" vertical="center"/>
    </xf>
    <xf numFmtId="164" fontId="31" fillId="12" borderId="18" xfId="0" applyNumberFormat="1" applyFont="1" applyFill="1" applyBorder="1" applyAlignment="1">
      <alignment horizontal="center" vertical="center"/>
    </xf>
    <xf numFmtId="0" fontId="32" fillId="12" borderId="46" xfId="0" applyFont="1" applyFill="1" applyBorder="1" applyAlignment="1">
      <alignment horizontal="center" vertical="center"/>
    </xf>
    <xf numFmtId="0" fontId="32" fillId="12" borderId="17" xfId="0" applyFont="1" applyFill="1" applyBorder="1" applyAlignment="1">
      <alignment horizontal="center" vertical="center"/>
    </xf>
    <xf numFmtId="0" fontId="31" fillId="12" borderId="47" xfId="0" applyFont="1" applyFill="1" applyBorder="1" applyAlignment="1">
      <alignment horizontal="center" vertical="center"/>
    </xf>
    <xf numFmtId="164" fontId="31" fillId="12" borderId="48" xfId="0" applyNumberFormat="1" applyFont="1" applyFill="1" applyBorder="1" applyAlignment="1">
      <alignment horizontal="center" vertical="center"/>
    </xf>
    <xf numFmtId="165" fontId="43" fillId="2" borderId="0" xfId="2" applyNumberFormat="1" applyFont="1" applyFill="1" applyAlignment="1">
      <alignment horizontal="center" vertical="center"/>
    </xf>
    <xf numFmtId="0" fontId="15" fillId="2" borderId="0" xfId="0" applyFont="1" applyFill="1"/>
    <xf numFmtId="3" fontId="19" fillId="2" borderId="1" xfId="0" applyNumberFormat="1" applyFont="1" applyFill="1" applyBorder="1" applyAlignment="1">
      <alignment horizontal="center"/>
    </xf>
    <xf numFmtId="49" fontId="5" fillId="2" borderId="2" xfId="0" applyNumberFormat="1" applyFont="1" applyFill="1" applyBorder="1" applyAlignment="1">
      <alignment horizontal="left" vertical="top" wrapText="1"/>
    </xf>
    <xf numFmtId="49" fontId="5" fillId="2" borderId="3" xfId="0" applyNumberFormat="1" applyFont="1" applyFill="1" applyBorder="1" applyAlignment="1">
      <alignment horizontal="left" vertical="top" wrapText="1"/>
    </xf>
    <xf numFmtId="49" fontId="5" fillId="2" borderId="4" xfId="0" applyNumberFormat="1" applyFont="1" applyFill="1" applyBorder="1" applyAlignment="1">
      <alignment horizontal="left" vertical="top" wrapText="1"/>
    </xf>
    <xf numFmtId="49" fontId="2" fillId="2" borderId="2" xfId="0" applyNumberFormat="1" applyFont="1" applyFill="1" applyBorder="1" applyAlignment="1">
      <alignment horizontal="left" vertical="top" wrapText="1"/>
    </xf>
    <xf numFmtId="49" fontId="2" fillId="2" borderId="3" xfId="0" applyNumberFormat="1" applyFont="1" applyFill="1" applyBorder="1" applyAlignment="1">
      <alignment horizontal="left" vertical="top" wrapText="1"/>
    </xf>
    <xf numFmtId="49" fontId="2" fillId="2" borderId="4" xfId="0" applyNumberFormat="1" applyFont="1" applyFill="1" applyBorder="1" applyAlignment="1">
      <alignment horizontal="left" vertical="top" wrapText="1"/>
    </xf>
    <xf numFmtId="49" fontId="5" fillId="2" borderId="2" xfId="0" applyNumberFormat="1" applyFont="1" applyFill="1" applyBorder="1" applyAlignment="1">
      <alignment horizontal="left" vertical="top"/>
    </xf>
    <xf numFmtId="49" fontId="5" fillId="2" borderId="3" xfId="0" applyNumberFormat="1" applyFont="1" applyFill="1" applyBorder="1" applyAlignment="1">
      <alignment horizontal="left" vertical="top"/>
    </xf>
    <xf numFmtId="49" fontId="5" fillId="2" borderId="4" xfId="0" applyNumberFormat="1" applyFont="1" applyFill="1" applyBorder="1" applyAlignment="1">
      <alignment horizontal="left" vertical="top"/>
    </xf>
    <xf numFmtId="49" fontId="5" fillId="2" borderId="2" xfId="0" applyNumberFormat="1" applyFont="1" applyFill="1" applyBorder="1" applyAlignment="1">
      <alignment horizontal="center" vertical="top"/>
    </xf>
    <xf numFmtId="49" fontId="5" fillId="2" borderId="4" xfId="0" applyNumberFormat="1" applyFont="1" applyFill="1" applyBorder="1" applyAlignment="1">
      <alignment horizontal="center" vertical="top"/>
    </xf>
    <xf numFmtId="49" fontId="5" fillId="2" borderId="2" xfId="0" applyNumberFormat="1" applyFont="1" applyFill="1" applyBorder="1" applyAlignment="1">
      <alignment horizontal="center" vertical="top" wrapText="1"/>
    </xf>
    <xf numFmtId="49" fontId="5" fillId="2" borderId="3" xfId="0" applyNumberFormat="1" applyFont="1" applyFill="1" applyBorder="1" applyAlignment="1">
      <alignment horizontal="center" vertical="top" wrapText="1"/>
    </xf>
    <xf numFmtId="49" fontId="5" fillId="2" borderId="4" xfId="0" applyNumberFormat="1" applyFont="1" applyFill="1" applyBorder="1" applyAlignment="1">
      <alignment horizontal="center" vertical="top" wrapText="1"/>
    </xf>
    <xf numFmtId="49" fontId="5" fillId="2" borderId="2" xfId="0" applyNumberFormat="1" applyFont="1" applyFill="1" applyBorder="1" applyAlignment="1">
      <alignment horizontal="center" vertical="center"/>
    </xf>
    <xf numFmtId="49" fontId="5" fillId="2" borderId="3" xfId="0" applyNumberFormat="1" applyFont="1" applyFill="1" applyBorder="1" applyAlignment="1">
      <alignment horizontal="center" vertical="center"/>
    </xf>
    <xf numFmtId="49" fontId="5" fillId="2" borderId="4" xfId="0" applyNumberFormat="1" applyFont="1" applyFill="1" applyBorder="1" applyAlignment="1">
      <alignment horizontal="center" vertical="center"/>
    </xf>
    <xf numFmtId="49" fontId="5" fillId="2" borderId="2"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4" xfId="0" applyNumberFormat="1" applyFont="1" applyFill="1" applyBorder="1" applyAlignment="1">
      <alignment horizontal="center" vertical="center" wrapText="1"/>
    </xf>
    <xf numFmtId="0" fontId="6" fillId="2" borderId="5" xfId="0" applyFont="1" applyFill="1" applyBorder="1" applyAlignment="1">
      <alignment horizontal="center"/>
    </xf>
    <xf numFmtId="0" fontId="6" fillId="2" borderId="6" xfId="0" applyFont="1" applyFill="1" applyBorder="1" applyAlignment="1">
      <alignment horizontal="center"/>
    </xf>
    <xf numFmtId="0" fontId="6" fillId="2" borderId="7" xfId="0" applyFont="1" applyFill="1" applyBorder="1" applyAlignment="1">
      <alignment horizontal="center"/>
    </xf>
    <xf numFmtId="0" fontId="6" fillId="2" borderId="11" xfId="0" applyFont="1" applyFill="1" applyBorder="1" applyAlignment="1">
      <alignment horizontal="center"/>
    </xf>
    <xf numFmtId="0" fontId="6" fillId="2" borderId="12" xfId="0" applyFont="1" applyFill="1" applyBorder="1" applyAlignment="1">
      <alignment horizontal="center"/>
    </xf>
    <xf numFmtId="0" fontId="6" fillId="2" borderId="13" xfId="0" applyFont="1" applyFill="1" applyBorder="1" applyAlignment="1">
      <alignment horizontal="center"/>
    </xf>
    <xf numFmtId="0" fontId="7" fillId="2" borderId="1" xfId="0" applyFont="1" applyFill="1" applyBorder="1" applyAlignment="1">
      <alignment horizontal="center" vertical="center"/>
    </xf>
    <xf numFmtId="0" fontId="8" fillId="2" borderId="8" xfId="0" applyFont="1" applyFill="1" applyBorder="1" applyAlignment="1">
      <alignment horizontal="center" vertical="center"/>
    </xf>
    <xf numFmtId="0" fontId="8" fillId="2" borderId="9" xfId="0" applyFont="1" applyFill="1" applyBorder="1" applyAlignment="1">
      <alignment horizontal="center" vertical="center"/>
    </xf>
    <xf numFmtId="0" fontId="8" fillId="2" borderId="10" xfId="0" applyFont="1" applyFill="1" applyBorder="1" applyAlignment="1">
      <alignment horizontal="center" vertical="center"/>
    </xf>
    <xf numFmtId="0" fontId="0" fillId="2" borderId="1" xfId="0" applyFill="1" applyBorder="1" applyAlignment="1">
      <alignment horizontal="center"/>
    </xf>
    <xf numFmtId="0" fontId="7" fillId="2" borderId="1" xfId="0" applyFont="1" applyFill="1" applyBorder="1" applyAlignment="1">
      <alignment horizontal="center" vertical="center" wrapText="1"/>
    </xf>
    <xf numFmtId="0" fontId="8" fillId="2" borderId="8" xfId="0" applyFont="1" applyFill="1" applyBorder="1" applyAlignment="1">
      <alignment horizontal="center" vertical="center" wrapText="1"/>
    </xf>
    <xf numFmtId="0" fontId="17" fillId="4" borderId="16" xfId="0" applyFont="1" applyFill="1" applyBorder="1" applyAlignment="1">
      <alignment horizontal="center" vertical="center" textRotation="90"/>
    </xf>
    <xf numFmtId="0" fontId="17" fillId="4" borderId="14" xfId="0" applyFont="1" applyFill="1" applyBorder="1" applyAlignment="1">
      <alignment horizontal="center" vertical="center" textRotation="90"/>
    </xf>
    <xf numFmtId="0" fontId="17" fillId="4" borderId="19" xfId="0" applyFont="1" applyFill="1" applyBorder="1" applyAlignment="1">
      <alignment horizontal="center" vertical="center" textRotation="90"/>
    </xf>
    <xf numFmtId="49" fontId="5" fillId="2" borderId="16" xfId="0" applyNumberFormat="1" applyFont="1" applyFill="1" applyBorder="1" applyAlignment="1">
      <alignment horizontal="left" vertical="top" wrapText="1"/>
    </xf>
    <xf numFmtId="49" fontId="5" fillId="2" borderId="14" xfId="0" applyNumberFormat="1" applyFont="1" applyFill="1" applyBorder="1" applyAlignment="1">
      <alignment horizontal="left" vertical="top" wrapText="1"/>
    </xf>
    <xf numFmtId="49" fontId="5" fillId="2" borderId="16" xfId="0" applyNumberFormat="1" applyFont="1" applyFill="1" applyBorder="1" applyAlignment="1">
      <alignment horizontal="left" vertical="top"/>
    </xf>
    <xf numFmtId="49" fontId="5" fillId="2" borderId="14" xfId="0" applyNumberFormat="1" applyFont="1" applyFill="1" applyBorder="1" applyAlignment="1">
      <alignment horizontal="left" vertical="top"/>
    </xf>
    <xf numFmtId="49" fontId="5" fillId="2" borderId="19" xfId="0" applyNumberFormat="1" applyFont="1" applyFill="1" applyBorder="1" applyAlignment="1">
      <alignment horizontal="left" vertical="top" wrapText="1"/>
    </xf>
    <xf numFmtId="49" fontId="5" fillId="2" borderId="19" xfId="0" applyNumberFormat="1" applyFont="1" applyFill="1" applyBorder="1" applyAlignment="1">
      <alignment horizontal="left" vertical="top"/>
    </xf>
    <xf numFmtId="49" fontId="5" fillId="0" borderId="16" xfId="0" applyNumberFormat="1" applyFont="1" applyFill="1" applyBorder="1" applyAlignment="1">
      <alignment horizontal="left" vertical="top" wrapText="1"/>
    </xf>
    <xf numFmtId="49" fontId="5" fillId="0" borderId="14" xfId="0" applyNumberFormat="1" applyFont="1" applyFill="1" applyBorder="1" applyAlignment="1">
      <alignment horizontal="left" vertical="top" wrapText="1"/>
    </xf>
    <xf numFmtId="0" fontId="1" fillId="3" borderId="1" xfId="0" applyFont="1" applyFill="1" applyBorder="1" applyAlignment="1">
      <alignment horizontal="center" vertical="center" wrapText="1"/>
    </xf>
    <xf numFmtId="0" fontId="1" fillId="3" borderId="1" xfId="0" applyFont="1" applyFill="1" applyBorder="1" applyAlignment="1">
      <alignment horizontal="center" vertical="center"/>
    </xf>
    <xf numFmtId="49" fontId="15" fillId="2" borderId="2" xfId="0" applyNumberFormat="1" applyFont="1" applyFill="1" applyBorder="1" applyAlignment="1">
      <alignment horizontal="center" vertical="center" wrapText="1"/>
    </xf>
    <xf numFmtId="49" fontId="15" fillId="2" borderId="3" xfId="0" applyNumberFormat="1" applyFont="1" applyFill="1" applyBorder="1" applyAlignment="1">
      <alignment horizontal="center" vertical="center" wrapText="1"/>
    </xf>
    <xf numFmtId="49" fontId="15" fillId="2" borderId="2" xfId="0" applyNumberFormat="1" applyFont="1" applyFill="1" applyBorder="1" applyAlignment="1">
      <alignment horizontal="center" vertical="center"/>
    </xf>
    <xf numFmtId="49" fontId="15" fillId="2" borderId="3" xfId="0" applyNumberFormat="1" applyFont="1" applyFill="1" applyBorder="1" applyAlignment="1">
      <alignment horizontal="center" vertical="center"/>
    </xf>
    <xf numFmtId="0" fontId="5" fillId="0" borderId="5" xfId="0" applyFont="1" applyFill="1" applyBorder="1" applyAlignment="1">
      <alignment horizontal="center" vertical="center"/>
    </xf>
    <xf numFmtId="0" fontId="5" fillId="0" borderId="6" xfId="0" applyFont="1" applyFill="1" applyBorder="1" applyAlignment="1">
      <alignment horizontal="center" vertical="center"/>
    </xf>
    <xf numFmtId="0" fontId="5" fillId="0" borderId="7" xfId="0" applyFont="1" applyFill="1" applyBorder="1" applyAlignment="1">
      <alignment horizontal="center" vertical="center"/>
    </xf>
    <xf numFmtId="0" fontId="5" fillId="0" borderId="30" xfId="0" applyFont="1" applyFill="1" applyBorder="1" applyAlignment="1">
      <alignment horizontal="center" vertical="center"/>
    </xf>
    <xf numFmtId="0" fontId="5" fillId="0" borderId="0" xfId="0" applyFont="1" applyFill="1" applyBorder="1" applyAlignment="1">
      <alignment horizontal="center" vertical="center"/>
    </xf>
    <xf numFmtId="0" fontId="5" fillId="0" borderId="29" xfId="0" applyFont="1" applyFill="1" applyBorder="1" applyAlignment="1">
      <alignment horizontal="center" vertical="center"/>
    </xf>
    <xf numFmtId="0" fontId="5" fillId="0" borderId="11" xfId="0" applyFont="1" applyFill="1" applyBorder="1" applyAlignment="1">
      <alignment horizontal="center" vertical="center"/>
    </xf>
    <xf numFmtId="0" fontId="5" fillId="0" borderId="12" xfId="0" applyFont="1" applyFill="1" applyBorder="1" applyAlignment="1">
      <alignment horizontal="center" vertical="center"/>
    </xf>
    <xf numFmtId="0" fontId="5" fillId="0" borderId="13" xfId="0" applyFont="1" applyFill="1" applyBorder="1" applyAlignment="1">
      <alignment horizontal="center" vertical="center"/>
    </xf>
    <xf numFmtId="0" fontId="5" fillId="2" borderId="5" xfId="0" applyFont="1" applyFill="1" applyBorder="1" applyAlignment="1">
      <alignment horizontal="center" vertical="center"/>
    </xf>
    <xf numFmtId="0" fontId="5" fillId="2" borderId="6" xfId="0" applyFont="1" applyFill="1" applyBorder="1" applyAlignment="1">
      <alignment horizontal="center" vertical="center"/>
    </xf>
    <xf numFmtId="0" fontId="5" fillId="2" borderId="7" xfId="0" applyFont="1" applyFill="1" applyBorder="1" applyAlignment="1">
      <alignment horizontal="center" vertical="center"/>
    </xf>
    <xf numFmtId="0" fontId="5" fillId="2" borderId="30" xfId="0" applyFont="1" applyFill="1" applyBorder="1" applyAlignment="1">
      <alignment horizontal="center" vertical="center"/>
    </xf>
    <xf numFmtId="0" fontId="5" fillId="2" borderId="0" xfId="0" applyFont="1" applyFill="1" applyBorder="1" applyAlignment="1">
      <alignment horizontal="center" vertical="center"/>
    </xf>
    <xf numFmtId="0" fontId="5" fillId="2" borderId="29" xfId="0" applyFont="1" applyFill="1" applyBorder="1" applyAlignment="1">
      <alignment horizontal="center" vertical="center"/>
    </xf>
    <xf numFmtId="0" fontId="1" fillId="3" borderId="2" xfId="0" applyFont="1" applyFill="1" applyBorder="1" applyAlignment="1">
      <alignment horizontal="center" vertical="center" wrapText="1"/>
    </xf>
    <xf numFmtId="0" fontId="1" fillId="3" borderId="4" xfId="0" applyFont="1" applyFill="1" applyBorder="1" applyAlignment="1">
      <alignment horizontal="center" vertical="center" wrapText="1"/>
    </xf>
    <xf numFmtId="49" fontId="15" fillId="2" borderId="4" xfId="0" applyNumberFormat="1" applyFont="1" applyFill="1" applyBorder="1" applyAlignment="1">
      <alignment horizontal="center" vertical="center" wrapText="1"/>
    </xf>
    <xf numFmtId="49" fontId="2" fillId="2" borderId="2" xfId="0" applyNumberFormat="1" applyFont="1" applyFill="1" applyBorder="1" applyAlignment="1">
      <alignment horizontal="left" vertical="top"/>
    </xf>
    <xf numFmtId="49" fontId="2" fillId="2" borderId="3" xfId="0" applyNumberFormat="1" applyFont="1" applyFill="1" applyBorder="1" applyAlignment="1">
      <alignment horizontal="left" vertical="top"/>
    </xf>
    <xf numFmtId="49" fontId="2" fillId="2" borderId="4" xfId="0" applyNumberFormat="1" applyFont="1" applyFill="1" applyBorder="1" applyAlignment="1">
      <alignment horizontal="left" vertical="top"/>
    </xf>
    <xf numFmtId="49" fontId="15" fillId="2" borderId="4" xfId="0" applyNumberFormat="1" applyFont="1" applyFill="1" applyBorder="1" applyAlignment="1">
      <alignment horizontal="center" vertical="center"/>
    </xf>
    <xf numFmtId="0" fontId="1" fillId="3" borderId="8" xfId="0" applyFont="1" applyFill="1" applyBorder="1" applyAlignment="1">
      <alignment horizontal="center" vertical="center"/>
    </xf>
    <xf numFmtId="0" fontId="1" fillId="3" borderId="9" xfId="0" applyFont="1" applyFill="1" applyBorder="1" applyAlignment="1">
      <alignment horizontal="center" vertical="center"/>
    </xf>
    <xf numFmtId="0" fontId="1" fillId="3" borderId="10" xfId="0" applyFont="1" applyFill="1" applyBorder="1" applyAlignment="1">
      <alignment horizontal="center" vertical="center"/>
    </xf>
    <xf numFmtId="0" fontId="5" fillId="2" borderId="11" xfId="0" applyFont="1" applyFill="1" applyBorder="1" applyAlignment="1">
      <alignment horizontal="center" vertical="center"/>
    </xf>
    <xf numFmtId="0" fontId="5" fillId="2" borderId="12" xfId="0" applyFont="1" applyFill="1" applyBorder="1" applyAlignment="1">
      <alignment horizontal="center" vertical="center"/>
    </xf>
    <xf numFmtId="0" fontId="5" fillId="2" borderId="13" xfId="0" applyFont="1" applyFill="1" applyBorder="1" applyAlignment="1">
      <alignment horizontal="center" vertical="center"/>
    </xf>
    <xf numFmtId="49" fontId="2" fillId="0" borderId="2" xfId="0" applyNumberFormat="1" applyFont="1" applyFill="1" applyBorder="1" applyAlignment="1">
      <alignment horizontal="left" vertical="top" wrapText="1"/>
    </xf>
    <xf numFmtId="49" fontId="2" fillId="0" borderId="3" xfId="0" applyNumberFormat="1" applyFont="1" applyFill="1" applyBorder="1" applyAlignment="1">
      <alignment horizontal="left" vertical="top" wrapText="1"/>
    </xf>
    <xf numFmtId="49" fontId="2" fillId="0" borderId="4" xfId="0" applyNumberFormat="1" applyFont="1" applyFill="1" applyBorder="1" applyAlignment="1">
      <alignment horizontal="left" vertical="top" wrapText="1"/>
    </xf>
    <xf numFmtId="49" fontId="2" fillId="0" borderId="2" xfId="0" applyNumberFormat="1" applyFont="1" applyFill="1" applyBorder="1" applyAlignment="1">
      <alignment horizontal="left" vertical="top"/>
    </xf>
    <xf numFmtId="49" fontId="2" fillId="0" borderId="3" xfId="0" applyNumberFormat="1" applyFont="1" applyFill="1" applyBorder="1" applyAlignment="1">
      <alignment horizontal="left" vertical="top"/>
    </xf>
    <xf numFmtId="49" fontId="2" fillId="0" borderId="4" xfId="0" applyNumberFormat="1" applyFont="1" applyFill="1" applyBorder="1" applyAlignment="1">
      <alignment horizontal="left" vertical="top"/>
    </xf>
    <xf numFmtId="0" fontId="1" fillId="6" borderId="8" xfId="0" applyFont="1" applyFill="1" applyBorder="1" applyAlignment="1">
      <alignment horizontal="center"/>
    </xf>
    <xf numFmtId="0" fontId="1" fillId="6" borderId="9" xfId="0" applyFont="1" applyFill="1" applyBorder="1" applyAlignment="1">
      <alignment horizontal="center"/>
    </xf>
    <xf numFmtId="0" fontId="1" fillId="6" borderId="10" xfId="0" applyFont="1" applyFill="1" applyBorder="1" applyAlignment="1">
      <alignment horizontal="center"/>
    </xf>
    <xf numFmtId="0" fontId="24" fillId="0" borderId="8" xfId="0" applyFont="1" applyBorder="1" applyAlignment="1">
      <alignment horizontal="center"/>
    </xf>
    <xf numFmtId="0" fontId="24" fillId="0" borderId="9" xfId="0" applyFont="1" applyBorder="1" applyAlignment="1">
      <alignment horizontal="center"/>
    </xf>
    <xf numFmtId="0" fontId="24" fillId="0" borderId="10" xfId="0" applyFont="1" applyBorder="1" applyAlignment="1">
      <alignment horizontal="center"/>
    </xf>
    <xf numFmtId="0" fontId="2" fillId="2" borderId="1" xfId="0" applyFont="1" applyFill="1" applyBorder="1" applyAlignment="1">
      <alignment horizontal="left"/>
    </xf>
    <xf numFmtId="0" fontId="19" fillId="2" borderId="1" xfId="0" applyFont="1" applyFill="1" applyBorder="1" applyAlignment="1">
      <alignment horizontal="right" vertical="center"/>
    </xf>
    <xf numFmtId="0" fontId="19" fillId="2" borderId="8" xfId="0" applyFont="1" applyFill="1" applyBorder="1" applyAlignment="1">
      <alignment horizontal="center"/>
    </xf>
    <xf numFmtId="0" fontId="19" fillId="2" borderId="10" xfId="0" applyFont="1" applyFill="1" applyBorder="1" applyAlignment="1">
      <alignment horizontal="center"/>
    </xf>
    <xf numFmtId="0" fontId="19" fillId="2" borderId="8" xfId="0" applyFont="1" applyFill="1" applyBorder="1" applyAlignment="1">
      <alignment horizontal="right" vertical="center"/>
    </xf>
    <xf numFmtId="0" fontId="19" fillId="2" borderId="10" xfId="0" applyFont="1" applyFill="1" applyBorder="1" applyAlignment="1">
      <alignment horizontal="right" vertical="center"/>
    </xf>
    <xf numFmtId="0" fontId="2" fillId="2" borderId="8" xfId="0" applyFont="1" applyFill="1" applyBorder="1" applyAlignment="1">
      <alignment horizontal="center"/>
    </xf>
    <xf numFmtId="0" fontId="2" fillId="2" borderId="10" xfId="0" applyFont="1" applyFill="1" applyBorder="1" applyAlignment="1">
      <alignment horizontal="center"/>
    </xf>
    <xf numFmtId="0" fontId="0" fillId="2" borderId="1" xfId="0" applyFill="1" applyBorder="1" applyAlignment="1">
      <alignment horizontal="right"/>
    </xf>
    <xf numFmtId="0" fontId="19" fillId="2" borderId="8" xfId="0" applyFont="1" applyFill="1" applyBorder="1" applyAlignment="1">
      <alignment horizontal="right" vertical="center" wrapText="1"/>
    </xf>
    <xf numFmtId="0" fontId="19" fillId="2" borderId="10" xfId="0" applyFont="1" applyFill="1" applyBorder="1" applyAlignment="1">
      <alignment horizontal="right" vertical="center" wrapText="1"/>
    </xf>
    <xf numFmtId="0" fontId="4" fillId="2" borderId="0" xfId="0" applyFont="1" applyFill="1" applyAlignment="1">
      <alignment horizontal="center" vertical="center"/>
    </xf>
    <xf numFmtId="0" fontId="19" fillId="11" borderId="8" xfId="0" applyFont="1" applyFill="1" applyBorder="1" applyAlignment="1">
      <alignment horizontal="right" vertical="center" wrapText="1"/>
    </xf>
    <xf numFmtId="0" fontId="19" fillId="11" borderId="10" xfId="0" applyFont="1" applyFill="1" applyBorder="1" applyAlignment="1">
      <alignment horizontal="right" vertical="center" wrapText="1"/>
    </xf>
    <xf numFmtId="0" fontId="2" fillId="2" borderId="1" xfId="0" applyFont="1" applyFill="1" applyBorder="1" applyAlignment="1">
      <alignment horizontal="center" vertical="center"/>
    </xf>
    <xf numFmtId="0" fontId="19" fillId="11" borderId="8" xfId="0" applyFont="1" applyFill="1" applyBorder="1" applyAlignment="1">
      <alignment horizontal="right" vertical="center"/>
    </xf>
    <xf numFmtId="0" fontId="19" fillId="11" borderId="10" xfId="0" applyFont="1" applyFill="1" applyBorder="1" applyAlignment="1">
      <alignment horizontal="right" vertical="center"/>
    </xf>
    <xf numFmtId="0" fontId="2" fillId="2" borderId="8" xfId="0" applyFont="1" applyFill="1" applyBorder="1" applyAlignment="1">
      <alignment horizontal="center" vertical="center"/>
    </xf>
    <xf numFmtId="0" fontId="2" fillId="2" borderId="10" xfId="0" applyFont="1" applyFill="1" applyBorder="1" applyAlignment="1">
      <alignment horizontal="center" vertical="center"/>
    </xf>
    <xf numFmtId="0" fontId="0" fillId="2" borderId="8" xfId="0" applyFill="1" applyBorder="1" applyAlignment="1">
      <alignment horizontal="right" vertical="center"/>
    </xf>
    <xf numFmtId="0" fontId="0" fillId="2" borderId="10" xfId="0" applyFill="1" applyBorder="1" applyAlignment="1">
      <alignment horizontal="right" vertical="center"/>
    </xf>
    <xf numFmtId="0" fontId="19" fillId="0" borderId="8" xfId="0" applyFont="1" applyFill="1" applyBorder="1" applyAlignment="1">
      <alignment horizontal="right" vertical="center"/>
    </xf>
    <xf numFmtId="0" fontId="19" fillId="0" borderId="10" xfId="0" applyFont="1" applyFill="1" applyBorder="1" applyAlignment="1">
      <alignment horizontal="right" vertical="center"/>
    </xf>
    <xf numFmtId="0" fontId="19" fillId="0" borderId="1" xfId="0" applyFont="1" applyFill="1" applyBorder="1" applyAlignment="1">
      <alignment horizontal="right" vertical="center"/>
    </xf>
  </cellXfs>
  <cellStyles count="3">
    <cellStyle name="Hipervínculo" xfId="1" builtinId="8"/>
    <cellStyle name="Millares" xfId="2"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s-CL" sz="1200"/>
              <a:t>Ranking</a:t>
            </a:r>
            <a:r>
              <a:rPr lang="es-CL" sz="1200" baseline="0"/>
              <a:t> funcionalidades software </a:t>
            </a:r>
          </a:p>
          <a:p>
            <a:pPr>
              <a:defRPr sz="1200"/>
            </a:pPr>
            <a:r>
              <a:rPr lang="es-CL" sz="1200" baseline="0"/>
              <a:t>"Planificación &amp; Gestión Documental"</a:t>
            </a:r>
            <a:endParaRPr lang="es-CL" sz="1200"/>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'Tabla comparativa'!$D$6:$I$6</c:f>
              <c:strCache>
                <c:ptCount val="6"/>
                <c:pt idx="0">
                  <c:v>PROMETHEUS</c:v>
                </c:pt>
                <c:pt idx="1">
                  <c:v>HEXAGON</c:v>
                </c:pt>
                <c:pt idx="2">
                  <c:v>MASSO</c:v>
                </c:pt>
                <c:pt idx="3">
                  <c:v>ORION</c:v>
                </c:pt>
                <c:pt idx="4">
                  <c:v>MP SOFTWARE</c:v>
                </c:pt>
                <c:pt idx="5">
                  <c:v>SAP FIORI</c:v>
                </c:pt>
              </c:strCache>
            </c:strRef>
          </c:cat>
          <c:val>
            <c:numRef>
              <c:f>'Tabla comparativa'!$D$49:$I$49</c:f>
              <c:numCache>
                <c:formatCode>General</c:formatCode>
                <c:ptCount val="6"/>
                <c:pt idx="0">
                  <c:v>19</c:v>
                </c:pt>
                <c:pt idx="1">
                  <c:v>15</c:v>
                </c:pt>
                <c:pt idx="2">
                  <c:v>13</c:v>
                </c:pt>
                <c:pt idx="3">
                  <c:v>3</c:v>
                </c:pt>
                <c:pt idx="4">
                  <c:v>3</c:v>
                </c:pt>
                <c:pt idx="5">
                  <c:v>2</c:v>
                </c:pt>
              </c:numCache>
            </c:numRef>
          </c:val>
          <c:extLst>
            <c:ext xmlns:c16="http://schemas.microsoft.com/office/drawing/2014/chart" uri="{C3380CC4-5D6E-409C-BE32-E72D297353CC}">
              <c16:uniqueId val="{00000000-0EAE-44E7-A210-EE537E390BF5}"/>
            </c:ext>
          </c:extLst>
        </c:ser>
        <c:dLbls>
          <c:showLegendKey val="0"/>
          <c:showVal val="0"/>
          <c:showCatName val="0"/>
          <c:showSerName val="0"/>
          <c:showPercent val="0"/>
          <c:showBubbleSize val="0"/>
        </c:dLbls>
        <c:gapWidth val="182"/>
        <c:axId val="2100469856"/>
        <c:axId val="2100471936"/>
      </c:barChart>
      <c:catAx>
        <c:axId val="2100469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2100471936"/>
        <c:crosses val="autoZero"/>
        <c:auto val="1"/>
        <c:lblAlgn val="ctr"/>
        <c:lblOffset val="100"/>
        <c:noMultiLvlLbl val="0"/>
      </c:catAx>
      <c:valAx>
        <c:axId val="21004719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900"/>
                  <a:t>Puntaje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21004698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635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s-CL" sz="1200"/>
              <a:t>Ranking</a:t>
            </a:r>
            <a:r>
              <a:rPr lang="es-CL" sz="1200" baseline="0"/>
              <a:t> funcionalidades software</a:t>
            </a:r>
          </a:p>
          <a:p>
            <a:pPr>
              <a:defRPr sz="1200"/>
            </a:pPr>
            <a:r>
              <a:rPr lang="es-CL" sz="1200" baseline="0"/>
              <a:t> "Confiabilidad &amp; Ing. Mantenimiento"</a:t>
            </a:r>
            <a:endParaRPr lang="es-CL" sz="1200"/>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'Tabla comparativa'!$N$6:$T$6</c:f>
              <c:strCache>
                <c:ptCount val="7"/>
                <c:pt idx="0">
                  <c:v>ORIEN</c:v>
                </c:pt>
                <c:pt idx="1">
                  <c:v>RMES</c:v>
                </c:pt>
                <c:pt idx="2">
                  <c:v>RELIASOFT</c:v>
                </c:pt>
                <c:pt idx="3">
                  <c:v>ISOGRAPH</c:v>
                </c:pt>
                <c:pt idx="4">
                  <c:v>ALD</c:v>
                </c:pt>
                <c:pt idx="5">
                  <c:v>PALISADE</c:v>
                </c:pt>
                <c:pt idx="6">
                  <c:v>APOLLO</c:v>
                </c:pt>
              </c:strCache>
            </c:strRef>
          </c:cat>
          <c:val>
            <c:numRef>
              <c:f>'Tabla comparativa'!$N$56:$T$56</c:f>
              <c:numCache>
                <c:formatCode>General</c:formatCode>
                <c:ptCount val="7"/>
                <c:pt idx="0">
                  <c:v>25</c:v>
                </c:pt>
                <c:pt idx="1">
                  <c:v>25</c:v>
                </c:pt>
                <c:pt idx="2">
                  <c:v>23</c:v>
                </c:pt>
                <c:pt idx="3">
                  <c:v>22</c:v>
                </c:pt>
                <c:pt idx="4">
                  <c:v>19</c:v>
                </c:pt>
                <c:pt idx="5">
                  <c:v>3</c:v>
                </c:pt>
                <c:pt idx="6">
                  <c:v>3</c:v>
                </c:pt>
              </c:numCache>
            </c:numRef>
          </c:val>
          <c:extLst>
            <c:ext xmlns:c16="http://schemas.microsoft.com/office/drawing/2014/chart" uri="{C3380CC4-5D6E-409C-BE32-E72D297353CC}">
              <c16:uniqueId val="{00000000-889D-4D13-B97B-0FD877F21693}"/>
            </c:ext>
          </c:extLst>
        </c:ser>
        <c:dLbls>
          <c:showLegendKey val="0"/>
          <c:showVal val="0"/>
          <c:showCatName val="0"/>
          <c:showSerName val="0"/>
          <c:showPercent val="0"/>
          <c:showBubbleSize val="0"/>
        </c:dLbls>
        <c:gapWidth val="182"/>
        <c:axId val="2100469856"/>
        <c:axId val="2100471936"/>
      </c:barChart>
      <c:catAx>
        <c:axId val="2100469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2100471936"/>
        <c:crosses val="autoZero"/>
        <c:auto val="1"/>
        <c:lblAlgn val="ctr"/>
        <c:lblOffset val="100"/>
        <c:noMultiLvlLbl val="0"/>
      </c:catAx>
      <c:valAx>
        <c:axId val="21004719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900"/>
                  <a:t>Puntaje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21004698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635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s-CL" sz="1200"/>
              <a:t>Ranking</a:t>
            </a:r>
            <a:r>
              <a:rPr lang="es-CL" sz="1200" baseline="0"/>
              <a:t> funcionalidades software </a:t>
            </a:r>
          </a:p>
          <a:p>
            <a:pPr>
              <a:defRPr sz="1200"/>
            </a:pPr>
            <a:r>
              <a:rPr lang="es-CL" sz="1200" baseline="0"/>
              <a:t>"Moncon &amp; Análisis de Datos"</a:t>
            </a:r>
            <a:endParaRPr lang="es-CL" sz="1200"/>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'Tabla comparativa'!$X$6:$AE$6</c:f>
              <c:strCache>
                <c:ptCount val="8"/>
                <c:pt idx="0">
                  <c:v>EMERSON</c:v>
                </c:pt>
                <c:pt idx="1">
                  <c:v>SKF</c:v>
                </c:pt>
                <c:pt idx="2">
                  <c:v>WEG</c:v>
                </c:pt>
                <c:pt idx="3">
                  <c:v>ASPENTECH</c:v>
                </c:pt>
                <c:pt idx="4">
                  <c:v>ENGING</c:v>
                </c:pt>
                <c:pt idx="5">
                  <c:v>OLYMPUS</c:v>
                </c:pt>
                <c:pt idx="6">
                  <c:v>HONEYWELL FPORGE</c:v>
                </c:pt>
                <c:pt idx="7">
                  <c:v>ALD</c:v>
                </c:pt>
              </c:strCache>
            </c:strRef>
          </c:cat>
          <c:val>
            <c:numRef>
              <c:f>'Tabla comparativa'!$X$37:$AE$37</c:f>
              <c:numCache>
                <c:formatCode>General</c:formatCode>
                <c:ptCount val="8"/>
                <c:pt idx="0">
                  <c:v>14</c:v>
                </c:pt>
                <c:pt idx="1">
                  <c:v>13</c:v>
                </c:pt>
                <c:pt idx="2">
                  <c:v>12</c:v>
                </c:pt>
                <c:pt idx="3">
                  <c:v>10</c:v>
                </c:pt>
                <c:pt idx="4">
                  <c:v>10</c:v>
                </c:pt>
                <c:pt idx="5">
                  <c:v>5</c:v>
                </c:pt>
                <c:pt idx="6">
                  <c:v>4</c:v>
                </c:pt>
                <c:pt idx="7">
                  <c:v>4</c:v>
                </c:pt>
              </c:numCache>
            </c:numRef>
          </c:val>
          <c:extLst>
            <c:ext xmlns:c16="http://schemas.microsoft.com/office/drawing/2014/chart" uri="{C3380CC4-5D6E-409C-BE32-E72D297353CC}">
              <c16:uniqueId val="{00000000-83D6-4B61-A125-41139C4AB39B}"/>
            </c:ext>
          </c:extLst>
        </c:ser>
        <c:dLbls>
          <c:showLegendKey val="0"/>
          <c:showVal val="0"/>
          <c:showCatName val="0"/>
          <c:showSerName val="0"/>
          <c:showPercent val="0"/>
          <c:showBubbleSize val="0"/>
        </c:dLbls>
        <c:gapWidth val="182"/>
        <c:axId val="2100469856"/>
        <c:axId val="2100471936"/>
      </c:barChart>
      <c:catAx>
        <c:axId val="2100469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2100471936"/>
        <c:crosses val="autoZero"/>
        <c:auto val="1"/>
        <c:lblAlgn val="ctr"/>
        <c:lblOffset val="100"/>
        <c:noMultiLvlLbl val="0"/>
      </c:catAx>
      <c:valAx>
        <c:axId val="21004719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900"/>
                  <a:t>Puntaje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21004698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635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jpe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55" Type="http://schemas.openxmlformats.org/officeDocument/2006/relationships/image" Target="../media/image55.jpe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3" Type="http://schemas.openxmlformats.org/officeDocument/2006/relationships/image" Target="../media/image53.png"/><Relationship Id="rId5" Type="http://schemas.openxmlformats.org/officeDocument/2006/relationships/image" Target="../media/image5.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56" Type="http://schemas.openxmlformats.org/officeDocument/2006/relationships/image" Target="../media/image56.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emf"/><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s>
</file>

<file path=xl/drawings/_rels/drawing2.xml.rels><?xml version="1.0" encoding="UTF-8" standalone="yes"?>
<Relationships xmlns="http://schemas.openxmlformats.org/package/2006/relationships"><Relationship Id="rId1" Type="http://schemas.openxmlformats.org/officeDocument/2006/relationships/image" Target="../media/image57.png"/></Relationships>
</file>

<file path=xl/drawings/_rels/drawing3.xml.rels><?xml version="1.0" encoding="UTF-8" standalone="yes"?>
<Relationships xmlns="http://schemas.openxmlformats.org/package/2006/relationships"><Relationship Id="rId2" Type="http://schemas.openxmlformats.org/officeDocument/2006/relationships/image" Target="../media/image56.png"/><Relationship Id="rId1" Type="http://schemas.openxmlformats.org/officeDocument/2006/relationships/image" Target="../media/image55.jpeg"/></Relationships>
</file>

<file path=xl/drawings/_rels/drawing4.xml.rels><?xml version="1.0" encoding="UTF-8" standalone="yes"?>
<Relationships xmlns="http://schemas.openxmlformats.org/package/2006/relationships"><Relationship Id="rId2" Type="http://schemas.openxmlformats.org/officeDocument/2006/relationships/image" Target="../media/image56.png"/><Relationship Id="rId1" Type="http://schemas.openxmlformats.org/officeDocument/2006/relationships/image" Target="../media/image55.jpeg"/></Relationships>
</file>

<file path=xl/drawings/_rels/drawing5.xml.rels><?xml version="1.0" encoding="UTF-8" standalone="yes"?>
<Relationships xmlns="http://schemas.openxmlformats.org/package/2006/relationships"><Relationship Id="rId2" Type="http://schemas.openxmlformats.org/officeDocument/2006/relationships/image" Target="../media/image56.png"/><Relationship Id="rId1" Type="http://schemas.openxmlformats.org/officeDocument/2006/relationships/image" Target="../media/image55.jpeg"/></Relationships>
</file>

<file path=xl/drawings/_rels/drawing6.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56.png"/><Relationship Id="rId4" Type="http://schemas.openxmlformats.org/officeDocument/2006/relationships/image" Target="../media/image5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58.png"/><Relationship Id="rId2" Type="http://schemas.openxmlformats.org/officeDocument/2006/relationships/image" Target="../media/image56.png"/><Relationship Id="rId1" Type="http://schemas.openxmlformats.org/officeDocument/2006/relationships/image" Target="../media/image55.jpeg"/></Relationships>
</file>

<file path=xl/drawings/_rels/drawing8.xml.rels><?xml version="1.0" encoding="UTF-8" standalone="yes"?>
<Relationships xmlns="http://schemas.openxmlformats.org/package/2006/relationships"><Relationship Id="rId2" Type="http://schemas.openxmlformats.org/officeDocument/2006/relationships/image" Target="../media/image56.png"/><Relationship Id="rId1" Type="http://schemas.openxmlformats.org/officeDocument/2006/relationships/image" Target="../media/image55.jpeg"/></Relationships>
</file>

<file path=xl/drawings/_rels/drawing9.xml.rels><?xml version="1.0" encoding="UTF-8" standalone="yes"?>
<Relationships xmlns="http://schemas.openxmlformats.org/package/2006/relationships"><Relationship Id="rId2" Type="http://schemas.openxmlformats.org/officeDocument/2006/relationships/image" Target="../media/image56.png"/><Relationship Id="rId1" Type="http://schemas.openxmlformats.org/officeDocument/2006/relationships/image" Target="../media/image55.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56.png"/><Relationship Id="rId1" Type="http://schemas.openxmlformats.org/officeDocument/2006/relationships/image" Target="../media/image55.jpeg"/></Relationships>
</file>

<file path=xl/drawings/_rels/drawing11.xml.rels><?xml version="1.0" encoding="UTF-8" standalone="yes"?>
<Relationships xmlns="http://schemas.openxmlformats.org/package/2006/relationships"><Relationship Id="rId2" Type="http://schemas.openxmlformats.org/officeDocument/2006/relationships/image" Target="../media/image56.png"/><Relationship Id="rId1" Type="http://schemas.openxmlformats.org/officeDocument/2006/relationships/image" Target="../media/image55.jpeg"/></Relationships>
</file>

<file path=xl/drawings/drawing1.xml><?xml version="1.0" encoding="utf-8"?>
<xdr:wsDr xmlns:xdr="http://schemas.openxmlformats.org/drawingml/2006/spreadsheetDrawing" xmlns:a="http://schemas.openxmlformats.org/drawingml/2006/main">
  <xdr:twoCellAnchor editAs="oneCell">
    <xdr:from>
      <xdr:col>5</xdr:col>
      <xdr:colOff>3890510</xdr:colOff>
      <xdr:row>42</xdr:row>
      <xdr:rowOff>81640</xdr:rowOff>
    </xdr:from>
    <xdr:to>
      <xdr:col>5</xdr:col>
      <xdr:colOff>6558643</xdr:colOff>
      <xdr:row>42</xdr:row>
      <xdr:rowOff>1027655</xdr:rowOff>
    </xdr:to>
    <xdr:pic>
      <xdr:nvPicPr>
        <xdr:cNvPr id="148" name="Imagen 147">
          <a:extLst>
            <a:ext uri="{FF2B5EF4-FFF2-40B4-BE49-F238E27FC236}">
              <a16:creationId xmlns:a16="http://schemas.microsoft.com/office/drawing/2014/main" id="{00000000-0008-0000-0000-000094000000}"/>
            </a:ext>
          </a:extLst>
        </xdr:cNvPr>
        <xdr:cNvPicPr>
          <a:picLocks noChangeAspect="1"/>
        </xdr:cNvPicPr>
      </xdr:nvPicPr>
      <xdr:blipFill>
        <a:blip xmlns:r="http://schemas.openxmlformats.org/officeDocument/2006/relationships" r:embed="rId1"/>
        <a:stretch>
          <a:fillRect/>
        </a:stretch>
      </xdr:blipFill>
      <xdr:spPr>
        <a:xfrm>
          <a:off x="13723939" y="64343640"/>
          <a:ext cx="2668133" cy="946015"/>
        </a:xfrm>
        <a:prstGeom prst="rect">
          <a:avLst/>
        </a:prstGeom>
        <a:ln>
          <a:solidFill>
            <a:schemeClr val="tx1"/>
          </a:solidFill>
        </a:ln>
      </xdr:spPr>
    </xdr:pic>
    <xdr:clientData/>
  </xdr:twoCellAnchor>
  <xdr:twoCellAnchor editAs="oneCell">
    <xdr:from>
      <xdr:col>5</xdr:col>
      <xdr:colOff>117474</xdr:colOff>
      <xdr:row>26</xdr:row>
      <xdr:rowOff>1302145</xdr:rowOff>
    </xdr:from>
    <xdr:to>
      <xdr:col>5</xdr:col>
      <xdr:colOff>2940050</xdr:colOff>
      <xdr:row>26</xdr:row>
      <xdr:rowOff>2286718</xdr:rowOff>
    </xdr:to>
    <xdr:pic>
      <xdr:nvPicPr>
        <xdr:cNvPr id="93" name="Imagen 92">
          <a:extLst>
            <a:ext uri="{FF2B5EF4-FFF2-40B4-BE49-F238E27FC236}">
              <a16:creationId xmlns:a16="http://schemas.microsoft.com/office/drawing/2014/main" id="{00000000-0008-0000-0000-00005D000000}"/>
            </a:ext>
          </a:extLst>
        </xdr:cNvPr>
        <xdr:cNvPicPr>
          <a:picLocks noChangeAspect="1"/>
        </xdr:cNvPicPr>
      </xdr:nvPicPr>
      <xdr:blipFill rotWithShape="1">
        <a:blip xmlns:r="http://schemas.openxmlformats.org/officeDocument/2006/relationships" r:embed="rId2"/>
        <a:srcRect b="40745"/>
        <a:stretch/>
      </xdr:blipFill>
      <xdr:spPr>
        <a:xfrm>
          <a:off x="11572874" y="30581995"/>
          <a:ext cx="2825751" cy="984573"/>
        </a:xfrm>
        <a:prstGeom prst="rect">
          <a:avLst/>
        </a:prstGeom>
        <a:ln w="6350">
          <a:solidFill>
            <a:sysClr val="windowText" lastClr="000000"/>
          </a:solidFill>
        </a:ln>
      </xdr:spPr>
    </xdr:pic>
    <xdr:clientData/>
  </xdr:twoCellAnchor>
  <xdr:twoCellAnchor>
    <xdr:from>
      <xdr:col>5</xdr:col>
      <xdr:colOff>82550</xdr:colOff>
      <xdr:row>6</xdr:row>
      <xdr:rowOff>95250</xdr:rowOff>
    </xdr:from>
    <xdr:to>
      <xdr:col>5</xdr:col>
      <xdr:colOff>5050550</xdr:colOff>
      <xdr:row>6</xdr:row>
      <xdr:rowOff>419250</xdr:rowOff>
    </xdr:to>
    <mc:AlternateContent xmlns:mc="http://schemas.openxmlformats.org/markup-compatibility/2006" xmlns:a14="http://schemas.microsoft.com/office/drawing/2010/main">
      <mc:Choice Requires="a14">
        <xdr:sp macro="" textlink="">
          <xdr:nvSpPr>
            <xdr:cNvPr id="13" name="CuadroTexto 1">
              <a:extLst>
                <a:ext uri="{FF2B5EF4-FFF2-40B4-BE49-F238E27FC236}">
                  <a16:creationId xmlns:a16="http://schemas.microsoft.com/office/drawing/2014/main" id="{00000000-0008-0000-0000-00000D000000}"/>
                </a:ext>
              </a:extLst>
            </xdr:cNvPr>
            <xdr:cNvSpPr txBox="1"/>
          </xdr:nvSpPr>
          <xdr:spPr>
            <a:xfrm>
              <a:off x="11552238" y="1595438"/>
              <a:ext cx="4968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
                  </m:oMathParaPr>
                  <m:oMath xmlns:m="http://schemas.openxmlformats.org/officeDocument/2006/math">
                    <m:r>
                      <a:rPr lang="es-CL" sz="800" b="0" i="1">
                        <a:latin typeface="Cambria Math" panose="02040503050406030204" pitchFamily="18" charset="0"/>
                      </a:rPr>
                      <m:t>% </m:t>
                    </m:r>
                    <m:r>
                      <a:rPr lang="es-CL" sz="800" b="0" i="1">
                        <a:latin typeface="Cambria Math" panose="02040503050406030204" pitchFamily="18" charset="0"/>
                      </a:rPr>
                      <m:t>𝐷𝑖𝑠𝑝</m:t>
                    </m:r>
                    <m:r>
                      <a:rPr lang="es-CL" sz="800" b="0" i="1">
                        <a:latin typeface="Cambria Math" panose="02040503050406030204" pitchFamily="18" charset="0"/>
                      </a:rPr>
                      <m:t>. </m:t>
                    </m:r>
                    <m:r>
                      <a:rPr lang="es-CL" sz="800" b="0" i="1">
                        <a:latin typeface="Cambria Math" panose="02040503050406030204" pitchFamily="18" charset="0"/>
                      </a:rPr>
                      <m:t>𝑎𝑐𝑡𝑖𝑣𝑜𝑠</m:t>
                    </m:r>
                    <m:r>
                      <a:rPr lang="es-CL" sz="800" b="0" i="1">
                        <a:latin typeface="Cambria Math" panose="02040503050406030204" pitchFamily="18" charset="0"/>
                      </a:rPr>
                      <m:t>= </m:t>
                    </m:r>
                    <m:f>
                      <m:fPr>
                        <m:ctrlPr>
                          <a:rPr lang="es-CL" sz="800" b="0" i="1">
                            <a:latin typeface="Cambria Math" panose="02040503050406030204" pitchFamily="18" charset="0"/>
                          </a:rPr>
                        </m:ctrlPr>
                      </m:fPr>
                      <m:num>
                        <m:r>
                          <a:rPr lang="es-CL" sz="800" b="0" i="1">
                            <a:latin typeface="Cambria Math" panose="02040503050406030204" pitchFamily="18" charset="0"/>
                          </a:rPr>
                          <m:t>h𝑜𝑟𝑎𝑠</m:t>
                        </m:r>
                        <m:r>
                          <a:rPr lang="es-CL" sz="800" b="0" i="1">
                            <a:latin typeface="Cambria Math" panose="02040503050406030204" pitchFamily="18" charset="0"/>
                          </a:rPr>
                          <m:t> </m:t>
                        </m:r>
                        <m:r>
                          <a:rPr lang="es-CL" sz="800" b="0" i="1">
                            <a:latin typeface="Cambria Math" panose="02040503050406030204" pitchFamily="18" charset="0"/>
                          </a:rPr>
                          <m:t>𝑛𝑜𝑚𝑖𝑛𝑎𝑙𝑒𝑠</m:t>
                        </m:r>
                        <m:r>
                          <a:rPr lang="es-CL" sz="800" b="0" i="1">
                            <a:latin typeface="Cambria Math" panose="02040503050406030204" pitchFamily="18" charset="0"/>
                          </a:rPr>
                          <m:t>−(</m:t>
                        </m:r>
                        <m:r>
                          <a:rPr lang="es-CL" sz="800" b="0" i="1">
                            <a:latin typeface="Cambria Math" panose="02040503050406030204" pitchFamily="18" charset="0"/>
                          </a:rPr>
                          <m:t>h𝑜𝑟𝑎𝑠</m:t>
                        </m:r>
                        <m:r>
                          <a:rPr lang="es-CL" sz="800" b="0" i="1">
                            <a:latin typeface="Cambria Math" panose="02040503050406030204" pitchFamily="18" charset="0"/>
                          </a:rPr>
                          <m:t> </m:t>
                        </m:r>
                        <m:r>
                          <a:rPr lang="es-CL" sz="800" b="0" i="1">
                            <a:latin typeface="Cambria Math" panose="02040503050406030204" pitchFamily="18" charset="0"/>
                          </a:rPr>
                          <m:t>𝑚𝑎𝑛𝑡𝑒𝑛𝑐𝑖</m:t>
                        </m:r>
                        <m:r>
                          <a:rPr lang="es-CL" sz="800" b="0" i="1">
                            <a:latin typeface="Cambria Math" panose="02040503050406030204" pitchFamily="18" charset="0"/>
                          </a:rPr>
                          <m:t>ó</m:t>
                        </m:r>
                        <m:r>
                          <a:rPr lang="es-CL" sz="800" b="0" i="1">
                            <a:latin typeface="Cambria Math" panose="02040503050406030204" pitchFamily="18" charset="0"/>
                          </a:rPr>
                          <m:t>𝑛</m:t>
                        </m:r>
                        <m:r>
                          <a:rPr lang="es-CL" sz="800" b="0" i="1">
                            <a:latin typeface="Cambria Math" panose="02040503050406030204" pitchFamily="18" charset="0"/>
                          </a:rPr>
                          <m:t> </m:t>
                        </m:r>
                        <m:r>
                          <a:rPr lang="es-CL" sz="800" b="0" i="1">
                            <a:latin typeface="Cambria Math" panose="02040503050406030204" pitchFamily="18" charset="0"/>
                          </a:rPr>
                          <m:t>𝑝𝑟𝑜𝑔𝑟𝑎𝑚𝑎𝑑𝑎</m:t>
                        </m:r>
                        <m:r>
                          <a:rPr lang="es-CL" sz="800" b="0" i="1">
                            <a:latin typeface="Cambria Math" panose="02040503050406030204" pitchFamily="18" charset="0"/>
                          </a:rPr>
                          <m:t>+</m:t>
                        </m:r>
                        <m:r>
                          <a:rPr lang="es-CL" sz="800" b="0" i="1">
                            <a:latin typeface="Cambria Math" panose="02040503050406030204" pitchFamily="18" charset="0"/>
                          </a:rPr>
                          <m:t>h𝑜𝑟𝑎𝑠</m:t>
                        </m:r>
                        <m:r>
                          <a:rPr lang="es-CL" sz="800" b="0" i="1">
                            <a:latin typeface="Cambria Math" panose="02040503050406030204" pitchFamily="18" charset="0"/>
                          </a:rPr>
                          <m:t> </m:t>
                        </m:r>
                        <m:r>
                          <a:rPr lang="es-CL" sz="800" b="0" i="1">
                            <a:latin typeface="Cambria Math" panose="02040503050406030204" pitchFamily="18" charset="0"/>
                          </a:rPr>
                          <m:t>𝑚𝑎𝑛𝑡𝑒𝑛𝑐𝑖</m:t>
                        </m:r>
                        <m:r>
                          <a:rPr lang="es-CL" sz="800" b="0" i="1">
                            <a:latin typeface="Cambria Math" panose="02040503050406030204" pitchFamily="18" charset="0"/>
                          </a:rPr>
                          <m:t>ó</m:t>
                        </m:r>
                        <m:r>
                          <a:rPr lang="es-CL" sz="800" b="0" i="1">
                            <a:latin typeface="Cambria Math" panose="02040503050406030204" pitchFamily="18" charset="0"/>
                          </a:rPr>
                          <m:t>𝑛</m:t>
                        </m:r>
                        <m:r>
                          <a:rPr lang="es-CL" sz="800" b="0" i="1">
                            <a:latin typeface="Cambria Math" panose="02040503050406030204" pitchFamily="18" charset="0"/>
                          </a:rPr>
                          <m:t> </m:t>
                        </m:r>
                        <m:r>
                          <a:rPr lang="es-CL" sz="800" b="0" i="1">
                            <a:latin typeface="Cambria Math" panose="02040503050406030204" pitchFamily="18" charset="0"/>
                          </a:rPr>
                          <m:t>𝑛𝑜</m:t>
                        </m:r>
                        <m:r>
                          <a:rPr lang="es-CL" sz="800" b="0" i="1">
                            <a:latin typeface="Cambria Math" panose="02040503050406030204" pitchFamily="18" charset="0"/>
                          </a:rPr>
                          <m:t> </m:t>
                        </m:r>
                        <m:r>
                          <a:rPr lang="es-CL" sz="800" b="0" i="1">
                            <a:latin typeface="Cambria Math" panose="02040503050406030204" pitchFamily="18" charset="0"/>
                          </a:rPr>
                          <m:t>𝑝𝑟𝑜𝑔𝑟𝑎𝑚𝑎𝑑𝑎</m:t>
                        </m:r>
                        <m:r>
                          <a:rPr lang="es-CL" sz="800" b="0" i="1">
                            <a:latin typeface="Cambria Math" panose="02040503050406030204" pitchFamily="18" charset="0"/>
                          </a:rPr>
                          <m:t>)</m:t>
                        </m:r>
                      </m:num>
                      <m:den>
                        <m:r>
                          <a:rPr lang="es-CL" sz="800" b="0" i="1">
                            <a:latin typeface="Cambria Math" panose="02040503050406030204" pitchFamily="18" charset="0"/>
                          </a:rPr>
                          <m:t>h𝑜𝑟𝑎𝑠</m:t>
                        </m:r>
                        <m:r>
                          <a:rPr lang="es-CL" sz="800" b="0" i="1">
                            <a:latin typeface="Cambria Math" panose="02040503050406030204" pitchFamily="18" charset="0"/>
                          </a:rPr>
                          <m:t> </m:t>
                        </m:r>
                        <m:r>
                          <a:rPr lang="es-CL" sz="800" b="0" i="1">
                            <a:latin typeface="Cambria Math" panose="02040503050406030204" pitchFamily="18" charset="0"/>
                          </a:rPr>
                          <m:t>𝑛𝑜𝑚𝑖𝑛𝑎𝑙𝑒𝑠</m:t>
                        </m:r>
                      </m:den>
                    </m:f>
                  </m:oMath>
                </m:oMathPara>
              </a14:m>
              <a:endParaRPr lang="es-CL" sz="800"/>
            </a:p>
          </xdr:txBody>
        </xdr:sp>
      </mc:Choice>
      <mc:Fallback xmlns="">
        <xdr:sp macro="" textlink="">
          <xdr:nvSpPr>
            <xdr:cNvPr id="13" name="CuadroTexto 1">
              <a:extLst>
                <a:ext uri="{FF2B5EF4-FFF2-40B4-BE49-F238E27FC236}">
                  <a16:creationId xmlns:a16="http://schemas.microsoft.com/office/drawing/2014/main" id="{00000000-0008-0000-0000-00000D000000}"/>
                </a:ext>
              </a:extLst>
            </xdr:cNvPr>
            <xdr:cNvSpPr txBox="1"/>
          </xdr:nvSpPr>
          <xdr:spPr>
            <a:xfrm>
              <a:off x="11552238" y="1595438"/>
              <a:ext cx="4968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s-CL" sz="800" b="0" i="0">
                  <a:latin typeface="Cambria Math" panose="02040503050406030204" pitchFamily="18" charset="0"/>
                </a:rPr>
                <a:t>% 𝐷𝑖𝑠𝑝. 𝑎𝑐𝑡𝑖𝑣𝑜𝑠=  (ℎ𝑜𝑟𝑎𝑠 𝑛𝑜𝑚𝑖𝑛𝑎𝑙𝑒𝑠−(ℎ𝑜𝑟𝑎𝑠 𝑚𝑎𝑛𝑡𝑒𝑛𝑐𝑖ó𝑛 𝑝𝑟𝑜𝑔𝑟𝑎𝑚𝑎𝑑𝑎+ℎ𝑜𝑟𝑎𝑠 𝑚𝑎𝑛𝑡𝑒𝑛𝑐𝑖ó𝑛 𝑛𝑜 𝑝𝑟𝑜𝑔𝑟𝑎𝑚𝑎𝑑𝑎))/(ℎ𝑜𝑟𝑎𝑠 𝑛𝑜𝑚𝑖𝑛𝑎𝑙𝑒𝑠)</a:t>
              </a:r>
              <a:endParaRPr lang="es-CL" sz="800"/>
            </a:p>
          </xdr:txBody>
        </xdr:sp>
      </mc:Fallback>
    </mc:AlternateContent>
    <xdr:clientData/>
  </xdr:twoCellAnchor>
  <xdr:twoCellAnchor>
    <xdr:from>
      <xdr:col>5</xdr:col>
      <xdr:colOff>82550</xdr:colOff>
      <xdr:row>6</xdr:row>
      <xdr:rowOff>473327</xdr:rowOff>
    </xdr:from>
    <xdr:to>
      <xdr:col>5</xdr:col>
      <xdr:colOff>1522550</xdr:colOff>
      <xdr:row>6</xdr:row>
      <xdr:rowOff>797327</xdr:rowOff>
    </xdr:to>
    <mc:AlternateContent xmlns:mc="http://schemas.openxmlformats.org/markup-compatibility/2006" xmlns:a14="http://schemas.microsoft.com/office/drawing/2010/main">
      <mc:Choice Requires="a14">
        <xdr:sp macro="" textlink="">
          <xdr:nvSpPr>
            <xdr:cNvPr id="14" name="TextBox 5">
              <a:extLst>
                <a:ext uri="{FF2B5EF4-FFF2-40B4-BE49-F238E27FC236}">
                  <a16:creationId xmlns:a16="http://schemas.microsoft.com/office/drawing/2014/main" id="{00000000-0008-0000-0000-00000E000000}"/>
                </a:ext>
              </a:extLst>
            </xdr:cNvPr>
            <xdr:cNvSpPr txBox="1"/>
          </xdr:nvSpPr>
          <xdr:spPr>
            <a:xfrm>
              <a:off x="11430000" y="1959227"/>
              <a:ext cx="1440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
                  </m:oMathParaPr>
                  <m:oMath xmlns:m="http://schemas.openxmlformats.org/officeDocument/2006/math">
                    <m:r>
                      <a:rPr lang="es-ES" sz="800" b="0" i="1">
                        <a:latin typeface="Cambria Math" panose="02040503050406030204" pitchFamily="18" charset="0"/>
                      </a:rPr>
                      <m:t>𝑀𝑇𝐵𝐹</m:t>
                    </m:r>
                    <m:r>
                      <a:rPr lang="es-ES" sz="800" b="0" i="1">
                        <a:latin typeface="Cambria Math" panose="02040503050406030204" pitchFamily="18" charset="0"/>
                      </a:rPr>
                      <m:t>=</m:t>
                    </m:r>
                    <m:f>
                      <m:fPr>
                        <m:ctrlPr>
                          <a:rPr lang="es-ES" sz="800" b="0" i="1">
                            <a:latin typeface="Cambria Math" panose="02040503050406030204" pitchFamily="18" charset="0"/>
                          </a:rPr>
                        </m:ctrlPr>
                      </m:fPr>
                      <m:num>
                        <m:r>
                          <a:rPr lang="es-CL" sz="800" b="0" i="1">
                            <a:latin typeface="Cambria Math" panose="02040503050406030204" pitchFamily="18" charset="0"/>
                          </a:rPr>
                          <m:t>h𝑜𝑟𝑎𝑠</m:t>
                        </m:r>
                        <m:r>
                          <a:rPr lang="es-CL" sz="800" b="0" i="1">
                            <a:latin typeface="Cambria Math" panose="02040503050406030204" pitchFamily="18" charset="0"/>
                          </a:rPr>
                          <m:t> </m:t>
                        </m:r>
                        <m:r>
                          <a:rPr lang="es-CL" sz="800" b="0" i="1">
                            <a:latin typeface="Cambria Math" panose="02040503050406030204" pitchFamily="18" charset="0"/>
                          </a:rPr>
                          <m:t>𝑜𝑝𝑒𝑟𝑎𝑡𝑖𝑣𝑎𝑠</m:t>
                        </m:r>
                      </m:num>
                      <m:den>
                        <m:r>
                          <a:rPr lang="es-CL" sz="800" b="0" i="1">
                            <a:latin typeface="Cambria Math" panose="02040503050406030204" pitchFamily="18" charset="0"/>
                          </a:rPr>
                          <m:t>𝑁</m:t>
                        </m:r>
                        <m:r>
                          <a:rPr lang="es-CL" sz="800" b="0" i="1">
                            <a:latin typeface="Cambria Math" panose="02040503050406030204" pitchFamily="18" charset="0"/>
                          </a:rPr>
                          <m:t>° </m:t>
                        </m:r>
                        <m:r>
                          <a:rPr lang="es-CL" sz="800" b="0" i="1">
                            <a:latin typeface="Cambria Math" panose="02040503050406030204" pitchFamily="18" charset="0"/>
                          </a:rPr>
                          <m:t>𝑑𝑒</m:t>
                        </m:r>
                        <m:r>
                          <a:rPr lang="es-CL" sz="800" b="0" i="1">
                            <a:latin typeface="Cambria Math" panose="02040503050406030204" pitchFamily="18" charset="0"/>
                          </a:rPr>
                          <m:t> </m:t>
                        </m:r>
                        <m:r>
                          <a:rPr lang="es-CL" sz="800" b="0" i="1">
                            <a:latin typeface="Cambria Math" panose="02040503050406030204" pitchFamily="18" charset="0"/>
                          </a:rPr>
                          <m:t>𝑓𝑎𝑙𝑙𝑎𝑠</m:t>
                        </m:r>
                      </m:den>
                    </m:f>
                  </m:oMath>
                </m:oMathPara>
              </a14:m>
              <a:endParaRPr lang="en-US" sz="800"/>
            </a:p>
          </xdr:txBody>
        </xdr:sp>
      </mc:Choice>
      <mc:Fallback xmlns="">
        <xdr:sp macro="" textlink="">
          <xdr:nvSpPr>
            <xdr:cNvPr id="14" name="TextBox 5">
              <a:extLst>
                <a:ext uri="{FF2B5EF4-FFF2-40B4-BE49-F238E27FC236}">
                  <a16:creationId xmlns:a16="http://schemas.microsoft.com/office/drawing/2014/main" id="{00000000-0008-0000-0000-00000E000000}"/>
                </a:ext>
              </a:extLst>
            </xdr:cNvPr>
            <xdr:cNvSpPr txBox="1"/>
          </xdr:nvSpPr>
          <xdr:spPr>
            <a:xfrm>
              <a:off x="11430000" y="1959227"/>
              <a:ext cx="1440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s-ES" sz="800" b="0" i="0">
                  <a:latin typeface="Cambria Math" panose="02040503050406030204" pitchFamily="18" charset="0"/>
                </a:rPr>
                <a:t>𝑀𝑇𝐵𝐹=(</a:t>
              </a:r>
              <a:r>
                <a:rPr lang="es-CL" sz="800" b="0" i="0">
                  <a:latin typeface="Cambria Math" panose="02040503050406030204" pitchFamily="18" charset="0"/>
                </a:rPr>
                <a:t>ℎ𝑜𝑟𝑎𝑠 𝑜𝑝𝑒𝑟𝑎𝑡𝑖𝑣𝑎𝑠</a:t>
              </a:r>
              <a:r>
                <a:rPr lang="es-ES" sz="800" b="0" i="0">
                  <a:latin typeface="Cambria Math" panose="02040503050406030204" pitchFamily="18" charset="0"/>
                </a:rPr>
                <a:t>)/(</a:t>
              </a:r>
              <a:r>
                <a:rPr lang="es-CL" sz="800" b="0" i="0">
                  <a:latin typeface="Cambria Math" panose="02040503050406030204" pitchFamily="18" charset="0"/>
                </a:rPr>
                <a:t>𝑁° 𝑑𝑒 𝑓𝑎𝑙𝑙𝑎𝑠</a:t>
              </a:r>
              <a:r>
                <a:rPr lang="es-ES" sz="800" b="0" i="0">
                  <a:latin typeface="Cambria Math" panose="02040503050406030204" pitchFamily="18" charset="0"/>
                </a:rPr>
                <a:t>)</a:t>
              </a:r>
              <a:endParaRPr lang="en-US" sz="800"/>
            </a:p>
          </xdr:txBody>
        </xdr:sp>
      </mc:Fallback>
    </mc:AlternateContent>
    <xdr:clientData/>
  </xdr:twoCellAnchor>
  <xdr:twoCellAnchor>
    <xdr:from>
      <xdr:col>5</xdr:col>
      <xdr:colOff>1566245</xdr:colOff>
      <xdr:row>6</xdr:row>
      <xdr:rowOff>467978</xdr:rowOff>
    </xdr:from>
    <xdr:to>
      <xdr:col>5</xdr:col>
      <xdr:colOff>3654245</xdr:colOff>
      <xdr:row>6</xdr:row>
      <xdr:rowOff>791978</xdr:rowOff>
    </xdr:to>
    <mc:AlternateContent xmlns:mc="http://schemas.openxmlformats.org/markup-compatibility/2006" xmlns:a14="http://schemas.microsoft.com/office/drawing/2010/main">
      <mc:Choice Requires="a14">
        <xdr:sp macro="" textlink="">
          <xdr:nvSpPr>
            <xdr:cNvPr id="15" name="TextBox 5">
              <a:extLst>
                <a:ext uri="{FF2B5EF4-FFF2-40B4-BE49-F238E27FC236}">
                  <a16:creationId xmlns:a16="http://schemas.microsoft.com/office/drawing/2014/main" id="{00000000-0008-0000-0000-00000F000000}"/>
                </a:ext>
              </a:extLst>
            </xdr:cNvPr>
            <xdr:cNvSpPr txBox="1"/>
          </xdr:nvSpPr>
          <xdr:spPr>
            <a:xfrm>
              <a:off x="13035933" y="1968166"/>
              <a:ext cx="2088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
                  </m:oMathParaPr>
                  <m:oMath xmlns:m="http://schemas.openxmlformats.org/officeDocument/2006/math">
                    <m:r>
                      <a:rPr lang="es-ES" sz="800" b="0" i="1">
                        <a:latin typeface="Cambria Math" panose="02040503050406030204" pitchFamily="18" charset="0"/>
                      </a:rPr>
                      <m:t>𝑀𝑇</m:t>
                    </m:r>
                    <m:r>
                      <a:rPr lang="es-CL" sz="800" b="0" i="1">
                        <a:latin typeface="Cambria Math" panose="02040503050406030204" pitchFamily="18" charset="0"/>
                      </a:rPr>
                      <m:t>𝑇𝑅</m:t>
                    </m:r>
                    <m:r>
                      <a:rPr lang="es-ES" sz="800" b="0" i="1">
                        <a:latin typeface="Cambria Math" panose="02040503050406030204" pitchFamily="18" charset="0"/>
                      </a:rPr>
                      <m:t>=</m:t>
                    </m:r>
                    <m:f>
                      <m:fPr>
                        <m:ctrlPr>
                          <a:rPr lang="es-ES" sz="800" b="0" i="1">
                            <a:latin typeface="Cambria Math" panose="02040503050406030204" pitchFamily="18" charset="0"/>
                          </a:rPr>
                        </m:ctrlPr>
                      </m:fPr>
                      <m:num>
                        <m:r>
                          <a:rPr lang="es-CL" sz="800" b="0" i="1">
                            <a:latin typeface="Cambria Math" panose="02040503050406030204" pitchFamily="18" charset="0"/>
                          </a:rPr>
                          <m:t>h𝑜𝑟𝑎𝑠</m:t>
                        </m:r>
                        <m:r>
                          <a:rPr lang="es-CL" sz="800" b="0" i="1">
                            <a:latin typeface="Cambria Math" panose="02040503050406030204" pitchFamily="18" charset="0"/>
                          </a:rPr>
                          <m:t> </m:t>
                        </m:r>
                        <m:r>
                          <a:rPr lang="es-CL" sz="800" b="0" i="1">
                            <a:latin typeface="Cambria Math" panose="02040503050406030204" pitchFamily="18" charset="0"/>
                          </a:rPr>
                          <m:t>𝑚𝑎𝑛𝑡𝑒𝑛𝑐𝑖</m:t>
                        </m:r>
                        <m:r>
                          <a:rPr lang="es-CL" sz="800" b="0" i="1">
                            <a:latin typeface="Cambria Math" panose="02040503050406030204" pitchFamily="18" charset="0"/>
                          </a:rPr>
                          <m:t>ó</m:t>
                        </m:r>
                        <m:r>
                          <a:rPr lang="es-CL" sz="800" b="0" i="1">
                            <a:latin typeface="Cambria Math" panose="02040503050406030204" pitchFamily="18" charset="0"/>
                          </a:rPr>
                          <m:t>𝑛</m:t>
                        </m:r>
                        <m:r>
                          <a:rPr lang="es-CL" sz="800" b="0" i="1">
                            <a:latin typeface="Cambria Math" panose="02040503050406030204" pitchFamily="18" charset="0"/>
                          </a:rPr>
                          <m:t> </m:t>
                        </m:r>
                        <m:r>
                          <a:rPr lang="es-CL" sz="800" b="0" i="1">
                            <a:latin typeface="Cambria Math" panose="02040503050406030204" pitchFamily="18" charset="0"/>
                          </a:rPr>
                          <m:t>𝑛𝑜</m:t>
                        </m:r>
                        <m:r>
                          <a:rPr lang="es-CL" sz="800" b="0" i="1">
                            <a:latin typeface="Cambria Math" panose="02040503050406030204" pitchFamily="18" charset="0"/>
                          </a:rPr>
                          <m:t> </m:t>
                        </m:r>
                        <m:r>
                          <a:rPr lang="es-CL" sz="800" b="0" i="1">
                            <a:latin typeface="Cambria Math" panose="02040503050406030204" pitchFamily="18" charset="0"/>
                          </a:rPr>
                          <m:t>𝑝𝑟𝑜𝑔𝑟𝑎𝑚𝑎𝑑𝑎</m:t>
                        </m:r>
                      </m:num>
                      <m:den>
                        <m:r>
                          <a:rPr lang="es-CL" sz="800" b="0" i="1">
                            <a:latin typeface="Cambria Math" panose="02040503050406030204" pitchFamily="18" charset="0"/>
                          </a:rPr>
                          <m:t>𝑁</m:t>
                        </m:r>
                        <m:r>
                          <a:rPr lang="es-CL" sz="800" b="0" i="1">
                            <a:latin typeface="Cambria Math" panose="02040503050406030204" pitchFamily="18" charset="0"/>
                          </a:rPr>
                          <m:t>° </m:t>
                        </m:r>
                        <m:r>
                          <a:rPr lang="es-CL" sz="800" b="0" i="1">
                            <a:latin typeface="Cambria Math" panose="02040503050406030204" pitchFamily="18" charset="0"/>
                          </a:rPr>
                          <m:t>𝑑𝑒</m:t>
                        </m:r>
                        <m:r>
                          <a:rPr lang="es-CL" sz="800" b="0" i="1">
                            <a:latin typeface="Cambria Math" panose="02040503050406030204" pitchFamily="18" charset="0"/>
                          </a:rPr>
                          <m:t> </m:t>
                        </m:r>
                        <m:r>
                          <a:rPr lang="es-CL" sz="800" b="0" i="1">
                            <a:latin typeface="Cambria Math" panose="02040503050406030204" pitchFamily="18" charset="0"/>
                          </a:rPr>
                          <m:t>𝑓𝑎𝑙𝑙𝑎𝑠</m:t>
                        </m:r>
                      </m:den>
                    </m:f>
                  </m:oMath>
                </m:oMathPara>
              </a14:m>
              <a:endParaRPr lang="en-US" sz="800"/>
            </a:p>
          </xdr:txBody>
        </xdr:sp>
      </mc:Choice>
      <mc:Fallback xmlns="">
        <xdr:sp macro="" textlink="">
          <xdr:nvSpPr>
            <xdr:cNvPr id="15" name="TextBox 5">
              <a:extLst>
                <a:ext uri="{FF2B5EF4-FFF2-40B4-BE49-F238E27FC236}">
                  <a16:creationId xmlns:a16="http://schemas.microsoft.com/office/drawing/2014/main" id="{00000000-0008-0000-0000-00000F000000}"/>
                </a:ext>
              </a:extLst>
            </xdr:cNvPr>
            <xdr:cNvSpPr txBox="1"/>
          </xdr:nvSpPr>
          <xdr:spPr>
            <a:xfrm>
              <a:off x="13035933" y="1968166"/>
              <a:ext cx="2088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s-ES" sz="800" b="0" i="0">
                  <a:latin typeface="Cambria Math" panose="02040503050406030204" pitchFamily="18" charset="0"/>
                </a:rPr>
                <a:t>𝑀𝑇</a:t>
              </a:r>
              <a:r>
                <a:rPr lang="es-CL" sz="800" b="0" i="0">
                  <a:latin typeface="Cambria Math" panose="02040503050406030204" pitchFamily="18" charset="0"/>
                </a:rPr>
                <a:t>𝑇𝑅</a:t>
              </a:r>
              <a:r>
                <a:rPr lang="es-ES" sz="800" b="0" i="0">
                  <a:latin typeface="Cambria Math" panose="02040503050406030204" pitchFamily="18" charset="0"/>
                </a:rPr>
                <a:t>=(</a:t>
              </a:r>
              <a:r>
                <a:rPr lang="es-CL" sz="800" b="0" i="0">
                  <a:latin typeface="Cambria Math" panose="02040503050406030204" pitchFamily="18" charset="0"/>
                </a:rPr>
                <a:t>ℎ𝑜𝑟𝑎𝑠 𝑚𝑎𝑛𝑡𝑒𝑛𝑐𝑖ó𝑛 𝑛𝑜 𝑝𝑟𝑜𝑔𝑟𝑎𝑚𝑎𝑑𝑎</a:t>
              </a:r>
              <a:r>
                <a:rPr lang="es-ES" sz="800" b="0" i="0">
                  <a:latin typeface="Cambria Math" panose="02040503050406030204" pitchFamily="18" charset="0"/>
                </a:rPr>
                <a:t>)/(</a:t>
              </a:r>
              <a:r>
                <a:rPr lang="es-CL" sz="800" b="0" i="0">
                  <a:latin typeface="Cambria Math" panose="02040503050406030204" pitchFamily="18" charset="0"/>
                </a:rPr>
                <a:t>𝑁° 𝑑𝑒 𝑓𝑎𝑙𝑙𝑎𝑠</a:t>
              </a:r>
              <a:r>
                <a:rPr lang="es-ES" sz="800" b="0" i="0">
                  <a:latin typeface="Cambria Math" panose="02040503050406030204" pitchFamily="18" charset="0"/>
                </a:rPr>
                <a:t>)</a:t>
              </a:r>
              <a:endParaRPr lang="en-US" sz="800"/>
            </a:p>
          </xdr:txBody>
        </xdr:sp>
      </mc:Fallback>
    </mc:AlternateContent>
    <xdr:clientData/>
  </xdr:twoCellAnchor>
  <xdr:twoCellAnchor>
    <xdr:from>
      <xdr:col>5</xdr:col>
      <xdr:colOff>86695</xdr:colOff>
      <xdr:row>6</xdr:row>
      <xdr:rowOff>850688</xdr:rowOff>
    </xdr:from>
    <xdr:to>
      <xdr:col>5</xdr:col>
      <xdr:colOff>3398695</xdr:colOff>
      <xdr:row>6</xdr:row>
      <xdr:rowOff>1102688</xdr:rowOff>
    </xdr:to>
    <mc:AlternateContent xmlns:mc="http://schemas.openxmlformats.org/markup-compatibility/2006" xmlns:a14="http://schemas.microsoft.com/office/drawing/2010/main">
      <mc:Choice Requires="a14">
        <xdr:sp macro="" textlink="">
          <xdr:nvSpPr>
            <xdr:cNvPr id="16" name="CuadroTexto 1">
              <a:extLst>
                <a:ext uri="{FF2B5EF4-FFF2-40B4-BE49-F238E27FC236}">
                  <a16:creationId xmlns:a16="http://schemas.microsoft.com/office/drawing/2014/main" id="{00000000-0008-0000-0000-000010000000}"/>
                </a:ext>
              </a:extLst>
            </xdr:cNvPr>
            <xdr:cNvSpPr txBox="1"/>
          </xdr:nvSpPr>
          <xdr:spPr>
            <a:xfrm>
              <a:off x="11537862" y="2131271"/>
              <a:ext cx="3312000" cy="252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14:m>
                <m:oMath xmlns:m="http://schemas.openxmlformats.org/officeDocument/2006/math">
                  <m:r>
                    <a:rPr lang="es-CL" sz="800" b="0" i="1">
                      <a:latin typeface="Cambria Math" panose="02040503050406030204" pitchFamily="18" charset="0"/>
                    </a:rPr>
                    <m:t>𝐶𝑜𝑠𝑡𝑜</m:t>
                  </m:r>
                  <m:r>
                    <a:rPr lang="es-CL" sz="800" b="0" i="1">
                      <a:latin typeface="Cambria Math" panose="02040503050406030204" pitchFamily="18" charset="0"/>
                    </a:rPr>
                    <m:t> </m:t>
                  </m:r>
                  <m:r>
                    <a:rPr lang="es-CL" sz="800" b="0" i="1">
                      <a:latin typeface="Cambria Math" panose="02040503050406030204" pitchFamily="18" charset="0"/>
                    </a:rPr>
                    <m:t>𝑑𝑒</m:t>
                  </m:r>
                  <m:r>
                    <a:rPr lang="es-CL" sz="800" b="0" i="1">
                      <a:latin typeface="Cambria Math" panose="02040503050406030204" pitchFamily="18" charset="0"/>
                    </a:rPr>
                    <m:t> </m:t>
                  </m:r>
                  <m:r>
                    <a:rPr lang="es-CL" sz="800" b="0" i="1">
                      <a:latin typeface="Cambria Math" panose="02040503050406030204" pitchFamily="18" charset="0"/>
                    </a:rPr>
                    <m:t>𝐼𝑛𝑎𝑐𝑡𝑖𝑣𝑖𝑑𝑎𝑑</m:t>
                  </m:r>
                  <m:r>
                    <a:rPr lang="es-CL" sz="800" b="0" i="1">
                      <a:latin typeface="Cambria Math" panose="02040503050406030204" pitchFamily="18" charset="0"/>
                    </a:rPr>
                    <m:t>=% </m:t>
                  </m:r>
                </m:oMath>
              </a14:m>
              <a:r>
                <a:rPr lang="es-CL" sz="800"/>
                <a:t>Indisponibilidad</a:t>
              </a:r>
              <a:r>
                <a:rPr lang="es-CL" sz="800" baseline="0"/>
                <a:t> por falla</a:t>
              </a:r>
              <a:r>
                <a:rPr lang="es-CL" sz="800"/>
                <a:t> x factor costo producción</a:t>
              </a:r>
            </a:p>
          </xdr:txBody>
        </xdr:sp>
      </mc:Choice>
      <mc:Fallback xmlns="">
        <xdr:sp macro="" textlink="">
          <xdr:nvSpPr>
            <xdr:cNvPr id="16" name="CuadroTexto 1">
              <a:extLst>
                <a:ext uri="{FF2B5EF4-FFF2-40B4-BE49-F238E27FC236}">
                  <a16:creationId xmlns:a16="http://schemas.microsoft.com/office/drawing/2014/main" id="{136E4C28-E7A1-4188-82AA-E69960654743}"/>
                </a:ext>
              </a:extLst>
            </xdr:cNvPr>
            <xdr:cNvSpPr txBox="1"/>
          </xdr:nvSpPr>
          <xdr:spPr>
            <a:xfrm>
              <a:off x="11537862" y="2131271"/>
              <a:ext cx="3312000" cy="252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s-CL" sz="800" b="0" i="0">
                  <a:latin typeface="Cambria Math" panose="02040503050406030204" pitchFamily="18" charset="0"/>
                </a:rPr>
                <a:t>𝐶𝑜𝑠𝑡𝑜 𝑑𝑒 𝐼𝑛𝑎𝑐𝑡𝑖𝑣𝑖𝑑𝑎𝑑=% </a:t>
              </a:r>
              <a:r>
                <a:rPr lang="es-CL" sz="800"/>
                <a:t>Indisponibilidad</a:t>
              </a:r>
              <a:r>
                <a:rPr lang="es-CL" sz="800" baseline="0"/>
                <a:t> por falla</a:t>
              </a:r>
              <a:r>
                <a:rPr lang="es-CL" sz="800"/>
                <a:t> x factor costo producción</a:t>
              </a:r>
            </a:p>
          </xdr:txBody>
        </xdr:sp>
      </mc:Fallback>
    </mc:AlternateContent>
    <xdr:clientData/>
  </xdr:twoCellAnchor>
  <xdr:twoCellAnchor>
    <xdr:from>
      <xdr:col>5</xdr:col>
      <xdr:colOff>101600</xdr:colOff>
      <xdr:row>8</xdr:row>
      <xdr:rowOff>458855</xdr:rowOff>
    </xdr:from>
    <xdr:to>
      <xdr:col>5</xdr:col>
      <xdr:colOff>2369600</xdr:colOff>
      <xdr:row>8</xdr:row>
      <xdr:rowOff>782855</xdr:rowOff>
    </xdr:to>
    <mc:AlternateContent xmlns:mc="http://schemas.openxmlformats.org/markup-compatibility/2006" xmlns:a14="http://schemas.microsoft.com/office/drawing/2010/main">
      <mc:Choice Requires="a14">
        <xdr:sp macro="" textlink="">
          <xdr:nvSpPr>
            <xdr:cNvPr id="27" name="CuadroTexto 1">
              <a:extLst>
                <a:ext uri="{FF2B5EF4-FFF2-40B4-BE49-F238E27FC236}">
                  <a16:creationId xmlns:a16="http://schemas.microsoft.com/office/drawing/2014/main" id="{00000000-0008-0000-0000-00001B000000}"/>
                </a:ext>
              </a:extLst>
            </xdr:cNvPr>
            <xdr:cNvSpPr txBox="1"/>
          </xdr:nvSpPr>
          <xdr:spPr>
            <a:xfrm>
              <a:off x="11449050" y="5221355"/>
              <a:ext cx="2268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
                  </m:oMathParaPr>
                  <m:oMath xmlns:m="http://schemas.openxmlformats.org/officeDocument/2006/math">
                    <m:r>
                      <m:rPr>
                        <m:sty m:val="p"/>
                      </m:rPr>
                      <a:rPr lang="es-CL" sz="800" i="1">
                        <a:latin typeface="Cambria Math" panose="02040503050406030204" pitchFamily="18" charset="0"/>
                      </a:rPr>
                      <m:t>C</m:t>
                    </m:r>
                    <m:r>
                      <a:rPr lang="es-CL" sz="800" b="0" i="1">
                        <a:latin typeface="Cambria Math" panose="02040503050406030204" pitchFamily="18" charset="0"/>
                      </a:rPr>
                      <m:t>𝑜𝑠𝑡𝑜</m:t>
                    </m:r>
                    <m:r>
                      <a:rPr lang="es-CL" sz="800" b="0" i="1">
                        <a:latin typeface="Cambria Math" panose="02040503050406030204" pitchFamily="18" charset="0"/>
                      </a:rPr>
                      <m:t> </m:t>
                    </m:r>
                    <m:r>
                      <a:rPr lang="es-CL" sz="800" b="0" i="1">
                        <a:latin typeface="Cambria Math" panose="02040503050406030204" pitchFamily="18" charset="0"/>
                      </a:rPr>
                      <m:t>𝑑𝑒</m:t>
                    </m:r>
                    <m:r>
                      <a:rPr lang="es-CL" sz="800" b="0" i="1">
                        <a:latin typeface="Cambria Math" panose="02040503050406030204" pitchFamily="18" charset="0"/>
                      </a:rPr>
                      <m:t> </m:t>
                    </m:r>
                    <m:r>
                      <a:rPr lang="es-CL" sz="800" b="0" i="1">
                        <a:latin typeface="Cambria Math" panose="02040503050406030204" pitchFamily="18" charset="0"/>
                      </a:rPr>
                      <m:t>𝑚𝑎𝑛𝑡𝑒𝑛𝑐𝑖</m:t>
                    </m:r>
                    <m:r>
                      <a:rPr lang="es-CL" sz="800" b="0" i="1">
                        <a:latin typeface="Cambria Math" panose="02040503050406030204" pitchFamily="18" charset="0"/>
                      </a:rPr>
                      <m:t>ó</m:t>
                    </m:r>
                    <m:r>
                      <a:rPr lang="es-CL" sz="800" b="0" i="1">
                        <a:latin typeface="Cambria Math" panose="02040503050406030204" pitchFamily="18" charset="0"/>
                      </a:rPr>
                      <m:t>𝑛</m:t>
                    </m:r>
                    <m:r>
                      <a:rPr lang="es-CL" sz="800" b="0" i="1">
                        <a:latin typeface="Cambria Math" panose="02040503050406030204" pitchFamily="18" charset="0"/>
                      </a:rPr>
                      <m:t>= </m:t>
                    </m:r>
                    <m:f>
                      <m:fPr>
                        <m:ctrlPr>
                          <a:rPr lang="es-CL" sz="800" b="0" i="1">
                            <a:latin typeface="Cambria Math" panose="02040503050406030204" pitchFamily="18" charset="0"/>
                          </a:rPr>
                        </m:ctrlPr>
                      </m:fPr>
                      <m:num>
                        <m:r>
                          <a:rPr lang="es-CL" sz="800" b="0" i="1">
                            <a:latin typeface="Cambria Math" panose="02040503050406030204" pitchFamily="18" charset="0"/>
                          </a:rPr>
                          <m:t>𝐺𝑎𝑠𝑡𝑜𝑠</m:t>
                        </m:r>
                        <m:r>
                          <a:rPr lang="es-CL" sz="800" b="0" i="1">
                            <a:latin typeface="Cambria Math" panose="02040503050406030204" pitchFamily="18" charset="0"/>
                          </a:rPr>
                          <m:t> </m:t>
                        </m:r>
                        <m:r>
                          <a:rPr lang="es-CL" sz="800" b="0" i="1">
                            <a:latin typeface="Cambria Math" panose="02040503050406030204" pitchFamily="18" charset="0"/>
                          </a:rPr>
                          <m:t>𝑑𝑒</m:t>
                        </m:r>
                        <m:r>
                          <a:rPr lang="es-CL" sz="800" b="0" i="1">
                            <a:latin typeface="Cambria Math" panose="02040503050406030204" pitchFamily="18" charset="0"/>
                          </a:rPr>
                          <m:t> </m:t>
                        </m:r>
                        <m:r>
                          <a:rPr lang="es-CL" sz="800" b="0" i="1">
                            <a:latin typeface="Cambria Math" panose="02040503050406030204" pitchFamily="18" charset="0"/>
                          </a:rPr>
                          <m:t>𝑚𝑎𝑛𝑡𝑒𝑛𝑐𝑖</m:t>
                        </m:r>
                        <m:r>
                          <a:rPr lang="es-CL" sz="800" b="0" i="1">
                            <a:latin typeface="Cambria Math" panose="02040503050406030204" pitchFamily="18" charset="0"/>
                          </a:rPr>
                          <m:t>ó</m:t>
                        </m:r>
                        <m:r>
                          <a:rPr lang="es-CL" sz="800" b="0" i="1">
                            <a:latin typeface="Cambria Math" panose="02040503050406030204" pitchFamily="18" charset="0"/>
                          </a:rPr>
                          <m:t>𝑛</m:t>
                        </m:r>
                      </m:num>
                      <m:den>
                        <m:r>
                          <a:rPr lang="es-CL" sz="800" b="0" i="1">
                            <a:latin typeface="Cambria Math" panose="02040503050406030204" pitchFamily="18" charset="0"/>
                          </a:rPr>
                          <m:t>𝑂𝑛𝑧𝑎𝑠</m:t>
                        </m:r>
                        <m:r>
                          <a:rPr lang="es-CL" sz="800" b="0" i="1">
                            <a:latin typeface="Cambria Math" panose="02040503050406030204" pitchFamily="18" charset="0"/>
                          </a:rPr>
                          <m:t> </m:t>
                        </m:r>
                        <m:r>
                          <a:rPr lang="es-CL" sz="800" b="0" i="1">
                            <a:latin typeface="Cambria Math" panose="02040503050406030204" pitchFamily="18" charset="0"/>
                          </a:rPr>
                          <m:t>𝑑𝑒</m:t>
                        </m:r>
                        <m:r>
                          <a:rPr lang="es-CL" sz="800" b="0" i="1">
                            <a:latin typeface="Cambria Math" panose="02040503050406030204" pitchFamily="18" charset="0"/>
                          </a:rPr>
                          <m:t> </m:t>
                        </m:r>
                        <m:r>
                          <a:rPr lang="es-CL" sz="800" b="0" i="1">
                            <a:latin typeface="Cambria Math" panose="02040503050406030204" pitchFamily="18" charset="0"/>
                          </a:rPr>
                          <m:t>𝑜𝑟𝑜</m:t>
                        </m:r>
                        <m:r>
                          <a:rPr lang="es-CL" sz="800" b="0" i="1">
                            <a:latin typeface="Cambria Math" panose="02040503050406030204" pitchFamily="18" charset="0"/>
                          </a:rPr>
                          <m:t> </m:t>
                        </m:r>
                        <m:r>
                          <a:rPr lang="es-CL" sz="800" b="0" i="1">
                            <a:latin typeface="Cambria Math" panose="02040503050406030204" pitchFamily="18" charset="0"/>
                          </a:rPr>
                          <m:t>𝑝𝑟𝑜𝑑𝑢𝑐𝑖𝑑𝑎𝑠</m:t>
                        </m:r>
                      </m:den>
                    </m:f>
                  </m:oMath>
                </m:oMathPara>
              </a14:m>
              <a:endParaRPr lang="es-CL" sz="800"/>
            </a:p>
          </xdr:txBody>
        </xdr:sp>
      </mc:Choice>
      <mc:Fallback xmlns="">
        <xdr:sp macro="" textlink="">
          <xdr:nvSpPr>
            <xdr:cNvPr id="27" name="CuadroTexto 1">
              <a:extLst>
                <a:ext uri="{FF2B5EF4-FFF2-40B4-BE49-F238E27FC236}">
                  <a16:creationId xmlns:a16="http://schemas.microsoft.com/office/drawing/2014/main" id="{AA90A80B-E70C-4BC6-A04A-19D487D7E94B}"/>
                </a:ext>
              </a:extLst>
            </xdr:cNvPr>
            <xdr:cNvSpPr txBox="1"/>
          </xdr:nvSpPr>
          <xdr:spPr>
            <a:xfrm>
              <a:off x="11449050" y="5221355"/>
              <a:ext cx="2268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s-CL" sz="800" i="0">
                  <a:latin typeface="Cambria Math" panose="02040503050406030204" pitchFamily="18" charset="0"/>
                </a:rPr>
                <a:t>C</a:t>
              </a:r>
              <a:r>
                <a:rPr lang="es-CL" sz="800" b="0" i="0">
                  <a:latin typeface="Cambria Math" panose="02040503050406030204" pitchFamily="18" charset="0"/>
                </a:rPr>
                <a:t>𝑜𝑠𝑡𝑜 𝑑𝑒 𝑚𝑎𝑛𝑡𝑒𝑛𝑐𝑖ó𝑛=  (𝐺𝑎𝑠𝑡𝑜𝑠 𝑑𝑒 𝑚𝑎𝑛𝑡𝑒𝑛𝑐𝑖ó𝑛)/(𝑂𝑛𝑧𝑎𝑠 𝑑𝑒 𝑜𝑟𝑜 𝑝𝑟𝑜𝑑𝑢𝑐𝑖𝑑𝑎𝑠)</a:t>
              </a:r>
              <a:endParaRPr lang="es-CL" sz="800"/>
            </a:p>
          </xdr:txBody>
        </xdr:sp>
      </mc:Fallback>
    </mc:AlternateContent>
    <xdr:clientData/>
  </xdr:twoCellAnchor>
  <xdr:twoCellAnchor>
    <xdr:from>
      <xdr:col>5</xdr:col>
      <xdr:colOff>95250</xdr:colOff>
      <xdr:row>8</xdr:row>
      <xdr:rowOff>88900</xdr:rowOff>
    </xdr:from>
    <xdr:to>
      <xdr:col>5</xdr:col>
      <xdr:colOff>2111250</xdr:colOff>
      <xdr:row>8</xdr:row>
      <xdr:rowOff>412900</xdr:rowOff>
    </xdr:to>
    <mc:AlternateContent xmlns:mc="http://schemas.openxmlformats.org/markup-compatibility/2006" xmlns:a14="http://schemas.microsoft.com/office/drawing/2010/main">
      <mc:Choice Requires="a14">
        <xdr:sp macro="" textlink="">
          <xdr:nvSpPr>
            <xdr:cNvPr id="28" name="CuadroTexto 1">
              <a:extLst>
                <a:ext uri="{FF2B5EF4-FFF2-40B4-BE49-F238E27FC236}">
                  <a16:creationId xmlns:a16="http://schemas.microsoft.com/office/drawing/2014/main" id="{00000000-0008-0000-0000-00001C000000}"/>
                </a:ext>
              </a:extLst>
            </xdr:cNvPr>
            <xdr:cNvSpPr txBox="1"/>
          </xdr:nvSpPr>
          <xdr:spPr>
            <a:xfrm>
              <a:off x="11442700" y="4851400"/>
              <a:ext cx="2016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
                  </m:oMathParaPr>
                  <m:oMath xmlns:m="http://schemas.openxmlformats.org/officeDocument/2006/math">
                    <m:r>
                      <a:rPr lang="es-CL" sz="800" b="0" i="1">
                        <a:latin typeface="Cambria Math" panose="02040503050406030204" pitchFamily="18" charset="0"/>
                      </a:rPr>
                      <m:t>% </m:t>
                    </m:r>
                    <m:r>
                      <a:rPr lang="es-CL" sz="800" b="0" i="1">
                        <a:latin typeface="Cambria Math" panose="02040503050406030204" pitchFamily="18" charset="0"/>
                      </a:rPr>
                      <m:t>𝐶𝑢𝑚𝑝𝑙𝑖𝑚𝑖𝑒𝑛𝑡𝑜</m:t>
                    </m:r>
                    <m:r>
                      <a:rPr lang="es-CL" sz="800" b="0" i="1">
                        <a:latin typeface="Cambria Math" panose="02040503050406030204" pitchFamily="18" charset="0"/>
                      </a:rPr>
                      <m:t> </m:t>
                    </m:r>
                    <m:r>
                      <a:rPr lang="es-CL" sz="800" b="0" i="1">
                        <a:latin typeface="Cambria Math" panose="02040503050406030204" pitchFamily="18" charset="0"/>
                      </a:rPr>
                      <m:t>𝑝𝑝𝑡𝑜</m:t>
                    </m:r>
                    <m:r>
                      <a:rPr lang="es-CL" sz="800" b="0" i="1">
                        <a:latin typeface="Cambria Math" panose="02040503050406030204" pitchFamily="18" charset="0"/>
                      </a:rPr>
                      <m:t>. </m:t>
                    </m:r>
                    <m:r>
                      <a:rPr lang="es-CL" sz="800" b="0" i="1">
                        <a:latin typeface="Cambria Math" panose="02040503050406030204" pitchFamily="18" charset="0"/>
                      </a:rPr>
                      <m:t>𝑚𝑡𝑡𝑜</m:t>
                    </m:r>
                    <m:r>
                      <a:rPr lang="es-CL" sz="800" b="0" i="1">
                        <a:latin typeface="Cambria Math" panose="02040503050406030204" pitchFamily="18" charset="0"/>
                      </a:rPr>
                      <m:t>.= </m:t>
                    </m:r>
                    <m:f>
                      <m:fPr>
                        <m:ctrlPr>
                          <a:rPr lang="es-CL" sz="800" b="0" i="1">
                            <a:latin typeface="Cambria Math" panose="02040503050406030204" pitchFamily="18" charset="0"/>
                          </a:rPr>
                        </m:ctrlPr>
                      </m:fPr>
                      <m:num>
                        <m:r>
                          <a:rPr lang="es-CL" sz="800" b="0" i="1">
                            <a:latin typeface="Cambria Math" panose="02040503050406030204" pitchFamily="18" charset="0"/>
                          </a:rPr>
                          <m:t>𝐺𝑎𝑠𝑡𝑜</m:t>
                        </m:r>
                        <m:r>
                          <a:rPr lang="es-CL" sz="800" b="0" i="1">
                            <a:latin typeface="Cambria Math" panose="02040503050406030204" pitchFamily="18" charset="0"/>
                          </a:rPr>
                          <m:t> </m:t>
                        </m:r>
                        <m:r>
                          <a:rPr lang="es-CL" sz="800" b="0" i="1">
                            <a:latin typeface="Cambria Math" panose="02040503050406030204" pitchFamily="18" charset="0"/>
                          </a:rPr>
                          <m:t>𝑟𝑒𝑎𝑙</m:t>
                        </m:r>
                      </m:num>
                      <m:den>
                        <m:r>
                          <a:rPr lang="es-CL" sz="800" b="0" i="1">
                            <a:latin typeface="Cambria Math" panose="02040503050406030204" pitchFamily="18" charset="0"/>
                          </a:rPr>
                          <m:t>𝑃𝑟𝑒𝑠𝑢𝑝𝑢𝑒𝑠𝑡𝑜</m:t>
                        </m:r>
                      </m:den>
                    </m:f>
                  </m:oMath>
                </m:oMathPara>
              </a14:m>
              <a:endParaRPr lang="es-CL" sz="800"/>
            </a:p>
          </xdr:txBody>
        </xdr:sp>
      </mc:Choice>
      <mc:Fallback xmlns="">
        <xdr:sp macro="" textlink="">
          <xdr:nvSpPr>
            <xdr:cNvPr id="28" name="CuadroTexto 1">
              <a:extLst>
                <a:ext uri="{FF2B5EF4-FFF2-40B4-BE49-F238E27FC236}">
                  <a16:creationId xmlns:a16="http://schemas.microsoft.com/office/drawing/2014/main" id="{697D9815-4EBA-4EFE-B624-4689509A9678}"/>
                </a:ext>
              </a:extLst>
            </xdr:cNvPr>
            <xdr:cNvSpPr txBox="1"/>
          </xdr:nvSpPr>
          <xdr:spPr>
            <a:xfrm>
              <a:off x="11442700" y="4851400"/>
              <a:ext cx="2016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s-CL" sz="800" b="0" i="0">
                  <a:latin typeface="Cambria Math" panose="02040503050406030204" pitchFamily="18" charset="0"/>
                </a:rPr>
                <a:t>% 𝐶𝑢𝑚𝑝𝑙𝑖𝑚𝑖𝑒𝑛𝑡𝑜 𝑝𝑝𝑡𝑜. 𝑚𝑡𝑡𝑜.=  (𝐺𝑎𝑠𝑡𝑜 𝑟𝑒𝑎𝑙)/𝑃𝑟𝑒𝑠𝑢𝑝𝑢𝑒𝑠𝑡𝑜</a:t>
              </a:r>
              <a:endParaRPr lang="es-CL" sz="800"/>
            </a:p>
          </xdr:txBody>
        </xdr:sp>
      </mc:Fallback>
    </mc:AlternateContent>
    <xdr:clientData/>
  </xdr:twoCellAnchor>
  <xdr:twoCellAnchor>
    <xdr:from>
      <xdr:col>5</xdr:col>
      <xdr:colOff>2555494</xdr:colOff>
      <xdr:row>8</xdr:row>
      <xdr:rowOff>73795</xdr:rowOff>
    </xdr:from>
    <xdr:to>
      <xdr:col>5</xdr:col>
      <xdr:colOff>4715494</xdr:colOff>
      <xdr:row>8</xdr:row>
      <xdr:rowOff>397795</xdr:rowOff>
    </xdr:to>
    <mc:AlternateContent xmlns:mc="http://schemas.openxmlformats.org/markup-compatibility/2006" xmlns:a14="http://schemas.microsoft.com/office/drawing/2010/main">
      <mc:Choice Requires="a14">
        <xdr:sp macro="" textlink="">
          <xdr:nvSpPr>
            <xdr:cNvPr id="29" name="CuadroTexto 1">
              <a:extLst>
                <a:ext uri="{FF2B5EF4-FFF2-40B4-BE49-F238E27FC236}">
                  <a16:creationId xmlns:a16="http://schemas.microsoft.com/office/drawing/2014/main" id="{00000000-0008-0000-0000-00001D000000}"/>
                </a:ext>
              </a:extLst>
            </xdr:cNvPr>
            <xdr:cNvSpPr txBox="1"/>
          </xdr:nvSpPr>
          <xdr:spPr>
            <a:xfrm>
              <a:off x="13902944" y="4836295"/>
              <a:ext cx="2160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
                  </m:oMathParaPr>
                  <m:oMath xmlns:m="http://schemas.openxmlformats.org/officeDocument/2006/math">
                    <m:r>
                      <m:rPr>
                        <m:sty m:val="p"/>
                      </m:rPr>
                      <a:rPr lang="es-CL" sz="800" i="1">
                        <a:latin typeface="Cambria Math" panose="02040503050406030204" pitchFamily="18" charset="0"/>
                      </a:rPr>
                      <m:t>G</m:t>
                    </m:r>
                    <m:r>
                      <a:rPr lang="es-CL" sz="800" b="0" i="1">
                        <a:latin typeface="Cambria Math" panose="02040503050406030204" pitchFamily="18" charset="0"/>
                      </a:rPr>
                      <m:t>𝑎𝑠𝑡𝑜</m:t>
                    </m:r>
                    <m:r>
                      <a:rPr lang="es-CL" sz="800" b="0" i="1">
                        <a:latin typeface="Cambria Math" panose="02040503050406030204" pitchFamily="18" charset="0"/>
                      </a:rPr>
                      <m:t> </m:t>
                    </m:r>
                    <m:r>
                      <a:rPr lang="es-CL" sz="800" b="0" i="1">
                        <a:latin typeface="Cambria Math" panose="02040503050406030204" pitchFamily="18" charset="0"/>
                      </a:rPr>
                      <m:t>𝑚𝑎𝑛𝑡𝑒𝑛𝑐𝑖</m:t>
                    </m:r>
                    <m:r>
                      <a:rPr lang="es-CL" sz="800" b="0" i="1">
                        <a:latin typeface="Cambria Math" panose="02040503050406030204" pitchFamily="18" charset="0"/>
                      </a:rPr>
                      <m:t>ó</m:t>
                    </m:r>
                    <m:r>
                      <a:rPr lang="es-CL" sz="800" b="0" i="1">
                        <a:latin typeface="Cambria Math" panose="02040503050406030204" pitchFamily="18" charset="0"/>
                      </a:rPr>
                      <m:t>𝑛</m:t>
                    </m:r>
                    <m:r>
                      <a:rPr lang="es-CL" sz="800" b="0" i="1">
                        <a:latin typeface="Cambria Math" panose="02040503050406030204" pitchFamily="18" charset="0"/>
                      </a:rPr>
                      <m:t> </m:t>
                    </m:r>
                    <m:r>
                      <a:rPr lang="es-CL" sz="800" b="0" i="1">
                        <a:latin typeface="Cambria Math" panose="02040503050406030204" pitchFamily="18" charset="0"/>
                      </a:rPr>
                      <m:t>𝑒𝑛</m:t>
                    </m:r>
                    <m:r>
                      <a:rPr lang="es-CL" sz="800" b="0" i="1">
                        <a:latin typeface="Cambria Math" panose="02040503050406030204" pitchFamily="18" charset="0"/>
                      </a:rPr>
                      <m:t> </m:t>
                    </m:r>
                    <m:r>
                      <a:rPr lang="es-CL" sz="800" b="0" i="1">
                        <a:latin typeface="Cambria Math" panose="02040503050406030204" pitchFamily="18" charset="0"/>
                      </a:rPr>
                      <m:t>𝑐𝑜𝑛𝑡𝑟𝑎𝑡𝑜𝑠</m:t>
                    </m:r>
                    <m:r>
                      <a:rPr lang="es-CL" sz="800" b="0" i="1">
                        <a:latin typeface="Cambria Math" panose="02040503050406030204" pitchFamily="18" charset="0"/>
                      </a:rPr>
                      <m:t>= </m:t>
                    </m:r>
                    <m:f>
                      <m:fPr>
                        <m:ctrlPr>
                          <a:rPr lang="es-CL" sz="800" b="0" i="1">
                            <a:latin typeface="Cambria Math" panose="02040503050406030204" pitchFamily="18" charset="0"/>
                          </a:rPr>
                        </m:ctrlPr>
                      </m:fPr>
                      <m:num>
                        <m:r>
                          <a:rPr lang="es-CL" sz="800" b="0" i="1">
                            <a:latin typeface="Cambria Math" panose="02040503050406030204" pitchFamily="18" charset="0"/>
                          </a:rPr>
                          <m:t>𝐺𝑎𝑠𝑡𝑜𝑠</m:t>
                        </m:r>
                        <m:r>
                          <a:rPr lang="es-CL" sz="800" b="0" i="1">
                            <a:latin typeface="Cambria Math" panose="02040503050406030204" pitchFamily="18" charset="0"/>
                          </a:rPr>
                          <m:t> </m:t>
                        </m:r>
                        <m:r>
                          <a:rPr lang="es-CL" sz="800" b="0" i="1">
                            <a:latin typeface="Cambria Math" panose="02040503050406030204" pitchFamily="18" charset="0"/>
                          </a:rPr>
                          <m:t>𝑟𝑒𝑎𝑙</m:t>
                        </m:r>
                      </m:num>
                      <m:den>
                        <m:r>
                          <a:rPr lang="es-CL" sz="800" b="0" i="1">
                            <a:latin typeface="Cambria Math" panose="02040503050406030204" pitchFamily="18" charset="0"/>
                          </a:rPr>
                          <m:t>𝑃𝑟𝑒𝑠𝑢𝑝𝑢𝑒𝑠𝑡𝑜</m:t>
                        </m:r>
                      </m:den>
                    </m:f>
                  </m:oMath>
                </m:oMathPara>
              </a14:m>
              <a:endParaRPr lang="es-CL" sz="800"/>
            </a:p>
          </xdr:txBody>
        </xdr:sp>
      </mc:Choice>
      <mc:Fallback xmlns="">
        <xdr:sp macro="" textlink="">
          <xdr:nvSpPr>
            <xdr:cNvPr id="29" name="CuadroTexto 1">
              <a:extLst>
                <a:ext uri="{FF2B5EF4-FFF2-40B4-BE49-F238E27FC236}">
                  <a16:creationId xmlns:a16="http://schemas.microsoft.com/office/drawing/2014/main" id="{5AB9D49D-0534-46E5-A0B3-1943C9BBC9A1}"/>
                </a:ext>
              </a:extLst>
            </xdr:cNvPr>
            <xdr:cNvSpPr txBox="1"/>
          </xdr:nvSpPr>
          <xdr:spPr>
            <a:xfrm>
              <a:off x="13902944" y="4836295"/>
              <a:ext cx="2160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s-CL" sz="800" i="0">
                  <a:latin typeface="Cambria Math" panose="02040503050406030204" pitchFamily="18" charset="0"/>
                </a:rPr>
                <a:t>G</a:t>
              </a:r>
              <a:r>
                <a:rPr lang="es-CL" sz="800" b="0" i="0">
                  <a:latin typeface="Cambria Math" panose="02040503050406030204" pitchFamily="18" charset="0"/>
                </a:rPr>
                <a:t>𝑎𝑠𝑡𝑜 𝑚𝑎𝑛𝑡𝑒𝑛𝑐𝑖ó𝑛 𝑒𝑛 𝑐𝑜𝑛𝑡𝑟𝑎𝑡𝑜𝑠=  (𝐺𝑎𝑠𝑡𝑜𝑠 𝑟𝑒𝑎𝑙)/𝑃𝑟𝑒𝑠𝑢𝑝𝑢𝑒𝑠𝑡𝑜</a:t>
              </a:r>
              <a:endParaRPr lang="es-CL" sz="800"/>
            </a:p>
          </xdr:txBody>
        </xdr:sp>
      </mc:Fallback>
    </mc:AlternateContent>
    <xdr:clientData/>
  </xdr:twoCellAnchor>
  <xdr:twoCellAnchor>
    <xdr:from>
      <xdr:col>5</xdr:col>
      <xdr:colOff>2561844</xdr:colOff>
      <xdr:row>8</xdr:row>
      <xdr:rowOff>459164</xdr:rowOff>
    </xdr:from>
    <xdr:to>
      <xdr:col>5</xdr:col>
      <xdr:colOff>4757844</xdr:colOff>
      <xdr:row>8</xdr:row>
      <xdr:rowOff>783164</xdr:rowOff>
    </xdr:to>
    <mc:AlternateContent xmlns:mc="http://schemas.openxmlformats.org/markup-compatibility/2006" xmlns:a14="http://schemas.microsoft.com/office/drawing/2010/main">
      <mc:Choice Requires="a14">
        <xdr:sp macro="" textlink="">
          <xdr:nvSpPr>
            <xdr:cNvPr id="30" name="CuadroTexto 1">
              <a:extLst>
                <a:ext uri="{FF2B5EF4-FFF2-40B4-BE49-F238E27FC236}">
                  <a16:creationId xmlns:a16="http://schemas.microsoft.com/office/drawing/2014/main" id="{00000000-0008-0000-0000-00001E000000}"/>
                </a:ext>
              </a:extLst>
            </xdr:cNvPr>
            <xdr:cNvSpPr txBox="1"/>
          </xdr:nvSpPr>
          <xdr:spPr>
            <a:xfrm>
              <a:off x="13909294" y="5221664"/>
              <a:ext cx="2196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
                  </m:oMathParaPr>
                  <m:oMath xmlns:m="http://schemas.openxmlformats.org/officeDocument/2006/math">
                    <m:r>
                      <m:rPr>
                        <m:sty m:val="p"/>
                      </m:rPr>
                      <a:rPr lang="es-CL" sz="800" i="1">
                        <a:latin typeface="Cambria Math" panose="02040503050406030204" pitchFamily="18" charset="0"/>
                      </a:rPr>
                      <m:t>G</m:t>
                    </m:r>
                    <m:r>
                      <a:rPr lang="es-CL" sz="800" b="0" i="1">
                        <a:latin typeface="Cambria Math" panose="02040503050406030204" pitchFamily="18" charset="0"/>
                      </a:rPr>
                      <m:t>𝑎𝑠𝑡𝑜</m:t>
                    </m:r>
                    <m:r>
                      <a:rPr lang="es-CL" sz="800" b="0" i="1">
                        <a:latin typeface="Cambria Math" panose="02040503050406030204" pitchFamily="18" charset="0"/>
                      </a:rPr>
                      <m:t> </m:t>
                    </m:r>
                    <m:r>
                      <a:rPr lang="es-CL" sz="800" b="0" i="1">
                        <a:latin typeface="Cambria Math" panose="02040503050406030204" pitchFamily="18" charset="0"/>
                      </a:rPr>
                      <m:t>𝑚𝑎𝑛𝑡𝑒𝑛𝑐𝑖</m:t>
                    </m:r>
                    <m:r>
                      <a:rPr lang="es-CL" sz="800" b="0" i="1">
                        <a:latin typeface="Cambria Math" panose="02040503050406030204" pitchFamily="18" charset="0"/>
                      </a:rPr>
                      <m:t>ó</m:t>
                    </m:r>
                    <m:r>
                      <a:rPr lang="es-CL" sz="800" b="0" i="1">
                        <a:latin typeface="Cambria Math" panose="02040503050406030204" pitchFamily="18" charset="0"/>
                      </a:rPr>
                      <m:t>𝑛</m:t>
                    </m:r>
                    <m:r>
                      <a:rPr lang="es-CL" sz="800" b="0" i="1">
                        <a:latin typeface="Cambria Math" panose="02040503050406030204" pitchFamily="18" charset="0"/>
                      </a:rPr>
                      <m:t> </m:t>
                    </m:r>
                    <m:r>
                      <a:rPr lang="es-CL" sz="800" b="0" i="1">
                        <a:latin typeface="Cambria Math" panose="02040503050406030204" pitchFamily="18" charset="0"/>
                      </a:rPr>
                      <m:t>𝑒𝑛</m:t>
                    </m:r>
                    <m:r>
                      <a:rPr lang="es-CL" sz="800" b="0" i="1">
                        <a:latin typeface="Cambria Math" panose="02040503050406030204" pitchFamily="18" charset="0"/>
                      </a:rPr>
                      <m:t> </m:t>
                    </m:r>
                    <m:r>
                      <a:rPr lang="es-CL" sz="800" b="0" i="1">
                        <a:latin typeface="Cambria Math" panose="02040503050406030204" pitchFamily="18" charset="0"/>
                      </a:rPr>
                      <m:t>𝑟𝑒𝑝𝑢𝑒𝑠𝑡𝑜𝑠</m:t>
                    </m:r>
                    <m:r>
                      <a:rPr lang="es-CL" sz="800" b="0" i="1">
                        <a:latin typeface="Cambria Math" panose="02040503050406030204" pitchFamily="18" charset="0"/>
                      </a:rPr>
                      <m:t>= </m:t>
                    </m:r>
                    <m:f>
                      <m:fPr>
                        <m:ctrlPr>
                          <a:rPr lang="es-CL" sz="800" b="0" i="1">
                            <a:latin typeface="Cambria Math" panose="02040503050406030204" pitchFamily="18" charset="0"/>
                          </a:rPr>
                        </m:ctrlPr>
                      </m:fPr>
                      <m:num>
                        <m:r>
                          <a:rPr lang="es-CL" sz="800" b="0" i="1">
                            <a:latin typeface="Cambria Math" panose="02040503050406030204" pitchFamily="18" charset="0"/>
                          </a:rPr>
                          <m:t>𝐺𝑎𝑠𝑡𝑜𝑠</m:t>
                        </m:r>
                        <m:r>
                          <a:rPr lang="es-CL" sz="800" b="0" i="1">
                            <a:latin typeface="Cambria Math" panose="02040503050406030204" pitchFamily="18" charset="0"/>
                          </a:rPr>
                          <m:t> </m:t>
                        </m:r>
                        <m:r>
                          <a:rPr lang="es-CL" sz="800" b="0" i="1">
                            <a:latin typeface="Cambria Math" panose="02040503050406030204" pitchFamily="18" charset="0"/>
                          </a:rPr>
                          <m:t>𝑟𝑒𝑎𝑙</m:t>
                        </m:r>
                      </m:num>
                      <m:den>
                        <m:r>
                          <a:rPr lang="es-CL" sz="800" b="0" i="1">
                            <a:latin typeface="Cambria Math" panose="02040503050406030204" pitchFamily="18" charset="0"/>
                          </a:rPr>
                          <m:t>𝑃𝑟𝑒𝑠𝑢𝑝𝑢𝑒𝑠𝑡𝑜</m:t>
                        </m:r>
                      </m:den>
                    </m:f>
                  </m:oMath>
                </m:oMathPara>
              </a14:m>
              <a:endParaRPr lang="es-CL" sz="800"/>
            </a:p>
          </xdr:txBody>
        </xdr:sp>
      </mc:Choice>
      <mc:Fallback xmlns="">
        <xdr:sp macro="" textlink="">
          <xdr:nvSpPr>
            <xdr:cNvPr id="30" name="CuadroTexto 1">
              <a:extLst>
                <a:ext uri="{FF2B5EF4-FFF2-40B4-BE49-F238E27FC236}">
                  <a16:creationId xmlns:a16="http://schemas.microsoft.com/office/drawing/2014/main" id="{E8CBC76D-7B40-4FF1-895E-A6BD7962102D}"/>
                </a:ext>
              </a:extLst>
            </xdr:cNvPr>
            <xdr:cNvSpPr txBox="1"/>
          </xdr:nvSpPr>
          <xdr:spPr>
            <a:xfrm>
              <a:off x="13909294" y="5221664"/>
              <a:ext cx="2196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s-CL" sz="800" i="0">
                  <a:latin typeface="Cambria Math" panose="02040503050406030204" pitchFamily="18" charset="0"/>
                </a:rPr>
                <a:t>G</a:t>
              </a:r>
              <a:r>
                <a:rPr lang="es-CL" sz="800" b="0" i="0">
                  <a:latin typeface="Cambria Math" panose="02040503050406030204" pitchFamily="18" charset="0"/>
                </a:rPr>
                <a:t>𝑎𝑠𝑡𝑜 𝑚𝑎𝑛𝑡𝑒𝑛𝑐𝑖ó𝑛 𝑒𝑛 𝑟𝑒𝑝𝑢𝑒𝑠𝑡𝑜𝑠=  (𝐺𝑎𝑠𝑡𝑜𝑠 𝑟𝑒𝑎𝑙)/𝑃𝑟𝑒𝑠𝑢𝑝𝑢𝑒𝑠𝑡𝑜</a:t>
              </a:r>
              <a:endParaRPr lang="es-CL" sz="800"/>
            </a:p>
          </xdr:txBody>
        </xdr:sp>
      </mc:Fallback>
    </mc:AlternateContent>
    <xdr:clientData/>
  </xdr:twoCellAnchor>
  <xdr:twoCellAnchor>
    <xdr:from>
      <xdr:col>5</xdr:col>
      <xdr:colOff>95250</xdr:colOff>
      <xdr:row>9</xdr:row>
      <xdr:rowOff>88900</xdr:rowOff>
    </xdr:from>
    <xdr:to>
      <xdr:col>5</xdr:col>
      <xdr:colOff>2795250</xdr:colOff>
      <xdr:row>9</xdr:row>
      <xdr:rowOff>412900</xdr:rowOff>
    </xdr:to>
    <mc:AlternateContent xmlns:mc="http://schemas.openxmlformats.org/markup-compatibility/2006" xmlns:a14="http://schemas.microsoft.com/office/drawing/2010/main">
      <mc:Choice Requires="a14">
        <xdr:sp macro="" textlink="">
          <xdr:nvSpPr>
            <xdr:cNvPr id="31" name="CuadroTexto 1">
              <a:extLst>
                <a:ext uri="{FF2B5EF4-FFF2-40B4-BE49-F238E27FC236}">
                  <a16:creationId xmlns:a16="http://schemas.microsoft.com/office/drawing/2014/main" id="{00000000-0008-0000-0000-00001F000000}"/>
                </a:ext>
              </a:extLst>
            </xdr:cNvPr>
            <xdr:cNvSpPr txBox="1"/>
          </xdr:nvSpPr>
          <xdr:spPr>
            <a:xfrm>
              <a:off x="11442700" y="5848350"/>
              <a:ext cx="2700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
                  </m:oMathParaPr>
                  <m:oMath xmlns:m="http://schemas.openxmlformats.org/officeDocument/2006/math">
                    <m:r>
                      <a:rPr lang="es-CL" sz="800" b="0" i="1">
                        <a:latin typeface="Cambria Math" panose="02040503050406030204" pitchFamily="18" charset="0"/>
                      </a:rPr>
                      <m:t>% </m:t>
                    </m:r>
                    <m:r>
                      <a:rPr lang="es-CL" sz="800" b="0" i="1">
                        <a:latin typeface="Cambria Math" panose="02040503050406030204" pitchFamily="18" charset="0"/>
                      </a:rPr>
                      <m:t>𝐶𝑢𝑚𝑝𝑙𝑖𝑚𝑖𝑒𝑛𝑡𝑜</m:t>
                    </m:r>
                    <m:r>
                      <a:rPr lang="es-CL" sz="800" b="0" i="1">
                        <a:latin typeface="Cambria Math" panose="02040503050406030204" pitchFamily="18" charset="0"/>
                      </a:rPr>
                      <m:t> </m:t>
                    </m:r>
                    <m:r>
                      <a:rPr lang="es-CL" sz="800" b="0" i="1">
                        <a:latin typeface="Cambria Math" panose="02040503050406030204" pitchFamily="18" charset="0"/>
                      </a:rPr>
                      <m:t>𝑝𝑝𝑡𝑜</m:t>
                    </m:r>
                    <m:r>
                      <a:rPr lang="es-CL" sz="800" b="0" i="1">
                        <a:latin typeface="Cambria Math" panose="02040503050406030204" pitchFamily="18" charset="0"/>
                      </a:rPr>
                      <m:t>.  </m:t>
                    </m:r>
                    <m:r>
                      <a:rPr lang="es-CL" sz="800" b="0" i="1">
                        <a:latin typeface="Cambria Math" panose="02040503050406030204" pitchFamily="18" charset="0"/>
                      </a:rPr>
                      <m:t>𝐶𝑎𝑝𝑒𝑥</m:t>
                    </m:r>
                    <m:r>
                      <a:rPr lang="es-CL" sz="800" b="0" i="1">
                        <a:latin typeface="Cambria Math" panose="02040503050406030204" pitchFamily="18" charset="0"/>
                      </a:rPr>
                      <m:t>= </m:t>
                    </m:r>
                    <m:f>
                      <m:fPr>
                        <m:ctrlPr>
                          <a:rPr lang="es-CL" sz="800" b="0" i="1">
                            <a:latin typeface="Cambria Math" panose="02040503050406030204" pitchFamily="18" charset="0"/>
                          </a:rPr>
                        </m:ctrlPr>
                      </m:fPr>
                      <m:num>
                        <m:r>
                          <a:rPr lang="es-CL" sz="800" b="0" i="1">
                            <a:latin typeface="Cambria Math" panose="02040503050406030204" pitchFamily="18" charset="0"/>
                          </a:rPr>
                          <m:t>𝑃𝑟𝑒𝑠𝑢𝑝𝑢𝑒𝑠𝑡𝑜</m:t>
                        </m:r>
                        <m:r>
                          <a:rPr lang="es-CL" sz="800" b="0" i="1">
                            <a:latin typeface="Cambria Math" panose="02040503050406030204" pitchFamily="18" charset="0"/>
                          </a:rPr>
                          <m:t> </m:t>
                        </m:r>
                        <m:r>
                          <a:rPr lang="es-CL" sz="800" b="0" i="1">
                            <a:latin typeface="Cambria Math" panose="02040503050406030204" pitchFamily="18" charset="0"/>
                          </a:rPr>
                          <m:t>𝑒𝑗𝑒𝑐𝑢𝑡𝑎𝑑𝑜</m:t>
                        </m:r>
                      </m:num>
                      <m:den>
                        <m:r>
                          <a:rPr lang="es-CL" sz="800" b="0" i="1">
                            <a:latin typeface="Cambria Math" panose="02040503050406030204" pitchFamily="18" charset="0"/>
                          </a:rPr>
                          <m:t>𝑃𝑟𝑒𝑠𝑢𝑝𝑢𝑒𝑠𝑡𝑜</m:t>
                        </m:r>
                        <m:r>
                          <a:rPr lang="es-CL" sz="800" b="0" i="1">
                            <a:latin typeface="Cambria Math" panose="02040503050406030204" pitchFamily="18" charset="0"/>
                          </a:rPr>
                          <m:t> </m:t>
                        </m:r>
                        <m:r>
                          <a:rPr lang="es-CL" sz="800" b="0" i="1">
                            <a:latin typeface="Cambria Math" panose="02040503050406030204" pitchFamily="18" charset="0"/>
                          </a:rPr>
                          <m:t>𝑝𝑟𝑜𝑔𝑟𝑎𝑚𝑎𝑑𝑜</m:t>
                        </m:r>
                      </m:den>
                    </m:f>
                  </m:oMath>
                </m:oMathPara>
              </a14:m>
              <a:endParaRPr lang="es-CL" sz="800"/>
            </a:p>
          </xdr:txBody>
        </xdr:sp>
      </mc:Choice>
      <mc:Fallback xmlns="">
        <xdr:sp macro="" textlink="">
          <xdr:nvSpPr>
            <xdr:cNvPr id="31" name="CuadroTexto 1">
              <a:extLst>
                <a:ext uri="{FF2B5EF4-FFF2-40B4-BE49-F238E27FC236}">
                  <a16:creationId xmlns:a16="http://schemas.microsoft.com/office/drawing/2014/main" id="{56AEB210-8E68-481F-ADD5-5D7B525DD559}"/>
                </a:ext>
              </a:extLst>
            </xdr:cNvPr>
            <xdr:cNvSpPr txBox="1"/>
          </xdr:nvSpPr>
          <xdr:spPr>
            <a:xfrm>
              <a:off x="11442700" y="5848350"/>
              <a:ext cx="2700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s-CL" sz="800" b="0" i="0">
                  <a:latin typeface="Cambria Math" panose="02040503050406030204" pitchFamily="18" charset="0"/>
                </a:rPr>
                <a:t>% 𝐶𝑢𝑚𝑝𝑙𝑖𝑚𝑖𝑒𝑛𝑡𝑜 𝑝𝑝𝑡𝑜.  𝐶𝑎𝑝𝑒𝑥=  (𝑃𝑟𝑒𝑠𝑢𝑝𝑢𝑒𝑠𝑡𝑜 𝑒𝑗𝑒𝑐𝑢𝑡𝑎𝑑𝑜)/(𝑃𝑟𝑒𝑠𝑢𝑝𝑢𝑒𝑠𝑡𝑜 𝑝𝑟𝑜𝑔𝑟𝑎𝑚𝑎𝑑𝑜)</a:t>
              </a:r>
              <a:endParaRPr lang="es-CL" sz="800"/>
            </a:p>
          </xdr:txBody>
        </xdr:sp>
      </mc:Fallback>
    </mc:AlternateContent>
    <xdr:clientData/>
  </xdr:twoCellAnchor>
  <xdr:twoCellAnchor>
    <xdr:from>
      <xdr:col>5</xdr:col>
      <xdr:colOff>94995</xdr:colOff>
      <xdr:row>9</xdr:row>
      <xdr:rowOff>469646</xdr:rowOff>
    </xdr:from>
    <xdr:to>
      <xdr:col>5</xdr:col>
      <xdr:colOff>3154995</xdr:colOff>
      <xdr:row>9</xdr:row>
      <xdr:rowOff>793646</xdr:rowOff>
    </xdr:to>
    <mc:AlternateContent xmlns:mc="http://schemas.openxmlformats.org/markup-compatibility/2006" xmlns:a14="http://schemas.microsoft.com/office/drawing/2010/main">
      <mc:Choice Requires="a14">
        <xdr:sp macro="" textlink="">
          <xdr:nvSpPr>
            <xdr:cNvPr id="32" name="CuadroTexto 1">
              <a:extLst>
                <a:ext uri="{FF2B5EF4-FFF2-40B4-BE49-F238E27FC236}">
                  <a16:creationId xmlns:a16="http://schemas.microsoft.com/office/drawing/2014/main" id="{00000000-0008-0000-0000-000020000000}"/>
                </a:ext>
              </a:extLst>
            </xdr:cNvPr>
            <xdr:cNvSpPr txBox="1"/>
          </xdr:nvSpPr>
          <xdr:spPr>
            <a:xfrm>
              <a:off x="11442445" y="6229096"/>
              <a:ext cx="3060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
                  </m:oMathParaPr>
                  <m:oMath xmlns:m="http://schemas.openxmlformats.org/officeDocument/2006/math">
                    <m:r>
                      <a:rPr lang="es-CL" sz="800" b="0" i="1">
                        <a:latin typeface="Cambria Math" panose="02040503050406030204" pitchFamily="18" charset="0"/>
                      </a:rPr>
                      <m:t>% </m:t>
                    </m:r>
                    <m:r>
                      <a:rPr lang="es-CL" sz="800" b="0" i="1">
                        <a:latin typeface="Cambria Math" panose="02040503050406030204" pitchFamily="18" charset="0"/>
                      </a:rPr>
                      <m:t>𝐶𝑢𝑚𝑝𝑙𝑖𝑚𝑖𝑒𝑛𝑡𝑜</m:t>
                    </m:r>
                    <m:r>
                      <a:rPr lang="es-CL" sz="800" b="0" i="1">
                        <a:latin typeface="Cambria Math" panose="02040503050406030204" pitchFamily="18" charset="0"/>
                      </a:rPr>
                      <m:t> </m:t>
                    </m:r>
                    <m:r>
                      <a:rPr lang="es-CL" sz="800" b="0" i="1">
                        <a:latin typeface="Cambria Math" panose="02040503050406030204" pitchFamily="18" charset="0"/>
                      </a:rPr>
                      <m:t>𝑝𝑙𝑎𝑛</m:t>
                    </m:r>
                    <m:r>
                      <a:rPr lang="es-CL" sz="800" b="0" i="1">
                        <a:latin typeface="Cambria Math" panose="02040503050406030204" pitchFamily="18" charset="0"/>
                      </a:rPr>
                      <m:t> </m:t>
                    </m:r>
                    <m:r>
                      <a:rPr lang="es-CL" sz="800" b="0" i="1">
                        <a:latin typeface="Cambria Math" panose="02040503050406030204" pitchFamily="18" charset="0"/>
                      </a:rPr>
                      <m:t>𝑖𝑛𝑣𝑒𝑟𝑠𝑖</m:t>
                    </m:r>
                    <m:r>
                      <a:rPr lang="es-CL" sz="800" b="0" i="1">
                        <a:latin typeface="Cambria Math" panose="02040503050406030204" pitchFamily="18" charset="0"/>
                      </a:rPr>
                      <m:t>ó</m:t>
                    </m:r>
                    <m:r>
                      <a:rPr lang="es-CL" sz="800" b="0" i="1">
                        <a:latin typeface="Cambria Math" panose="02040503050406030204" pitchFamily="18" charset="0"/>
                      </a:rPr>
                      <m:t>𝑛</m:t>
                    </m:r>
                    <m:r>
                      <a:rPr lang="es-CL" sz="800" b="0" i="1">
                        <a:latin typeface="Cambria Math" panose="02040503050406030204" pitchFamily="18" charset="0"/>
                      </a:rPr>
                      <m:t> </m:t>
                    </m:r>
                    <m:r>
                      <a:rPr lang="es-CL" sz="800" b="0" i="1">
                        <a:latin typeface="Cambria Math" panose="02040503050406030204" pitchFamily="18" charset="0"/>
                      </a:rPr>
                      <m:t>𝐶𝐴𝑃𝐸𝑋</m:t>
                    </m:r>
                    <m:r>
                      <a:rPr lang="es-CL" sz="800" b="0" i="1">
                        <a:latin typeface="Cambria Math" panose="02040503050406030204" pitchFamily="18" charset="0"/>
                      </a:rPr>
                      <m:t>= </m:t>
                    </m:r>
                    <m:f>
                      <m:fPr>
                        <m:ctrlPr>
                          <a:rPr lang="es-CL" sz="800" b="0" i="1">
                            <a:latin typeface="Cambria Math" panose="02040503050406030204" pitchFamily="18" charset="0"/>
                          </a:rPr>
                        </m:ctrlPr>
                      </m:fPr>
                      <m:num>
                        <m:r>
                          <a:rPr lang="es-CL" sz="800" b="0" i="1">
                            <a:latin typeface="Cambria Math" panose="02040503050406030204" pitchFamily="18" charset="0"/>
                          </a:rPr>
                          <m:t>𝑃𝑟𝑜𝑦𝑒𝑐𝑡𝑜𝑠</m:t>
                        </m:r>
                        <m:r>
                          <a:rPr lang="es-CL" sz="800" b="0" i="1">
                            <a:latin typeface="Cambria Math" panose="02040503050406030204" pitchFamily="18" charset="0"/>
                          </a:rPr>
                          <m:t> </m:t>
                        </m:r>
                        <m:r>
                          <a:rPr lang="es-CL" sz="800" b="0" i="1">
                            <a:latin typeface="Cambria Math" panose="02040503050406030204" pitchFamily="18" charset="0"/>
                          </a:rPr>
                          <m:t>𝑟𝑒𝑎𝑙𝑖𝑧𝑎𝑑𝑜𝑠</m:t>
                        </m:r>
                      </m:num>
                      <m:den>
                        <m:r>
                          <a:rPr lang="es-CL" sz="800" b="0" i="1">
                            <a:latin typeface="Cambria Math" panose="02040503050406030204" pitchFamily="18" charset="0"/>
                          </a:rPr>
                          <m:t>𝑃𝑟𝑜𝑦𝑒𝑐𝑡𝑜𝑠</m:t>
                        </m:r>
                        <m:r>
                          <a:rPr lang="es-CL" sz="800" b="0" i="1">
                            <a:latin typeface="Cambria Math" panose="02040503050406030204" pitchFamily="18" charset="0"/>
                          </a:rPr>
                          <m:t> </m:t>
                        </m:r>
                        <m:r>
                          <a:rPr lang="es-CL" sz="800" b="0" i="1">
                            <a:latin typeface="Cambria Math" panose="02040503050406030204" pitchFamily="18" charset="0"/>
                          </a:rPr>
                          <m:t>𝑝𝑟𝑜𝑔𝑟𝑎𝑚𝑎𝑑𝑜𝑠</m:t>
                        </m:r>
                      </m:den>
                    </m:f>
                  </m:oMath>
                </m:oMathPara>
              </a14:m>
              <a:endParaRPr lang="es-CL" sz="800"/>
            </a:p>
          </xdr:txBody>
        </xdr:sp>
      </mc:Choice>
      <mc:Fallback xmlns="">
        <xdr:sp macro="" textlink="">
          <xdr:nvSpPr>
            <xdr:cNvPr id="32" name="CuadroTexto 1">
              <a:extLst>
                <a:ext uri="{FF2B5EF4-FFF2-40B4-BE49-F238E27FC236}">
                  <a16:creationId xmlns:a16="http://schemas.microsoft.com/office/drawing/2014/main" id="{ACF30775-D4AA-40A6-8CF3-1FDD385B85A4}"/>
                </a:ext>
              </a:extLst>
            </xdr:cNvPr>
            <xdr:cNvSpPr txBox="1"/>
          </xdr:nvSpPr>
          <xdr:spPr>
            <a:xfrm>
              <a:off x="11442445" y="6229096"/>
              <a:ext cx="3060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s-CL" sz="800" b="0" i="0">
                  <a:latin typeface="Cambria Math" panose="02040503050406030204" pitchFamily="18" charset="0"/>
                </a:rPr>
                <a:t>% 𝐶𝑢𝑚𝑝𝑙𝑖𝑚𝑖𝑒𝑛𝑡𝑜 𝑝𝑙𝑎𝑛 𝑖𝑛𝑣𝑒𝑟𝑠𝑖ó𝑛 𝐶𝐴𝑃𝐸𝑋=  (𝑃𝑟𝑜𝑦𝑒𝑐𝑡𝑜𝑠 𝑟𝑒𝑎𝑙𝑖𝑧𝑎𝑑𝑜𝑠)/(𝑃𝑟𝑜𝑦𝑒𝑐𝑡𝑜𝑠 𝑝𝑟𝑜𝑔𝑟𝑎𝑚𝑎𝑑𝑜𝑠)</a:t>
              </a:r>
              <a:endParaRPr lang="es-CL" sz="800"/>
            </a:p>
          </xdr:txBody>
        </xdr:sp>
      </mc:Fallback>
    </mc:AlternateContent>
    <xdr:clientData/>
  </xdr:twoCellAnchor>
  <xdr:twoCellAnchor>
    <xdr:from>
      <xdr:col>5</xdr:col>
      <xdr:colOff>98297</xdr:colOff>
      <xdr:row>9</xdr:row>
      <xdr:rowOff>854914</xdr:rowOff>
    </xdr:from>
    <xdr:to>
      <xdr:col>5</xdr:col>
      <xdr:colOff>2798297</xdr:colOff>
      <xdr:row>9</xdr:row>
      <xdr:rowOff>1106914</xdr:rowOff>
    </xdr:to>
    <mc:AlternateContent xmlns:mc="http://schemas.openxmlformats.org/markup-compatibility/2006" xmlns:a14="http://schemas.microsoft.com/office/drawing/2010/main">
      <mc:Choice Requires="a14">
        <xdr:sp macro="" textlink="">
          <xdr:nvSpPr>
            <xdr:cNvPr id="33" name="CuadroTexto 1">
              <a:extLst>
                <a:ext uri="{FF2B5EF4-FFF2-40B4-BE49-F238E27FC236}">
                  <a16:creationId xmlns:a16="http://schemas.microsoft.com/office/drawing/2014/main" id="{00000000-0008-0000-0000-000021000000}"/>
                </a:ext>
              </a:extLst>
            </xdr:cNvPr>
            <xdr:cNvSpPr txBox="1"/>
          </xdr:nvSpPr>
          <xdr:spPr>
            <a:xfrm>
              <a:off x="11445747" y="6614364"/>
              <a:ext cx="2700000" cy="252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
                  </m:oMathParaPr>
                  <m:oMath xmlns:m="http://schemas.openxmlformats.org/officeDocument/2006/math">
                    <m:r>
                      <a:rPr lang="es-CL" sz="800" b="0" i="1">
                        <a:latin typeface="Cambria Math" panose="02040503050406030204" pitchFamily="18" charset="0"/>
                      </a:rPr>
                      <m:t>% </m:t>
                    </m:r>
                    <m:r>
                      <a:rPr lang="es-CL" sz="800" b="0" i="1">
                        <a:latin typeface="Cambria Math" panose="02040503050406030204" pitchFamily="18" charset="0"/>
                      </a:rPr>
                      <m:t>𝐸𝑓𝑖𝑐𝑖𝑒𝑛𝑐𝑖𝑎</m:t>
                    </m:r>
                    <m:r>
                      <a:rPr lang="es-CL" sz="800" b="0" i="1">
                        <a:latin typeface="Cambria Math" panose="02040503050406030204" pitchFamily="18" charset="0"/>
                      </a:rPr>
                      <m:t> </m:t>
                    </m:r>
                    <m:r>
                      <a:rPr lang="es-CL" sz="800" b="0" i="1">
                        <a:latin typeface="Cambria Math" panose="02040503050406030204" pitchFamily="18" charset="0"/>
                      </a:rPr>
                      <m:t>𝑢𝑠𝑜</m:t>
                    </m:r>
                    <m:r>
                      <a:rPr lang="es-CL" sz="800" b="0" i="1">
                        <a:latin typeface="Cambria Math" panose="02040503050406030204" pitchFamily="18" charset="0"/>
                      </a:rPr>
                      <m:t> </m:t>
                    </m:r>
                    <m:r>
                      <a:rPr lang="es-CL" sz="800" b="0" i="1">
                        <a:latin typeface="Cambria Math" panose="02040503050406030204" pitchFamily="18" charset="0"/>
                      </a:rPr>
                      <m:t>𝐶𝐴𝑃𝐸𝑋</m:t>
                    </m:r>
                    <m:r>
                      <a:rPr lang="es-CL" sz="800" b="0" i="1">
                        <a:latin typeface="Cambria Math" panose="02040503050406030204" pitchFamily="18" charset="0"/>
                      </a:rPr>
                      <m:t>=</m:t>
                    </m:r>
                    <m:r>
                      <a:rPr lang="es-CL" sz="800" b="0" i="1">
                        <a:latin typeface="Cambria Math" panose="02040503050406030204" pitchFamily="18" charset="0"/>
                      </a:rPr>
                      <m:t>𝑃𝑟𝑜𝑚𝑒𝑑𝑖𝑜</m:t>
                    </m:r>
                    <m:r>
                      <a:rPr lang="es-CL" sz="800" b="0" i="1">
                        <a:latin typeface="Cambria Math" panose="02040503050406030204" pitchFamily="18" charset="0"/>
                      </a:rPr>
                      <m:t> </m:t>
                    </m:r>
                    <m:r>
                      <a:rPr lang="es-CL" sz="800" b="0" i="1">
                        <a:latin typeface="Cambria Math" panose="02040503050406030204" pitchFamily="18" charset="0"/>
                      </a:rPr>
                      <m:t>𝑝𝑜𝑛𝑑𝑒𝑟𝑎𝑑𝑜</m:t>
                    </m:r>
                    <m:r>
                      <a:rPr lang="es-CL" sz="800" b="0" i="1">
                        <a:latin typeface="Cambria Math" panose="02040503050406030204" pitchFamily="18" charset="0"/>
                      </a:rPr>
                      <m:t> </m:t>
                    </m:r>
                    <m:r>
                      <a:rPr lang="es-CL" sz="800" b="0" i="1">
                        <a:latin typeface="Cambria Math" panose="02040503050406030204" pitchFamily="18" charset="0"/>
                      </a:rPr>
                      <m:t>𝑑𝑒</m:t>
                    </m:r>
                    <m:r>
                      <a:rPr lang="es-CL" sz="800" b="0" i="1">
                        <a:latin typeface="Cambria Math" panose="02040503050406030204" pitchFamily="18" charset="0"/>
                      </a:rPr>
                      <m:t> </m:t>
                    </m:r>
                    <m:r>
                      <a:rPr lang="es-CL" sz="800" b="0" i="1">
                        <a:latin typeface="Cambria Math" panose="02040503050406030204" pitchFamily="18" charset="0"/>
                      </a:rPr>
                      <m:t>𝑙𝑎𝑠</m:t>
                    </m:r>
                    <m:r>
                      <a:rPr lang="es-CL" sz="800" b="0" i="1">
                        <a:latin typeface="Cambria Math" panose="02040503050406030204" pitchFamily="18" charset="0"/>
                      </a:rPr>
                      <m:t> </m:t>
                    </m:r>
                    <m:r>
                      <a:rPr lang="es-CL" sz="800" b="0" i="1">
                        <a:latin typeface="Cambria Math" panose="02040503050406030204" pitchFamily="18" charset="0"/>
                      </a:rPr>
                      <m:t>𝑇𝐼𝑅</m:t>
                    </m:r>
                  </m:oMath>
                </m:oMathPara>
              </a14:m>
              <a:endParaRPr lang="es-CL" sz="800"/>
            </a:p>
          </xdr:txBody>
        </xdr:sp>
      </mc:Choice>
      <mc:Fallback xmlns="">
        <xdr:sp macro="" textlink="">
          <xdr:nvSpPr>
            <xdr:cNvPr id="33" name="CuadroTexto 1">
              <a:extLst>
                <a:ext uri="{FF2B5EF4-FFF2-40B4-BE49-F238E27FC236}">
                  <a16:creationId xmlns:a16="http://schemas.microsoft.com/office/drawing/2014/main" id="{C840B9E5-788D-462E-872B-8DA02CC5A4E1}"/>
                </a:ext>
              </a:extLst>
            </xdr:cNvPr>
            <xdr:cNvSpPr txBox="1"/>
          </xdr:nvSpPr>
          <xdr:spPr>
            <a:xfrm>
              <a:off x="11445747" y="6614364"/>
              <a:ext cx="2700000" cy="252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s-CL" sz="800" b="0" i="0">
                  <a:latin typeface="Cambria Math" panose="02040503050406030204" pitchFamily="18" charset="0"/>
                </a:rPr>
                <a:t>% 𝐸𝑓𝑖𝑐𝑖𝑒𝑛𝑐𝑖𝑎 𝑢𝑠𝑜 𝐶𝐴𝑃𝐸𝑋=𝑃𝑟𝑜𝑚𝑒𝑑𝑖𝑜 𝑝𝑜𝑛𝑑𝑒𝑟𝑎𝑑𝑜 𝑑𝑒 𝑙𝑎𝑠 𝑇𝐼𝑅</a:t>
              </a:r>
              <a:endParaRPr lang="es-CL" sz="800"/>
            </a:p>
          </xdr:txBody>
        </xdr:sp>
      </mc:Fallback>
    </mc:AlternateContent>
    <xdr:clientData/>
  </xdr:twoCellAnchor>
  <xdr:twoCellAnchor>
    <xdr:from>
      <xdr:col>5</xdr:col>
      <xdr:colOff>3349243</xdr:colOff>
      <xdr:row>9</xdr:row>
      <xdr:rowOff>73102</xdr:rowOff>
    </xdr:from>
    <xdr:to>
      <xdr:col>5</xdr:col>
      <xdr:colOff>6373243</xdr:colOff>
      <xdr:row>9</xdr:row>
      <xdr:rowOff>325102</xdr:rowOff>
    </xdr:to>
    <mc:AlternateContent xmlns:mc="http://schemas.openxmlformats.org/markup-compatibility/2006" xmlns:a14="http://schemas.microsoft.com/office/drawing/2010/main">
      <mc:Choice Requires="a14">
        <xdr:sp macro="" textlink="">
          <xdr:nvSpPr>
            <xdr:cNvPr id="34" name="CuadroTexto 1">
              <a:extLst>
                <a:ext uri="{FF2B5EF4-FFF2-40B4-BE49-F238E27FC236}">
                  <a16:creationId xmlns:a16="http://schemas.microsoft.com/office/drawing/2014/main" id="{00000000-0008-0000-0000-000022000000}"/>
                </a:ext>
              </a:extLst>
            </xdr:cNvPr>
            <xdr:cNvSpPr txBox="1"/>
          </xdr:nvSpPr>
          <xdr:spPr>
            <a:xfrm>
              <a:off x="14696693" y="5832552"/>
              <a:ext cx="3024000" cy="252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
                  </m:oMathParaPr>
                  <m:oMath xmlns:m="http://schemas.openxmlformats.org/officeDocument/2006/math">
                    <m:r>
                      <a:rPr lang="es-CL" sz="800" b="0" i="1">
                        <a:latin typeface="Cambria Math" panose="02040503050406030204" pitchFamily="18" charset="0"/>
                      </a:rPr>
                      <m:t>% </m:t>
                    </m:r>
                    <m:r>
                      <a:rPr lang="es-CL" sz="800" b="0" i="1">
                        <a:latin typeface="Cambria Math" panose="02040503050406030204" pitchFamily="18" charset="0"/>
                      </a:rPr>
                      <m:t>𝐶𝑢𝑚𝑝𝑙𝑖𝑚𝑖𝑒𝑛𝑡𝑜</m:t>
                    </m:r>
                    <m:r>
                      <a:rPr lang="es-CL" sz="800" b="0" i="1">
                        <a:latin typeface="Cambria Math" panose="02040503050406030204" pitchFamily="18" charset="0"/>
                      </a:rPr>
                      <m:t> </m:t>
                    </m:r>
                    <m:r>
                      <a:rPr lang="es-CL" sz="800" b="0" i="1">
                        <a:latin typeface="Cambria Math" panose="02040503050406030204" pitchFamily="18" charset="0"/>
                      </a:rPr>
                      <m:t>𝑝𝑟𝑜𝑔𝑟𝑎𝑚𝑎</m:t>
                    </m:r>
                    <m:r>
                      <a:rPr lang="es-CL" sz="800" b="0" i="1">
                        <a:latin typeface="Cambria Math" panose="02040503050406030204" pitchFamily="18" charset="0"/>
                      </a:rPr>
                      <m:t> </m:t>
                    </m:r>
                    <m:r>
                      <a:rPr lang="es-CL" sz="800" b="0" i="1">
                        <a:latin typeface="Cambria Math" panose="02040503050406030204" pitchFamily="18" charset="0"/>
                      </a:rPr>
                      <m:t>𝑝𝑟𝑜𝑦𝑒𝑐𝑡𝑜𝑠</m:t>
                    </m:r>
                    <m:r>
                      <a:rPr lang="es-CL" sz="800" b="0" i="1">
                        <a:latin typeface="Cambria Math" panose="02040503050406030204" pitchFamily="18" charset="0"/>
                      </a:rPr>
                      <m:t>=% </m:t>
                    </m:r>
                    <m:r>
                      <a:rPr lang="es-CL" sz="800" b="0" i="1">
                        <a:latin typeface="Cambria Math" panose="02040503050406030204" pitchFamily="18" charset="0"/>
                      </a:rPr>
                      <m:t>𝐴𝑑h𝑒𝑠𝑖</m:t>
                    </m:r>
                    <m:r>
                      <a:rPr lang="es-CL" sz="800" b="0" i="1">
                        <a:latin typeface="Cambria Math" panose="02040503050406030204" pitchFamily="18" charset="0"/>
                      </a:rPr>
                      <m:t>ó</m:t>
                    </m:r>
                    <m:r>
                      <a:rPr lang="es-CL" sz="800" b="0" i="1">
                        <a:latin typeface="Cambria Math" panose="02040503050406030204" pitchFamily="18" charset="0"/>
                      </a:rPr>
                      <m:t>𝑛</m:t>
                    </m:r>
                    <m:r>
                      <a:rPr lang="es-CL" sz="800" b="0" i="1">
                        <a:latin typeface="Cambria Math" panose="02040503050406030204" pitchFamily="18" charset="0"/>
                      </a:rPr>
                      <m:t> </m:t>
                    </m:r>
                    <m:r>
                      <a:rPr lang="es-CL" sz="800" b="0" i="1">
                        <a:latin typeface="Cambria Math" panose="02040503050406030204" pitchFamily="18" charset="0"/>
                      </a:rPr>
                      <m:t>𝑑𝑒</m:t>
                    </m:r>
                    <m:r>
                      <a:rPr lang="es-CL" sz="800" b="0" i="1">
                        <a:latin typeface="Cambria Math" panose="02040503050406030204" pitchFamily="18" charset="0"/>
                      </a:rPr>
                      <m:t> </m:t>
                    </m:r>
                    <m:r>
                      <a:rPr lang="es-CL" sz="800" b="0" i="1">
                        <a:latin typeface="Cambria Math" panose="02040503050406030204" pitchFamily="18" charset="0"/>
                      </a:rPr>
                      <m:t>𝑝𝑟𝑜𝑦𝑒𝑐𝑡𝑜𝑠</m:t>
                    </m:r>
                  </m:oMath>
                </m:oMathPara>
              </a14:m>
              <a:endParaRPr lang="es-CL" sz="800"/>
            </a:p>
          </xdr:txBody>
        </xdr:sp>
      </mc:Choice>
      <mc:Fallback xmlns="">
        <xdr:sp macro="" textlink="">
          <xdr:nvSpPr>
            <xdr:cNvPr id="34" name="CuadroTexto 1">
              <a:extLst>
                <a:ext uri="{FF2B5EF4-FFF2-40B4-BE49-F238E27FC236}">
                  <a16:creationId xmlns:a16="http://schemas.microsoft.com/office/drawing/2014/main" id="{76380D96-B653-409C-A498-80AA6DE4EC63}"/>
                </a:ext>
              </a:extLst>
            </xdr:cNvPr>
            <xdr:cNvSpPr txBox="1"/>
          </xdr:nvSpPr>
          <xdr:spPr>
            <a:xfrm>
              <a:off x="14696693" y="5832552"/>
              <a:ext cx="3024000" cy="252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s-CL" sz="800" b="0" i="0">
                  <a:latin typeface="Cambria Math" panose="02040503050406030204" pitchFamily="18" charset="0"/>
                </a:rPr>
                <a:t>% 𝐶𝑢𝑚𝑝𝑙𝑖𝑚𝑖𝑒𝑛𝑡𝑜 𝑝𝑟𝑜𝑔𝑟𝑎𝑚𝑎 𝑝𝑟𝑜𝑦𝑒𝑐𝑡𝑜𝑠=% 𝐴𝑑ℎ𝑒𝑠𝑖ó𝑛 𝑑𝑒 𝑝𝑟𝑜𝑦𝑒𝑐𝑡𝑜𝑠</a:t>
              </a:r>
              <a:endParaRPr lang="es-CL" sz="800"/>
            </a:p>
          </xdr:txBody>
        </xdr:sp>
      </mc:Fallback>
    </mc:AlternateContent>
    <xdr:clientData/>
  </xdr:twoCellAnchor>
  <xdr:twoCellAnchor>
    <xdr:from>
      <xdr:col>5</xdr:col>
      <xdr:colOff>3349243</xdr:colOff>
      <xdr:row>9</xdr:row>
      <xdr:rowOff>395057</xdr:rowOff>
    </xdr:from>
    <xdr:to>
      <xdr:col>5</xdr:col>
      <xdr:colOff>5473243</xdr:colOff>
      <xdr:row>9</xdr:row>
      <xdr:rowOff>647057</xdr:rowOff>
    </xdr:to>
    <mc:AlternateContent xmlns:mc="http://schemas.openxmlformats.org/markup-compatibility/2006" xmlns:a14="http://schemas.microsoft.com/office/drawing/2010/main">
      <mc:Choice Requires="a14">
        <xdr:sp macro="" textlink="">
          <xdr:nvSpPr>
            <xdr:cNvPr id="35" name="CuadroTexto 1">
              <a:extLst>
                <a:ext uri="{FF2B5EF4-FFF2-40B4-BE49-F238E27FC236}">
                  <a16:creationId xmlns:a16="http://schemas.microsoft.com/office/drawing/2014/main" id="{00000000-0008-0000-0000-000023000000}"/>
                </a:ext>
              </a:extLst>
            </xdr:cNvPr>
            <xdr:cNvSpPr txBox="1"/>
          </xdr:nvSpPr>
          <xdr:spPr>
            <a:xfrm>
              <a:off x="14696693" y="6154507"/>
              <a:ext cx="2124000" cy="252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
                  </m:oMathParaPr>
                  <m:oMath xmlns:m="http://schemas.openxmlformats.org/officeDocument/2006/math">
                    <m:r>
                      <a:rPr lang="es-CL" sz="800" b="0" i="1">
                        <a:latin typeface="Cambria Math" panose="02040503050406030204" pitchFamily="18" charset="0"/>
                      </a:rPr>
                      <m:t>𝑈𝑠𝑜</m:t>
                    </m:r>
                    <m:r>
                      <a:rPr lang="es-CL" sz="800" b="0" i="1">
                        <a:latin typeface="Cambria Math" panose="02040503050406030204" pitchFamily="18" charset="0"/>
                      </a:rPr>
                      <m:t> </m:t>
                    </m:r>
                    <m:r>
                      <a:rPr lang="es-CL" sz="800" b="0" i="1">
                        <a:latin typeface="Cambria Math" panose="02040503050406030204" pitchFamily="18" charset="0"/>
                      </a:rPr>
                      <m:t>𝑑𝑒</m:t>
                    </m:r>
                    <m:r>
                      <a:rPr lang="es-CL" sz="800" b="0" i="1">
                        <a:latin typeface="Cambria Math" panose="02040503050406030204" pitchFamily="18" charset="0"/>
                      </a:rPr>
                      <m:t> </m:t>
                    </m:r>
                    <m:r>
                      <a:rPr lang="es-CL" sz="800" b="0" i="1">
                        <a:latin typeface="Cambria Math" panose="02040503050406030204" pitchFamily="18" charset="0"/>
                      </a:rPr>
                      <m:t>𝑐𝑜𝑛𝑡𝑖𝑛𝑔𝑒𝑛𝑐𝑖𝑎</m:t>
                    </m:r>
                    <m:r>
                      <a:rPr lang="es-CL" sz="800" b="0" i="1">
                        <a:latin typeface="Cambria Math" panose="02040503050406030204" pitchFamily="18" charset="0"/>
                      </a:rPr>
                      <m:t>=% </m:t>
                    </m:r>
                    <m:r>
                      <a:rPr lang="es-CL" sz="800" b="0" i="1">
                        <a:latin typeface="Cambria Math" panose="02040503050406030204" pitchFamily="18" charset="0"/>
                      </a:rPr>
                      <m:t>𝑢𝑠𝑜</m:t>
                    </m:r>
                    <m:r>
                      <a:rPr lang="es-CL" sz="800" b="0" i="1">
                        <a:latin typeface="Cambria Math" panose="02040503050406030204" pitchFamily="18" charset="0"/>
                      </a:rPr>
                      <m:t> </m:t>
                    </m:r>
                    <m:r>
                      <a:rPr lang="es-CL" sz="800" b="0" i="1">
                        <a:latin typeface="Cambria Math" panose="02040503050406030204" pitchFamily="18" charset="0"/>
                      </a:rPr>
                      <m:t>𝑑𝑒</m:t>
                    </m:r>
                    <m:r>
                      <a:rPr lang="es-CL" sz="800" b="0" i="1">
                        <a:latin typeface="Cambria Math" panose="02040503050406030204" pitchFamily="18" charset="0"/>
                      </a:rPr>
                      <m:t> </m:t>
                    </m:r>
                    <m:r>
                      <a:rPr lang="es-CL" sz="800" b="0" i="1">
                        <a:latin typeface="Cambria Math" panose="02040503050406030204" pitchFamily="18" charset="0"/>
                      </a:rPr>
                      <m:t>𝑐𝑜𝑛𝑡𝑖𝑛𝑔𝑒𝑛𝑐𝑖𝑎</m:t>
                    </m:r>
                  </m:oMath>
                </m:oMathPara>
              </a14:m>
              <a:endParaRPr lang="es-CL" sz="800"/>
            </a:p>
          </xdr:txBody>
        </xdr:sp>
      </mc:Choice>
      <mc:Fallback xmlns="">
        <xdr:sp macro="" textlink="">
          <xdr:nvSpPr>
            <xdr:cNvPr id="35" name="CuadroTexto 1">
              <a:extLst>
                <a:ext uri="{FF2B5EF4-FFF2-40B4-BE49-F238E27FC236}">
                  <a16:creationId xmlns:a16="http://schemas.microsoft.com/office/drawing/2014/main" id="{E9B50591-A74D-4309-8CB7-23CA758132F9}"/>
                </a:ext>
              </a:extLst>
            </xdr:cNvPr>
            <xdr:cNvSpPr txBox="1"/>
          </xdr:nvSpPr>
          <xdr:spPr>
            <a:xfrm>
              <a:off x="14696693" y="6154507"/>
              <a:ext cx="2124000" cy="252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s-CL" sz="800" b="0" i="0">
                  <a:latin typeface="Cambria Math" panose="02040503050406030204" pitchFamily="18" charset="0"/>
                </a:rPr>
                <a:t>𝑈𝑠𝑜 𝑑𝑒 𝑐𝑜𝑛𝑡𝑖𝑛𝑔𝑒𝑛𝑐𝑖𝑎=% 𝑢𝑠𝑜 𝑑𝑒 𝑐𝑜𝑛𝑡𝑖𝑛𝑔𝑒𝑛𝑐𝑖𝑎</a:t>
              </a:r>
              <a:endParaRPr lang="es-CL" sz="800"/>
            </a:p>
          </xdr:txBody>
        </xdr:sp>
      </mc:Fallback>
    </mc:AlternateContent>
    <xdr:clientData/>
  </xdr:twoCellAnchor>
  <xdr:twoCellAnchor editAs="oneCell">
    <xdr:from>
      <xdr:col>1</xdr:col>
      <xdr:colOff>533400</xdr:colOff>
      <xdr:row>11</xdr:row>
      <xdr:rowOff>9531</xdr:rowOff>
    </xdr:from>
    <xdr:to>
      <xdr:col>1</xdr:col>
      <xdr:colOff>3343275</xdr:colOff>
      <xdr:row>11</xdr:row>
      <xdr:rowOff>904875</xdr:rowOff>
    </xdr:to>
    <xdr:pic>
      <xdr:nvPicPr>
        <xdr:cNvPr id="36" name="Imagen 35">
          <a:extLst>
            <a:ext uri="{FF2B5EF4-FFF2-40B4-BE49-F238E27FC236}">
              <a16:creationId xmlns:a16="http://schemas.microsoft.com/office/drawing/2014/main" id="{00000000-0008-0000-0000-000024000000}"/>
            </a:ext>
          </a:extLst>
        </xdr:cNvPr>
        <xdr:cNvPicPr>
          <a:picLocks noChangeAspect="1"/>
        </xdr:cNvPicPr>
      </xdr:nvPicPr>
      <xdr:blipFill rotWithShape="1">
        <a:blip xmlns:r="http://schemas.openxmlformats.org/officeDocument/2006/relationships" r:embed="rId3"/>
        <a:srcRect t="10993" r="29289" b="13740"/>
        <a:stretch/>
      </xdr:blipFill>
      <xdr:spPr>
        <a:xfrm>
          <a:off x="2540000" y="7451731"/>
          <a:ext cx="2813050" cy="898519"/>
        </a:xfrm>
        <a:prstGeom prst="rect">
          <a:avLst/>
        </a:prstGeom>
      </xdr:spPr>
    </xdr:pic>
    <xdr:clientData/>
  </xdr:twoCellAnchor>
  <xdr:twoCellAnchor editAs="oneCell">
    <xdr:from>
      <xdr:col>1</xdr:col>
      <xdr:colOff>209550</xdr:colOff>
      <xdr:row>12</xdr:row>
      <xdr:rowOff>9664</xdr:rowOff>
    </xdr:from>
    <xdr:to>
      <xdr:col>1</xdr:col>
      <xdr:colOff>3609975</xdr:colOff>
      <xdr:row>12</xdr:row>
      <xdr:rowOff>1151775</xdr:rowOff>
    </xdr:to>
    <xdr:pic>
      <xdr:nvPicPr>
        <xdr:cNvPr id="37" name="Imagen 36">
          <a:extLst>
            <a:ext uri="{FF2B5EF4-FFF2-40B4-BE49-F238E27FC236}">
              <a16:creationId xmlns:a16="http://schemas.microsoft.com/office/drawing/2014/main" id="{00000000-0008-0000-0000-000025000000}"/>
            </a:ext>
          </a:extLst>
        </xdr:cNvPr>
        <xdr:cNvPicPr>
          <a:picLocks noChangeAspect="1"/>
        </xdr:cNvPicPr>
      </xdr:nvPicPr>
      <xdr:blipFill rotWithShape="1">
        <a:blip xmlns:r="http://schemas.openxmlformats.org/officeDocument/2006/relationships" r:embed="rId4"/>
        <a:srcRect r="22633" b="18179"/>
        <a:stretch/>
      </xdr:blipFill>
      <xdr:spPr>
        <a:xfrm>
          <a:off x="2214336" y="9108307"/>
          <a:ext cx="3397250" cy="1138936"/>
        </a:xfrm>
        <a:prstGeom prst="rect">
          <a:avLst/>
        </a:prstGeom>
      </xdr:spPr>
    </xdr:pic>
    <xdr:clientData/>
  </xdr:twoCellAnchor>
  <xdr:twoCellAnchor>
    <xdr:from>
      <xdr:col>5</xdr:col>
      <xdr:colOff>114300</xdr:colOff>
      <xdr:row>12</xdr:row>
      <xdr:rowOff>109056</xdr:rowOff>
    </xdr:from>
    <xdr:to>
      <xdr:col>5</xdr:col>
      <xdr:colOff>834300</xdr:colOff>
      <xdr:row>12</xdr:row>
      <xdr:rowOff>361056</xdr:rowOff>
    </xdr:to>
    <mc:AlternateContent xmlns:mc="http://schemas.openxmlformats.org/markup-compatibility/2006" xmlns:a14="http://schemas.microsoft.com/office/drawing/2010/main">
      <mc:Choice Requires="a14">
        <xdr:sp macro="" textlink="">
          <xdr:nvSpPr>
            <xdr:cNvPr id="42" name="TextBox 26">
              <a:extLst>
                <a:ext uri="{FF2B5EF4-FFF2-40B4-BE49-F238E27FC236}">
                  <a16:creationId xmlns:a16="http://schemas.microsoft.com/office/drawing/2014/main" id="{00000000-0008-0000-0000-00002A000000}"/>
                </a:ext>
              </a:extLst>
            </xdr:cNvPr>
            <xdr:cNvSpPr txBox="1"/>
          </xdr:nvSpPr>
          <xdr:spPr>
            <a:xfrm>
              <a:off x="11569700" y="9208606"/>
              <a:ext cx="720000" cy="252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
                  </m:oMathParaPr>
                  <m:oMath xmlns:m="http://schemas.openxmlformats.org/officeDocument/2006/math">
                    <m:r>
                      <a:rPr lang="es-ES" sz="800" b="0" i="1">
                        <a:latin typeface="Cambria Math" panose="02040503050406030204" pitchFamily="18" charset="0"/>
                      </a:rPr>
                      <m:t>𝑅</m:t>
                    </m:r>
                    <m:d>
                      <m:dPr>
                        <m:ctrlPr>
                          <a:rPr lang="es-ES" sz="800" b="0" i="1">
                            <a:latin typeface="Cambria Math" panose="02040503050406030204" pitchFamily="18" charset="0"/>
                          </a:rPr>
                        </m:ctrlPr>
                      </m:dPr>
                      <m:e>
                        <m:r>
                          <a:rPr lang="es-ES" sz="800" b="0" i="1">
                            <a:latin typeface="Cambria Math" panose="02040503050406030204" pitchFamily="18" charset="0"/>
                          </a:rPr>
                          <m:t>𝑡</m:t>
                        </m:r>
                      </m:e>
                    </m:d>
                    <m:r>
                      <a:rPr lang="es-ES" sz="800" b="0" i="1">
                        <a:latin typeface="Cambria Math" panose="02040503050406030204" pitchFamily="18" charset="0"/>
                      </a:rPr>
                      <m:t>=1−</m:t>
                    </m:r>
                    <m:r>
                      <a:rPr lang="es-ES" sz="800" b="0" i="1">
                        <a:latin typeface="Cambria Math" panose="02040503050406030204" pitchFamily="18" charset="0"/>
                      </a:rPr>
                      <m:t>𝐹</m:t>
                    </m:r>
                    <m:r>
                      <a:rPr lang="es-ES" sz="800" b="0" i="1">
                        <a:latin typeface="Cambria Math" panose="02040503050406030204" pitchFamily="18" charset="0"/>
                      </a:rPr>
                      <m:t>(</m:t>
                    </m:r>
                    <m:r>
                      <a:rPr lang="es-ES" sz="800" b="0" i="1">
                        <a:latin typeface="Cambria Math" panose="02040503050406030204" pitchFamily="18" charset="0"/>
                      </a:rPr>
                      <m:t>𝑡</m:t>
                    </m:r>
                    <m:r>
                      <a:rPr lang="es-ES" sz="800" b="0" i="1">
                        <a:latin typeface="Cambria Math" panose="02040503050406030204" pitchFamily="18" charset="0"/>
                      </a:rPr>
                      <m:t>)</m:t>
                    </m:r>
                  </m:oMath>
                </m:oMathPara>
              </a14:m>
              <a:endParaRPr lang="en-US" sz="800"/>
            </a:p>
          </xdr:txBody>
        </xdr:sp>
      </mc:Choice>
      <mc:Fallback xmlns="">
        <xdr:sp macro="" textlink="">
          <xdr:nvSpPr>
            <xdr:cNvPr id="42" name="TextBox 26">
              <a:extLst>
                <a:ext uri="{FF2B5EF4-FFF2-40B4-BE49-F238E27FC236}">
                  <a16:creationId xmlns:a16="http://schemas.microsoft.com/office/drawing/2014/main" id="{FBC2739D-4F62-4B5A-9DF1-2BD6E188922B}"/>
                </a:ext>
              </a:extLst>
            </xdr:cNvPr>
            <xdr:cNvSpPr txBox="1"/>
          </xdr:nvSpPr>
          <xdr:spPr>
            <a:xfrm>
              <a:off x="11569700" y="9208606"/>
              <a:ext cx="720000" cy="252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s-ES" sz="800" b="0" i="0">
                  <a:latin typeface="Cambria Math" panose="02040503050406030204" pitchFamily="18" charset="0"/>
                </a:rPr>
                <a:t>𝑅(𝑡)=1−𝐹(𝑡)</a:t>
              </a:r>
              <a:endParaRPr lang="en-US" sz="800"/>
            </a:p>
          </xdr:txBody>
        </xdr:sp>
      </mc:Fallback>
    </mc:AlternateContent>
    <xdr:clientData/>
  </xdr:twoCellAnchor>
  <xdr:twoCellAnchor>
    <xdr:from>
      <xdr:col>5</xdr:col>
      <xdr:colOff>895350</xdr:colOff>
      <xdr:row>12</xdr:row>
      <xdr:rowOff>109882</xdr:rowOff>
    </xdr:from>
    <xdr:to>
      <xdr:col>5</xdr:col>
      <xdr:colOff>1435350</xdr:colOff>
      <xdr:row>12</xdr:row>
      <xdr:rowOff>433882</xdr:rowOff>
    </xdr:to>
    <mc:AlternateContent xmlns:mc="http://schemas.openxmlformats.org/markup-compatibility/2006" xmlns:a14="http://schemas.microsoft.com/office/drawing/2010/main">
      <mc:Choice Requires="a14">
        <xdr:sp macro="" textlink="">
          <xdr:nvSpPr>
            <xdr:cNvPr id="43" name="TextBox 27">
              <a:extLst>
                <a:ext uri="{FF2B5EF4-FFF2-40B4-BE49-F238E27FC236}">
                  <a16:creationId xmlns:a16="http://schemas.microsoft.com/office/drawing/2014/main" id="{00000000-0008-0000-0000-00002B000000}"/>
                </a:ext>
              </a:extLst>
            </xdr:cNvPr>
            <xdr:cNvSpPr txBox="1"/>
          </xdr:nvSpPr>
          <xdr:spPr>
            <a:xfrm>
              <a:off x="12350750" y="9209432"/>
              <a:ext cx="540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
                  </m:oMathParaPr>
                  <m:oMath xmlns:m="http://schemas.openxmlformats.org/officeDocument/2006/math">
                    <m:r>
                      <a:rPr lang="es-ES" sz="800" b="0" i="1">
                        <a:latin typeface="Cambria Math" panose="02040503050406030204" pitchFamily="18" charset="0"/>
                      </a:rPr>
                      <m:t>h</m:t>
                    </m:r>
                    <m:d>
                      <m:dPr>
                        <m:ctrlPr>
                          <a:rPr lang="es-ES" sz="800" b="0" i="1">
                            <a:latin typeface="Cambria Math" panose="02040503050406030204" pitchFamily="18" charset="0"/>
                          </a:rPr>
                        </m:ctrlPr>
                      </m:dPr>
                      <m:e>
                        <m:r>
                          <a:rPr lang="es-ES" sz="800" b="0" i="1">
                            <a:latin typeface="Cambria Math" panose="02040503050406030204" pitchFamily="18" charset="0"/>
                          </a:rPr>
                          <m:t>𝑡</m:t>
                        </m:r>
                      </m:e>
                    </m:d>
                    <m:r>
                      <a:rPr lang="es-ES" sz="800" b="0" i="1">
                        <a:latin typeface="Cambria Math" panose="02040503050406030204" pitchFamily="18" charset="0"/>
                      </a:rPr>
                      <m:t>=</m:t>
                    </m:r>
                    <m:f>
                      <m:fPr>
                        <m:ctrlPr>
                          <a:rPr lang="es-ES" sz="800" b="0" i="1">
                            <a:latin typeface="Cambria Math" panose="02040503050406030204" pitchFamily="18" charset="0"/>
                          </a:rPr>
                        </m:ctrlPr>
                      </m:fPr>
                      <m:num>
                        <m:r>
                          <a:rPr lang="es-ES" sz="800" b="0" i="1">
                            <a:latin typeface="Cambria Math" panose="02040503050406030204" pitchFamily="18" charset="0"/>
                          </a:rPr>
                          <m:t>𝑓</m:t>
                        </m:r>
                        <m:r>
                          <a:rPr lang="es-ES" sz="800" b="0" i="1">
                            <a:latin typeface="Cambria Math" panose="02040503050406030204" pitchFamily="18" charset="0"/>
                          </a:rPr>
                          <m:t>(</m:t>
                        </m:r>
                        <m:r>
                          <a:rPr lang="es-ES" sz="800" b="0" i="1">
                            <a:latin typeface="Cambria Math" panose="02040503050406030204" pitchFamily="18" charset="0"/>
                          </a:rPr>
                          <m:t>𝑡</m:t>
                        </m:r>
                        <m:r>
                          <a:rPr lang="es-ES" sz="800" b="0" i="1">
                            <a:latin typeface="Cambria Math" panose="02040503050406030204" pitchFamily="18" charset="0"/>
                          </a:rPr>
                          <m:t>)</m:t>
                        </m:r>
                      </m:num>
                      <m:den>
                        <m:r>
                          <a:rPr lang="es-ES" sz="800" b="0" i="1">
                            <a:latin typeface="Cambria Math" panose="02040503050406030204" pitchFamily="18" charset="0"/>
                          </a:rPr>
                          <m:t>𝑅</m:t>
                        </m:r>
                        <m:r>
                          <a:rPr lang="es-ES" sz="800" b="0" i="1">
                            <a:latin typeface="Cambria Math" panose="02040503050406030204" pitchFamily="18" charset="0"/>
                          </a:rPr>
                          <m:t>(</m:t>
                        </m:r>
                        <m:r>
                          <a:rPr lang="es-ES" sz="800" b="0" i="1">
                            <a:latin typeface="Cambria Math" panose="02040503050406030204" pitchFamily="18" charset="0"/>
                          </a:rPr>
                          <m:t>𝑡</m:t>
                        </m:r>
                        <m:r>
                          <a:rPr lang="es-ES" sz="800" b="0" i="1">
                            <a:latin typeface="Cambria Math" panose="02040503050406030204" pitchFamily="18" charset="0"/>
                          </a:rPr>
                          <m:t>)</m:t>
                        </m:r>
                      </m:den>
                    </m:f>
                  </m:oMath>
                </m:oMathPara>
              </a14:m>
              <a:endParaRPr lang="en-US" sz="800"/>
            </a:p>
          </xdr:txBody>
        </xdr:sp>
      </mc:Choice>
      <mc:Fallback xmlns="">
        <xdr:sp macro="" textlink="">
          <xdr:nvSpPr>
            <xdr:cNvPr id="43" name="TextBox 27">
              <a:extLst>
                <a:ext uri="{FF2B5EF4-FFF2-40B4-BE49-F238E27FC236}">
                  <a16:creationId xmlns:a16="http://schemas.microsoft.com/office/drawing/2014/main" id="{0F0492F1-E274-4A53-B653-2275175FF403}"/>
                </a:ext>
              </a:extLst>
            </xdr:cNvPr>
            <xdr:cNvSpPr txBox="1"/>
          </xdr:nvSpPr>
          <xdr:spPr>
            <a:xfrm>
              <a:off x="12350750" y="9209432"/>
              <a:ext cx="540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s-ES" sz="800" b="0" i="0">
                  <a:latin typeface="Cambria Math" panose="02040503050406030204" pitchFamily="18" charset="0"/>
                </a:rPr>
                <a:t>ℎ(𝑡)=(𝑓(𝑡))/(𝑅(𝑡))</a:t>
              </a:r>
              <a:endParaRPr lang="en-US" sz="800"/>
            </a:p>
          </xdr:txBody>
        </xdr:sp>
      </mc:Fallback>
    </mc:AlternateContent>
    <xdr:clientData/>
  </xdr:twoCellAnchor>
  <xdr:twoCellAnchor>
    <xdr:from>
      <xdr:col>5</xdr:col>
      <xdr:colOff>123575</xdr:colOff>
      <xdr:row>12</xdr:row>
      <xdr:rowOff>831850</xdr:rowOff>
    </xdr:from>
    <xdr:to>
      <xdr:col>5</xdr:col>
      <xdr:colOff>663575</xdr:colOff>
      <xdr:row>12</xdr:row>
      <xdr:rowOff>1155850</xdr:rowOff>
    </xdr:to>
    <mc:AlternateContent xmlns:mc="http://schemas.openxmlformats.org/markup-compatibility/2006" xmlns:a14="http://schemas.microsoft.com/office/drawing/2010/main">
      <mc:Choice Requires="a14">
        <xdr:sp macro="" textlink="">
          <xdr:nvSpPr>
            <xdr:cNvPr id="44" name="TextBox 28">
              <a:extLst>
                <a:ext uri="{FF2B5EF4-FFF2-40B4-BE49-F238E27FC236}">
                  <a16:creationId xmlns:a16="http://schemas.microsoft.com/office/drawing/2014/main" id="{00000000-0008-0000-0000-00002C000000}"/>
                </a:ext>
              </a:extLst>
            </xdr:cNvPr>
            <xdr:cNvSpPr txBox="1"/>
          </xdr:nvSpPr>
          <xdr:spPr>
            <a:xfrm>
              <a:off x="11578975" y="9931400"/>
              <a:ext cx="540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
                  </m:oMathParaPr>
                  <m:oMath xmlns:m="http://schemas.openxmlformats.org/officeDocument/2006/math">
                    <m:r>
                      <a:rPr lang="es-ES" sz="800" b="0" i="1">
                        <a:latin typeface="Cambria Math" panose="02040503050406030204" pitchFamily="18" charset="0"/>
                      </a:rPr>
                      <m:t>𝑅</m:t>
                    </m:r>
                    <m:d>
                      <m:dPr>
                        <m:ctrlPr>
                          <a:rPr lang="es-ES" sz="800" b="0" i="1">
                            <a:latin typeface="Cambria Math" panose="02040503050406030204" pitchFamily="18" charset="0"/>
                          </a:rPr>
                        </m:ctrlPr>
                      </m:dPr>
                      <m:e>
                        <m:r>
                          <a:rPr lang="es-ES" sz="800" b="0" i="1">
                            <a:latin typeface="Cambria Math" panose="02040503050406030204" pitchFamily="18" charset="0"/>
                          </a:rPr>
                          <m:t>𝑡</m:t>
                        </m:r>
                      </m:e>
                    </m:d>
                    <m:r>
                      <a:rPr lang="es-ES" sz="800" b="0" i="1">
                        <a:latin typeface="Cambria Math" panose="02040503050406030204" pitchFamily="18" charset="0"/>
                      </a:rPr>
                      <m:t>=</m:t>
                    </m:r>
                    <m:sSup>
                      <m:sSupPr>
                        <m:ctrlPr>
                          <a:rPr lang="es-ES" sz="800" b="0" i="1">
                            <a:latin typeface="Cambria Math" panose="02040503050406030204" pitchFamily="18" charset="0"/>
                          </a:rPr>
                        </m:ctrlPr>
                      </m:sSupPr>
                      <m:e>
                        <m:r>
                          <a:rPr lang="es-ES" sz="800" b="0" i="1">
                            <a:latin typeface="Cambria Math" panose="02040503050406030204" pitchFamily="18" charset="0"/>
                          </a:rPr>
                          <m:t>𝑒</m:t>
                        </m:r>
                      </m:e>
                      <m:sup>
                        <m:r>
                          <a:rPr lang="es-ES" sz="800" b="0" i="1">
                            <a:latin typeface="Cambria Math" panose="02040503050406030204" pitchFamily="18" charset="0"/>
                          </a:rPr>
                          <m:t>−</m:t>
                        </m:r>
                        <m:r>
                          <a:rPr lang="es-ES" sz="800" b="0" i="1">
                            <a:latin typeface="Cambria Math" panose="02040503050406030204" pitchFamily="18" charset="0"/>
                            <a:ea typeface="Cambria Math" panose="02040503050406030204" pitchFamily="18" charset="0"/>
                          </a:rPr>
                          <m:t>𝜆</m:t>
                        </m:r>
                        <m:r>
                          <a:rPr lang="es-ES" sz="800" b="0" i="1">
                            <a:latin typeface="Cambria Math" panose="02040503050406030204" pitchFamily="18" charset="0"/>
                            <a:ea typeface="Cambria Math" panose="02040503050406030204" pitchFamily="18" charset="0"/>
                          </a:rPr>
                          <m:t>𝑡</m:t>
                        </m:r>
                      </m:sup>
                    </m:sSup>
                  </m:oMath>
                </m:oMathPara>
              </a14:m>
              <a:endParaRPr lang="en-US" sz="800"/>
            </a:p>
          </xdr:txBody>
        </xdr:sp>
      </mc:Choice>
      <mc:Fallback xmlns="">
        <xdr:sp macro="" textlink="">
          <xdr:nvSpPr>
            <xdr:cNvPr id="44" name="TextBox 28">
              <a:extLst>
                <a:ext uri="{FF2B5EF4-FFF2-40B4-BE49-F238E27FC236}">
                  <a16:creationId xmlns:a16="http://schemas.microsoft.com/office/drawing/2014/main" id="{2A6E43EE-6171-4DBF-9B86-45AD0ADDB88E}"/>
                </a:ext>
              </a:extLst>
            </xdr:cNvPr>
            <xdr:cNvSpPr txBox="1"/>
          </xdr:nvSpPr>
          <xdr:spPr>
            <a:xfrm>
              <a:off x="11578975" y="9931400"/>
              <a:ext cx="540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s-ES" sz="800" b="0" i="0">
                  <a:latin typeface="Cambria Math" panose="02040503050406030204" pitchFamily="18" charset="0"/>
                </a:rPr>
                <a:t>𝑅(𝑡)=𝑒^(−</a:t>
              </a:r>
              <a:r>
                <a:rPr lang="es-ES" sz="800" b="0" i="0">
                  <a:latin typeface="Cambria Math" panose="02040503050406030204" pitchFamily="18" charset="0"/>
                  <a:ea typeface="Cambria Math" panose="02040503050406030204" pitchFamily="18" charset="0"/>
                </a:rPr>
                <a:t>𝜆𝑡)</a:t>
              </a:r>
              <a:endParaRPr lang="en-US" sz="800"/>
            </a:p>
          </xdr:txBody>
        </xdr:sp>
      </mc:Fallback>
    </mc:AlternateContent>
    <xdr:clientData/>
  </xdr:twoCellAnchor>
  <xdr:twoCellAnchor>
    <xdr:from>
      <xdr:col>5</xdr:col>
      <xdr:colOff>902558</xdr:colOff>
      <xdr:row>12</xdr:row>
      <xdr:rowOff>497232</xdr:rowOff>
    </xdr:from>
    <xdr:to>
      <xdr:col>5</xdr:col>
      <xdr:colOff>1514558</xdr:colOff>
      <xdr:row>12</xdr:row>
      <xdr:rowOff>821232</xdr:rowOff>
    </xdr:to>
    <mc:AlternateContent xmlns:mc="http://schemas.openxmlformats.org/markup-compatibility/2006" xmlns:a14="http://schemas.microsoft.com/office/drawing/2010/main">
      <mc:Choice Requires="a14">
        <xdr:sp macro="" textlink="">
          <xdr:nvSpPr>
            <xdr:cNvPr id="45" name="TextBox 29">
              <a:extLst>
                <a:ext uri="{FF2B5EF4-FFF2-40B4-BE49-F238E27FC236}">
                  <a16:creationId xmlns:a16="http://schemas.microsoft.com/office/drawing/2014/main" id="{00000000-0008-0000-0000-00002D000000}"/>
                </a:ext>
              </a:extLst>
            </xdr:cNvPr>
            <xdr:cNvSpPr txBox="1"/>
          </xdr:nvSpPr>
          <xdr:spPr>
            <a:xfrm>
              <a:off x="12357958" y="9596782"/>
              <a:ext cx="612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
                  </m:oMathParaPr>
                  <m:oMath xmlns:m="http://schemas.openxmlformats.org/officeDocument/2006/math">
                    <m:r>
                      <a:rPr lang="es-ES" sz="800" b="0" i="1">
                        <a:latin typeface="Cambria Math" panose="02040503050406030204" pitchFamily="18" charset="0"/>
                      </a:rPr>
                      <m:t>h</m:t>
                    </m:r>
                    <m:d>
                      <m:dPr>
                        <m:ctrlPr>
                          <a:rPr lang="es-ES" sz="800" b="0" i="1">
                            <a:latin typeface="Cambria Math" panose="02040503050406030204" pitchFamily="18" charset="0"/>
                          </a:rPr>
                        </m:ctrlPr>
                      </m:dPr>
                      <m:e>
                        <m:r>
                          <a:rPr lang="es-ES" sz="800" b="0" i="1">
                            <a:latin typeface="Cambria Math" panose="02040503050406030204" pitchFamily="18" charset="0"/>
                          </a:rPr>
                          <m:t>𝑡</m:t>
                        </m:r>
                      </m:e>
                    </m:d>
                    <m:r>
                      <a:rPr lang="es-ES" sz="800" b="0" i="1">
                        <a:latin typeface="Cambria Math" panose="02040503050406030204" pitchFamily="18" charset="0"/>
                      </a:rPr>
                      <m:t>=</m:t>
                    </m:r>
                    <m:f>
                      <m:fPr>
                        <m:ctrlPr>
                          <a:rPr lang="es-ES" sz="800" b="0" i="1">
                            <a:latin typeface="Cambria Math" panose="02040503050406030204" pitchFamily="18" charset="0"/>
                          </a:rPr>
                        </m:ctrlPr>
                      </m:fPr>
                      <m:num>
                        <m:r>
                          <a:rPr lang="es-ES" sz="800" b="0" i="1">
                            <a:latin typeface="Cambria Math" panose="02040503050406030204" pitchFamily="18" charset="0"/>
                          </a:rPr>
                          <m:t>1</m:t>
                        </m:r>
                      </m:num>
                      <m:den>
                        <m:r>
                          <a:rPr lang="es-ES" sz="800" b="0" i="1">
                            <a:latin typeface="Cambria Math" panose="02040503050406030204" pitchFamily="18" charset="0"/>
                          </a:rPr>
                          <m:t>𝑀𝑇𝐵𝐹</m:t>
                        </m:r>
                      </m:den>
                    </m:f>
                  </m:oMath>
                </m:oMathPara>
              </a14:m>
              <a:endParaRPr lang="en-US" sz="800"/>
            </a:p>
          </xdr:txBody>
        </xdr:sp>
      </mc:Choice>
      <mc:Fallback xmlns="">
        <xdr:sp macro="" textlink="">
          <xdr:nvSpPr>
            <xdr:cNvPr id="45" name="TextBox 29">
              <a:extLst>
                <a:ext uri="{FF2B5EF4-FFF2-40B4-BE49-F238E27FC236}">
                  <a16:creationId xmlns:a16="http://schemas.microsoft.com/office/drawing/2014/main" id="{729B01AD-50F8-4A04-9542-26084EA3C543}"/>
                </a:ext>
              </a:extLst>
            </xdr:cNvPr>
            <xdr:cNvSpPr txBox="1"/>
          </xdr:nvSpPr>
          <xdr:spPr>
            <a:xfrm>
              <a:off x="12357958" y="9596782"/>
              <a:ext cx="612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s-ES" sz="800" b="0" i="0">
                  <a:latin typeface="Cambria Math" panose="02040503050406030204" pitchFamily="18" charset="0"/>
                </a:rPr>
                <a:t>ℎ(𝑡)=1/𝑀𝑇𝐵𝐹</a:t>
              </a:r>
              <a:endParaRPr lang="en-US" sz="800"/>
            </a:p>
          </xdr:txBody>
        </xdr:sp>
      </mc:Fallback>
    </mc:AlternateContent>
    <xdr:clientData/>
  </xdr:twoCellAnchor>
  <xdr:twoCellAnchor>
    <xdr:from>
      <xdr:col>5</xdr:col>
      <xdr:colOff>111283</xdr:colOff>
      <xdr:row>12</xdr:row>
      <xdr:rowOff>439256</xdr:rowOff>
    </xdr:from>
    <xdr:to>
      <xdr:col>5</xdr:col>
      <xdr:colOff>723283</xdr:colOff>
      <xdr:row>12</xdr:row>
      <xdr:rowOff>763256</xdr:rowOff>
    </xdr:to>
    <mc:AlternateContent xmlns:mc="http://schemas.openxmlformats.org/markup-compatibility/2006" xmlns:a14="http://schemas.microsoft.com/office/drawing/2010/main">
      <mc:Choice Requires="a14">
        <xdr:sp macro="" textlink="">
          <xdr:nvSpPr>
            <xdr:cNvPr id="46" name="TextBox 30">
              <a:extLst>
                <a:ext uri="{FF2B5EF4-FFF2-40B4-BE49-F238E27FC236}">
                  <a16:creationId xmlns:a16="http://schemas.microsoft.com/office/drawing/2014/main" id="{00000000-0008-0000-0000-00002E000000}"/>
                </a:ext>
              </a:extLst>
            </xdr:cNvPr>
            <xdr:cNvSpPr txBox="1"/>
          </xdr:nvSpPr>
          <xdr:spPr>
            <a:xfrm>
              <a:off x="11566683" y="9538806"/>
              <a:ext cx="612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
                  </m:oMathParaPr>
                  <m:oMath xmlns:m="http://schemas.openxmlformats.org/officeDocument/2006/math">
                    <m:r>
                      <a:rPr lang="es-ES" sz="800" b="0" i="1">
                        <a:latin typeface="Cambria Math" panose="02040503050406030204" pitchFamily="18" charset="0"/>
                      </a:rPr>
                      <m:t>𝑅</m:t>
                    </m:r>
                    <m:d>
                      <m:dPr>
                        <m:ctrlPr>
                          <a:rPr lang="es-ES" sz="800" b="0" i="1">
                            <a:latin typeface="Cambria Math" panose="02040503050406030204" pitchFamily="18" charset="0"/>
                          </a:rPr>
                        </m:ctrlPr>
                      </m:dPr>
                      <m:e>
                        <m:r>
                          <a:rPr lang="es-ES" sz="800" b="0" i="1">
                            <a:latin typeface="Cambria Math" panose="02040503050406030204" pitchFamily="18" charset="0"/>
                          </a:rPr>
                          <m:t>𝑡</m:t>
                        </m:r>
                      </m:e>
                    </m:d>
                    <m:r>
                      <a:rPr lang="es-ES" sz="800" b="0" i="1">
                        <a:latin typeface="Cambria Math" panose="02040503050406030204" pitchFamily="18" charset="0"/>
                      </a:rPr>
                      <m:t>=</m:t>
                    </m:r>
                    <m:sSup>
                      <m:sSupPr>
                        <m:ctrlPr>
                          <a:rPr lang="es-ES" sz="800" b="0" i="1">
                            <a:latin typeface="Cambria Math" panose="02040503050406030204" pitchFamily="18" charset="0"/>
                          </a:rPr>
                        </m:ctrlPr>
                      </m:sSupPr>
                      <m:e>
                        <m:r>
                          <a:rPr lang="es-ES" sz="800" b="0" i="1">
                            <a:latin typeface="Cambria Math" panose="02040503050406030204" pitchFamily="18" charset="0"/>
                          </a:rPr>
                          <m:t>𝑒</m:t>
                        </m:r>
                      </m:e>
                      <m:sup>
                        <m:r>
                          <a:rPr lang="es-ES" sz="800" b="0" i="1">
                            <a:latin typeface="Cambria Math" panose="02040503050406030204" pitchFamily="18" charset="0"/>
                          </a:rPr>
                          <m:t>−</m:t>
                        </m:r>
                        <m:sSup>
                          <m:sSupPr>
                            <m:ctrlPr>
                              <a:rPr lang="es-ES" sz="800" b="0" i="1">
                                <a:latin typeface="Cambria Math" panose="02040503050406030204" pitchFamily="18" charset="0"/>
                              </a:rPr>
                            </m:ctrlPr>
                          </m:sSupPr>
                          <m:e>
                            <m:d>
                              <m:dPr>
                                <m:ctrlPr>
                                  <a:rPr lang="es-ES" sz="800" b="0" i="1">
                                    <a:latin typeface="Cambria Math" panose="02040503050406030204" pitchFamily="18" charset="0"/>
                                  </a:rPr>
                                </m:ctrlPr>
                              </m:dPr>
                              <m:e>
                                <m:f>
                                  <m:fPr>
                                    <m:ctrlPr>
                                      <a:rPr lang="es-ES" sz="800" b="0" i="1">
                                        <a:latin typeface="Cambria Math" panose="02040503050406030204" pitchFamily="18" charset="0"/>
                                      </a:rPr>
                                    </m:ctrlPr>
                                  </m:fPr>
                                  <m:num>
                                    <m:r>
                                      <a:rPr lang="es-ES" sz="800" b="0" i="1">
                                        <a:latin typeface="Cambria Math" panose="02040503050406030204" pitchFamily="18" charset="0"/>
                                      </a:rPr>
                                      <m:t>𝑡</m:t>
                                    </m:r>
                                  </m:num>
                                  <m:den>
                                    <m:r>
                                      <a:rPr lang="es-ES" sz="800" b="0" i="1">
                                        <a:latin typeface="Cambria Math" panose="02040503050406030204" pitchFamily="18" charset="0"/>
                                        <a:ea typeface="Cambria Math" panose="02040503050406030204" pitchFamily="18" charset="0"/>
                                      </a:rPr>
                                      <m:t>𝜂</m:t>
                                    </m:r>
                                  </m:den>
                                </m:f>
                              </m:e>
                            </m:d>
                          </m:e>
                          <m:sup>
                            <m:r>
                              <a:rPr lang="es-ES" sz="800" b="0" i="1">
                                <a:latin typeface="Cambria Math" panose="02040503050406030204" pitchFamily="18" charset="0"/>
                                <a:ea typeface="Cambria Math" panose="02040503050406030204" pitchFamily="18" charset="0"/>
                              </a:rPr>
                              <m:t>𝛽</m:t>
                            </m:r>
                          </m:sup>
                        </m:sSup>
                      </m:sup>
                    </m:sSup>
                  </m:oMath>
                </m:oMathPara>
              </a14:m>
              <a:endParaRPr lang="en-US" sz="800"/>
            </a:p>
          </xdr:txBody>
        </xdr:sp>
      </mc:Choice>
      <mc:Fallback xmlns="">
        <xdr:sp macro="" textlink="">
          <xdr:nvSpPr>
            <xdr:cNvPr id="46" name="TextBox 30">
              <a:extLst>
                <a:ext uri="{FF2B5EF4-FFF2-40B4-BE49-F238E27FC236}">
                  <a16:creationId xmlns:a16="http://schemas.microsoft.com/office/drawing/2014/main" id="{82C179CD-9FEE-4D50-B94D-46B2B9079587}"/>
                </a:ext>
              </a:extLst>
            </xdr:cNvPr>
            <xdr:cNvSpPr txBox="1"/>
          </xdr:nvSpPr>
          <xdr:spPr>
            <a:xfrm>
              <a:off x="11566683" y="9538806"/>
              <a:ext cx="612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s-ES" sz="800" b="0" i="0">
                  <a:latin typeface="Cambria Math" panose="02040503050406030204" pitchFamily="18" charset="0"/>
                </a:rPr>
                <a:t>𝑅(𝑡)=𝑒^(−(𝑡/</a:t>
              </a:r>
              <a:r>
                <a:rPr lang="es-ES" sz="800" b="0" i="0">
                  <a:latin typeface="Cambria Math" panose="02040503050406030204" pitchFamily="18" charset="0"/>
                  <a:ea typeface="Cambria Math" panose="02040503050406030204" pitchFamily="18" charset="0"/>
                </a:rPr>
                <a:t>𝜂)^𝛽 )</a:t>
              </a:r>
              <a:endParaRPr lang="en-US" sz="800"/>
            </a:p>
          </xdr:txBody>
        </xdr:sp>
      </mc:Fallback>
    </mc:AlternateContent>
    <xdr:clientData/>
  </xdr:twoCellAnchor>
  <xdr:twoCellAnchor>
    <xdr:from>
      <xdr:col>5</xdr:col>
      <xdr:colOff>898246</xdr:colOff>
      <xdr:row>12</xdr:row>
      <xdr:rowOff>878232</xdr:rowOff>
    </xdr:from>
    <xdr:to>
      <xdr:col>5</xdr:col>
      <xdr:colOff>1798246</xdr:colOff>
      <xdr:row>12</xdr:row>
      <xdr:rowOff>1202232</xdr:rowOff>
    </xdr:to>
    <mc:AlternateContent xmlns:mc="http://schemas.openxmlformats.org/markup-compatibility/2006" xmlns:a14="http://schemas.microsoft.com/office/drawing/2010/main">
      <mc:Choice Requires="a14">
        <xdr:sp macro="" textlink="">
          <xdr:nvSpPr>
            <xdr:cNvPr id="47" name="TextBox 31">
              <a:extLst>
                <a:ext uri="{FF2B5EF4-FFF2-40B4-BE49-F238E27FC236}">
                  <a16:creationId xmlns:a16="http://schemas.microsoft.com/office/drawing/2014/main" id="{00000000-0008-0000-0000-00002F000000}"/>
                </a:ext>
              </a:extLst>
            </xdr:cNvPr>
            <xdr:cNvSpPr txBox="1"/>
          </xdr:nvSpPr>
          <xdr:spPr>
            <a:xfrm>
              <a:off x="12353646" y="9977782"/>
              <a:ext cx="900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
                  </m:oMathParaPr>
                  <m:oMath xmlns:m="http://schemas.openxmlformats.org/officeDocument/2006/math">
                    <m:r>
                      <a:rPr lang="es-ES" sz="800" b="0" i="1">
                        <a:latin typeface="Cambria Math" panose="02040503050406030204" pitchFamily="18" charset="0"/>
                      </a:rPr>
                      <m:t>𝑀𝑇𝐵𝐹</m:t>
                    </m:r>
                    <m:r>
                      <a:rPr lang="es-ES" sz="800" b="0" i="1">
                        <a:latin typeface="Cambria Math" panose="02040503050406030204" pitchFamily="18" charset="0"/>
                      </a:rPr>
                      <m:t>=</m:t>
                    </m:r>
                    <m:r>
                      <a:rPr lang="es-ES" sz="800" b="0" i="1">
                        <a:latin typeface="Cambria Math" panose="02040503050406030204" pitchFamily="18" charset="0"/>
                        <a:ea typeface="Cambria Math" panose="02040503050406030204" pitchFamily="18" charset="0"/>
                      </a:rPr>
                      <m:t>𝜂</m:t>
                    </m:r>
                    <m:r>
                      <m:rPr>
                        <m:sty m:val="p"/>
                      </m:rPr>
                      <a:rPr lang="el-GR" sz="800" b="0" i="1">
                        <a:latin typeface="Cambria Math" panose="02040503050406030204" pitchFamily="18" charset="0"/>
                        <a:ea typeface="Cambria Math" panose="02040503050406030204" pitchFamily="18" charset="0"/>
                      </a:rPr>
                      <m:t>Γ</m:t>
                    </m:r>
                    <m:d>
                      <m:dPr>
                        <m:ctrlPr>
                          <a:rPr lang="el-GR" sz="800" b="0" i="1">
                            <a:latin typeface="Cambria Math" panose="02040503050406030204" pitchFamily="18" charset="0"/>
                            <a:ea typeface="Cambria Math" panose="02040503050406030204" pitchFamily="18" charset="0"/>
                          </a:rPr>
                        </m:ctrlPr>
                      </m:dPr>
                      <m:e>
                        <m:r>
                          <a:rPr lang="es-ES" sz="800" b="0" i="1">
                            <a:latin typeface="Cambria Math" panose="02040503050406030204" pitchFamily="18" charset="0"/>
                            <a:ea typeface="Cambria Math" panose="02040503050406030204" pitchFamily="18" charset="0"/>
                          </a:rPr>
                          <m:t>1+</m:t>
                        </m:r>
                        <m:f>
                          <m:fPr>
                            <m:ctrlPr>
                              <a:rPr lang="es-ES" sz="800" b="0" i="1">
                                <a:latin typeface="Cambria Math" panose="02040503050406030204" pitchFamily="18" charset="0"/>
                                <a:ea typeface="Cambria Math" panose="02040503050406030204" pitchFamily="18" charset="0"/>
                              </a:rPr>
                            </m:ctrlPr>
                          </m:fPr>
                          <m:num>
                            <m:r>
                              <a:rPr lang="es-ES" sz="800" b="0" i="1">
                                <a:latin typeface="Cambria Math" panose="02040503050406030204" pitchFamily="18" charset="0"/>
                                <a:ea typeface="Cambria Math" panose="02040503050406030204" pitchFamily="18" charset="0"/>
                              </a:rPr>
                              <m:t>1</m:t>
                            </m:r>
                          </m:num>
                          <m:den>
                            <m:r>
                              <a:rPr lang="es-ES" sz="800" b="0" i="1">
                                <a:latin typeface="Cambria Math" panose="02040503050406030204" pitchFamily="18" charset="0"/>
                                <a:ea typeface="Cambria Math" panose="02040503050406030204" pitchFamily="18" charset="0"/>
                              </a:rPr>
                              <m:t>𝛽</m:t>
                            </m:r>
                          </m:den>
                        </m:f>
                      </m:e>
                    </m:d>
                  </m:oMath>
                </m:oMathPara>
              </a14:m>
              <a:endParaRPr lang="en-US" sz="800"/>
            </a:p>
          </xdr:txBody>
        </xdr:sp>
      </mc:Choice>
      <mc:Fallback xmlns="">
        <xdr:sp macro="" textlink="">
          <xdr:nvSpPr>
            <xdr:cNvPr id="47" name="TextBox 31">
              <a:extLst>
                <a:ext uri="{FF2B5EF4-FFF2-40B4-BE49-F238E27FC236}">
                  <a16:creationId xmlns:a16="http://schemas.microsoft.com/office/drawing/2014/main" id="{8F194C63-0BD3-4802-B4FB-2342D422976B}"/>
                </a:ext>
              </a:extLst>
            </xdr:cNvPr>
            <xdr:cNvSpPr txBox="1"/>
          </xdr:nvSpPr>
          <xdr:spPr>
            <a:xfrm>
              <a:off x="12353646" y="9977782"/>
              <a:ext cx="900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s-ES" sz="800" b="0" i="0">
                  <a:latin typeface="Cambria Math" panose="02040503050406030204" pitchFamily="18" charset="0"/>
                </a:rPr>
                <a:t>𝑀𝑇𝐵𝐹=</a:t>
              </a:r>
              <a:r>
                <a:rPr lang="es-ES" sz="800" b="0" i="0">
                  <a:latin typeface="Cambria Math" panose="02040503050406030204" pitchFamily="18" charset="0"/>
                  <a:ea typeface="Cambria Math" panose="02040503050406030204" pitchFamily="18" charset="0"/>
                </a:rPr>
                <a:t>𝜂</a:t>
              </a:r>
              <a:r>
                <a:rPr lang="el-GR" sz="800" b="0" i="0">
                  <a:latin typeface="Cambria Math" panose="02040503050406030204" pitchFamily="18" charset="0"/>
                  <a:ea typeface="Cambria Math" panose="02040503050406030204" pitchFamily="18" charset="0"/>
                </a:rPr>
                <a:t>Γ(</a:t>
              </a:r>
              <a:r>
                <a:rPr lang="es-ES" sz="800" b="0" i="0">
                  <a:latin typeface="Cambria Math" panose="02040503050406030204" pitchFamily="18" charset="0"/>
                  <a:ea typeface="Cambria Math" panose="02040503050406030204" pitchFamily="18" charset="0"/>
                </a:rPr>
                <a:t>1+1/𝛽)</a:t>
              </a:r>
              <a:endParaRPr lang="en-US" sz="800"/>
            </a:p>
          </xdr:txBody>
        </xdr:sp>
      </mc:Fallback>
    </mc:AlternateContent>
    <xdr:clientData/>
  </xdr:twoCellAnchor>
  <xdr:twoCellAnchor>
    <xdr:from>
      <xdr:col>5</xdr:col>
      <xdr:colOff>101600</xdr:colOff>
      <xdr:row>13</xdr:row>
      <xdr:rowOff>95251</xdr:rowOff>
    </xdr:from>
    <xdr:to>
      <xdr:col>5</xdr:col>
      <xdr:colOff>1109600</xdr:colOff>
      <xdr:row>13</xdr:row>
      <xdr:rowOff>419251</xdr:rowOff>
    </xdr:to>
    <mc:AlternateContent xmlns:mc="http://schemas.openxmlformats.org/markup-compatibility/2006" xmlns:a14="http://schemas.microsoft.com/office/drawing/2010/main">
      <mc:Choice Requires="a14">
        <xdr:sp macro="" textlink="">
          <xdr:nvSpPr>
            <xdr:cNvPr id="48" name="TextBox 18">
              <a:extLst>
                <a:ext uri="{FF2B5EF4-FFF2-40B4-BE49-F238E27FC236}">
                  <a16:creationId xmlns:a16="http://schemas.microsoft.com/office/drawing/2014/main" id="{00000000-0008-0000-0000-000030000000}"/>
                </a:ext>
              </a:extLst>
            </xdr:cNvPr>
            <xdr:cNvSpPr txBox="1"/>
          </xdr:nvSpPr>
          <xdr:spPr>
            <a:xfrm>
              <a:off x="11557000" y="10871201"/>
              <a:ext cx="1008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
                  </m:oMathParaPr>
                  <m:oMath xmlns:m="http://schemas.openxmlformats.org/officeDocument/2006/math">
                    <m:r>
                      <a:rPr lang="es-ES" sz="800" b="0" i="1">
                        <a:latin typeface="Cambria Math" panose="02040503050406030204" pitchFamily="18" charset="0"/>
                      </a:rPr>
                      <m:t>𝑀</m:t>
                    </m:r>
                    <m:d>
                      <m:dPr>
                        <m:ctrlPr>
                          <a:rPr lang="es-ES" sz="800" b="0" i="1">
                            <a:latin typeface="Cambria Math" panose="02040503050406030204" pitchFamily="18" charset="0"/>
                          </a:rPr>
                        </m:ctrlPr>
                      </m:dPr>
                      <m:e>
                        <m:r>
                          <a:rPr lang="es-ES" sz="800" b="0" i="1">
                            <a:latin typeface="Cambria Math" panose="02040503050406030204" pitchFamily="18" charset="0"/>
                          </a:rPr>
                          <m:t>𝑡</m:t>
                        </m:r>
                      </m:e>
                    </m:d>
                    <m:r>
                      <a:rPr lang="es-ES" sz="800" b="0" i="1">
                        <a:latin typeface="Cambria Math" panose="02040503050406030204" pitchFamily="18" charset="0"/>
                      </a:rPr>
                      <m:t>=1−</m:t>
                    </m:r>
                    <m:sSup>
                      <m:sSupPr>
                        <m:ctrlPr>
                          <a:rPr lang="es-ES" sz="800" b="0" i="1">
                            <a:latin typeface="Cambria Math" panose="02040503050406030204" pitchFamily="18" charset="0"/>
                          </a:rPr>
                        </m:ctrlPr>
                      </m:sSupPr>
                      <m:e>
                        <m:r>
                          <a:rPr lang="es-ES" sz="800" b="0" i="1">
                            <a:latin typeface="Cambria Math" panose="02040503050406030204" pitchFamily="18" charset="0"/>
                          </a:rPr>
                          <m:t>𝑒</m:t>
                        </m:r>
                      </m:e>
                      <m:sup>
                        <m:r>
                          <a:rPr lang="es-ES" sz="800" b="0" i="1">
                            <a:latin typeface="Cambria Math" panose="02040503050406030204" pitchFamily="18" charset="0"/>
                          </a:rPr>
                          <m:t>−</m:t>
                        </m:r>
                        <m:d>
                          <m:dPr>
                            <m:ctrlPr>
                              <a:rPr lang="es-ES" sz="800" b="0" i="1">
                                <a:latin typeface="Cambria Math" panose="02040503050406030204" pitchFamily="18" charset="0"/>
                              </a:rPr>
                            </m:ctrlPr>
                          </m:dPr>
                          <m:e>
                            <m:f>
                              <m:fPr>
                                <m:ctrlPr>
                                  <a:rPr lang="es-ES" sz="800" b="0" i="1">
                                    <a:latin typeface="Cambria Math" panose="02040503050406030204" pitchFamily="18" charset="0"/>
                                  </a:rPr>
                                </m:ctrlPr>
                              </m:fPr>
                              <m:num>
                                <m:r>
                                  <a:rPr lang="es-ES" sz="800" b="0" i="1">
                                    <a:latin typeface="Cambria Math" panose="02040503050406030204" pitchFamily="18" charset="0"/>
                                  </a:rPr>
                                  <m:t>1</m:t>
                                </m:r>
                              </m:num>
                              <m:den>
                                <m:r>
                                  <a:rPr lang="es-ES" sz="800" b="0" i="1">
                                    <a:latin typeface="Cambria Math" panose="02040503050406030204" pitchFamily="18" charset="0"/>
                                  </a:rPr>
                                  <m:t>𝑀𝑇𝑇𝑅</m:t>
                                </m:r>
                              </m:den>
                            </m:f>
                          </m:e>
                        </m:d>
                        <m:r>
                          <m:rPr>
                            <m:nor/>
                          </m:rPr>
                          <a:rPr lang="es-ES" sz="800" b="0" i="0">
                            <a:latin typeface="Cambria Math" panose="02040503050406030204" pitchFamily="18" charset="0"/>
                          </a:rPr>
                          <m:t> </m:t>
                        </m:r>
                        <m:r>
                          <m:rPr>
                            <m:nor/>
                          </m:rPr>
                          <a:rPr lang="es-ES" sz="800" b="0" i="0">
                            <a:latin typeface="Cambria Math" panose="02040503050406030204" pitchFamily="18" charset="0"/>
                          </a:rPr>
                          <m:t>t</m:t>
                        </m:r>
                      </m:sup>
                    </m:sSup>
                  </m:oMath>
                </m:oMathPara>
              </a14:m>
              <a:endParaRPr lang="en-US" sz="800"/>
            </a:p>
          </xdr:txBody>
        </xdr:sp>
      </mc:Choice>
      <mc:Fallback xmlns="">
        <xdr:sp macro="" textlink="">
          <xdr:nvSpPr>
            <xdr:cNvPr id="48" name="TextBox 18">
              <a:extLst>
                <a:ext uri="{FF2B5EF4-FFF2-40B4-BE49-F238E27FC236}">
                  <a16:creationId xmlns:a16="http://schemas.microsoft.com/office/drawing/2014/main" id="{3861A9AA-A33F-46E2-A86C-5206FE14B480}"/>
                </a:ext>
              </a:extLst>
            </xdr:cNvPr>
            <xdr:cNvSpPr txBox="1"/>
          </xdr:nvSpPr>
          <xdr:spPr>
            <a:xfrm>
              <a:off x="11557000" y="10871201"/>
              <a:ext cx="1008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s-ES" sz="800" b="0" i="0">
                  <a:latin typeface="Cambria Math" panose="02040503050406030204" pitchFamily="18" charset="0"/>
                </a:rPr>
                <a:t>𝑀(𝑡)=1−𝑒^(−(1/𝑀𝑇𝑇𝑅)" t" )</a:t>
              </a:r>
              <a:endParaRPr lang="en-US" sz="800"/>
            </a:p>
          </xdr:txBody>
        </xdr:sp>
      </mc:Fallback>
    </mc:AlternateContent>
    <xdr:clientData/>
  </xdr:twoCellAnchor>
  <xdr:twoCellAnchor>
    <xdr:from>
      <xdr:col>5</xdr:col>
      <xdr:colOff>1187182</xdr:colOff>
      <xdr:row>13</xdr:row>
      <xdr:rowOff>95250</xdr:rowOff>
    </xdr:from>
    <xdr:to>
      <xdr:col>5</xdr:col>
      <xdr:colOff>2555182</xdr:colOff>
      <xdr:row>13</xdr:row>
      <xdr:rowOff>419250</xdr:rowOff>
    </xdr:to>
    <mc:AlternateContent xmlns:mc="http://schemas.openxmlformats.org/markup-compatibility/2006" xmlns:a14="http://schemas.microsoft.com/office/drawing/2010/main">
      <mc:Choice Requires="a14">
        <xdr:sp macro="" textlink="">
          <xdr:nvSpPr>
            <xdr:cNvPr id="49" name="TextBox 19">
              <a:extLst>
                <a:ext uri="{FF2B5EF4-FFF2-40B4-BE49-F238E27FC236}">
                  <a16:creationId xmlns:a16="http://schemas.microsoft.com/office/drawing/2014/main" id="{00000000-0008-0000-0000-000031000000}"/>
                </a:ext>
              </a:extLst>
            </xdr:cNvPr>
            <xdr:cNvSpPr txBox="1"/>
          </xdr:nvSpPr>
          <xdr:spPr>
            <a:xfrm>
              <a:off x="12642582" y="10871200"/>
              <a:ext cx="1368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
                  </m:oMathParaPr>
                  <m:oMath xmlns:m="http://schemas.openxmlformats.org/officeDocument/2006/math">
                    <m:r>
                      <a:rPr lang="es-ES" sz="800" b="0" i="1">
                        <a:latin typeface="Cambria Math" panose="02040503050406030204" pitchFamily="18" charset="0"/>
                      </a:rPr>
                      <m:t>𝑀</m:t>
                    </m:r>
                    <m:d>
                      <m:dPr>
                        <m:ctrlPr>
                          <a:rPr lang="es-ES" sz="800" b="0" i="1">
                            <a:latin typeface="Cambria Math" panose="02040503050406030204" pitchFamily="18" charset="0"/>
                          </a:rPr>
                        </m:ctrlPr>
                      </m:dPr>
                      <m:e>
                        <m:r>
                          <a:rPr lang="es-ES" sz="800" b="0" i="1">
                            <a:latin typeface="Cambria Math" panose="02040503050406030204" pitchFamily="18" charset="0"/>
                          </a:rPr>
                          <m:t>𝑡</m:t>
                        </m:r>
                      </m:e>
                    </m:d>
                    <m:r>
                      <a:rPr lang="es-ES" sz="800" b="0" i="1">
                        <a:latin typeface="Cambria Math" panose="02040503050406030204" pitchFamily="18" charset="0"/>
                      </a:rPr>
                      <m:t>=</m:t>
                    </m:r>
                    <m:f>
                      <m:fPr>
                        <m:ctrlPr>
                          <a:rPr lang="es-ES" sz="800" b="0" i="1">
                            <a:latin typeface="Cambria Math" panose="02040503050406030204" pitchFamily="18" charset="0"/>
                          </a:rPr>
                        </m:ctrlPr>
                      </m:fPr>
                      <m:num>
                        <m:r>
                          <a:rPr lang="es-ES" sz="800" b="0" i="1">
                            <a:latin typeface="Cambria Math" panose="02040503050406030204" pitchFamily="18" charset="0"/>
                          </a:rPr>
                          <m:t>1</m:t>
                        </m:r>
                      </m:num>
                      <m:den>
                        <m:sSub>
                          <m:sSubPr>
                            <m:ctrlPr>
                              <a:rPr lang="es-ES" sz="800" b="0" i="1">
                                <a:latin typeface="Cambria Math" panose="02040503050406030204" pitchFamily="18" charset="0"/>
                              </a:rPr>
                            </m:ctrlPr>
                          </m:sSubPr>
                          <m:e>
                            <m:r>
                              <a:rPr lang="es-ES" sz="800" b="0" i="1">
                                <a:latin typeface="Cambria Math" panose="02040503050406030204" pitchFamily="18" charset="0"/>
                                <a:ea typeface="Cambria Math" panose="02040503050406030204" pitchFamily="18" charset="0"/>
                              </a:rPr>
                              <m:t>𝜎</m:t>
                            </m:r>
                          </m:e>
                          <m:sub>
                            <m:r>
                              <a:rPr lang="es-ES" sz="800" b="0" i="1">
                                <a:latin typeface="Cambria Math" panose="02040503050406030204" pitchFamily="18" charset="0"/>
                              </a:rPr>
                              <m:t>𝑡</m:t>
                            </m:r>
                          </m:sub>
                        </m:sSub>
                        <m:rad>
                          <m:radPr>
                            <m:degHide m:val="on"/>
                            <m:ctrlPr>
                              <a:rPr lang="es-ES" sz="800" b="0" i="1">
                                <a:latin typeface="Cambria Math" panose="02040503050406030204" pitchFamily="18" charset="0"/>
                                <a:ea typeface="Cambria Math" panose="02040503050406030204" pitchFamily="18" charset="0"/>
                              </a:rPr>
                            </m:ctrlPr>
                          </m:radPr>
                          <m:deg/>
                          <m:e>
                            <m:r>
                              <a:rPr lang="es-ES" sz="800" b="0" i="1">
                                <a:latin typeface="Cambria Math" panose="02040503050406030204" pitchFamily="18" charset="0"/>
                                <a:ea typeface="Cambria Math" panose="02040503050406030204" pitchFamily="18" charset="0"/>
                              </a:rPr>
                              <m:t>2</m:t>
                            </m:r>
                            <m:r>
                              <a:rPr lang="es-ES" sz="800" b="0" i="1">
                                <a:latin typeface="Cambria Math" panose="02040503050406030204" pitchFamily="18" charset="0"/>
                                <a:ea typeface="Cambria Math" panose="02040503050406030204" pitchFamily="18" charset="0"/>
                              </a:rPr>
                              <m:t>𝜋</m:t>
                            </m:r>
                          </m:e>
                        </m:rad>
                      </m:den>
                    </m:f>
                    <m:nary>
                      <m:naryPr>
                        <m:limLoc m:val="undOvr"/>
                        <m:subHide m:val="on"/>
                        <m:supHide m:val="on"/>
                        <m:ctrlPr>
                          <a:rPr lang="es-ES" sz="800" b="0" i="1">
                            <a:latin typeface="Cambria Math" panose="02040503050406030204" pitchFamily="18" charset="0"/>
                          </a:rPr>
                        </m:ctrlPr>
                      </m:naryPr>
                      <m:sub/>
                      <m:sup/>
                      <m:e>
                        <m:f>
                          <m:fPr>
                            <m:ctrlPr>
                              <a:rPr lang="es-ES" sz="800" b="0" i="1">
                                <a:latin typeface="Cambria Math" panose="02040503050406030204" pitchFamily="18" charset="0"/>
                              </a:rPr>
                            </m:ctrlPr>
                          </m:fPr>
                          <m:num>
                            <m:r>
                              <a:rPr lang="es-ES" sz="800" b="0" i="1">
                                <a:latin typeface="Cambria Math" panose="02040503050406030204" pitchFamily="18" charset="0"/>
                              </a:rPr>
                              <m:t>1</m:t>
                            </m:r>
                          </m:num>
                          <m:den>
                            <m:r>
                              <a:rPr lang="es-ES" sz="800" b="0" i="1">
                                <a:latin typeface="Cambria Math" panose="02040503050406030204" pitchFamily="18" charset="0"/>
                              </a:rPr>
                              <m:t>𝑡</m:t>
                            </m:r>
                          </m:den>
                        </m:f>
                        <m:sSup>
                          <m:sSupPr>
                            <m:ctrlPr>
                              <a:rPr lang="es-ES" sz="800" b="0" i="1">
                                <a:latin typeface="Cambria Math" panose="02040503050406030204" pitchFamily="18" charset="0"/>
                              </a:rPr>
                            </m:ctrlPr>
                          </m:sSupPr>
                          <m:e>
                            <m:r>
                              <a:rPr lang="es-ES" sz="800" b="0" i="1">
                                <a:latin typeface="Cambria Math" panose="02040503050406030204" pitchFamily="18" charset="0"/>
                              </a:rPr>
                              <m:t>𝑒</m:t>
                            </m:r>
                          </m:e>
                          <m:sup>
                            <m:r>
                              <a:rPr lang="es-ES" sz="800" b="0" i="1">
                                <a:latin typeface="Cambria Math" panose="02040503050406030204" pitchFamily="18" charset="0"/>
                              </a:rPr>
                              <m:t>−</m:t>
                            </m:r>
                            <m:f>
                              <m:fPr>
                                <m:ctrlPr>
                                  <a:rPr lang="es-ES" sz="800" b="0" i="1">
                                    <a:latin typeface="Cambria Math" panose="02040503050406030204" pitchFamily="18" charset="0"/>
                                  </a:rPr>
                                </m:ctrlPr>
                              </m:fPr>
                              <m:num>
                                <m:r>
                                  <a:rPr lang="es-ES" sz="800" b="0" i="1">
                                    <a:latin typeface="Cambria Math" panose="02040503050406030204" pitchFamily="18" charset="0"/>
                                  </a:rPr>
                                  <m:t>1</m:t>
                                </m:r>
                              </m:num>
                              <m:den>
                                <m:r>
                                  <a:rPr lang="es-ES" sz="800" b="0" i="1">
                                    <a:latin typeface="Cambria Math" panose="02040503050406030204" pitchFamily="18" charset="0"/>
                                  </a:rPr>
                                  <m:t>2</m:t>
                                </m:r>
                              </m:den>
                            </m:f>
                            <m:sSup>
                              <m:sSupPr>
                                <m:ctrlPr>
                                  <a:rPr lang="es-ES" sz="800" b="0" i="1">
                                    <a:latin typeface="Cambria Math" panose="02040503050406030204" pitchFamily="18" charset="0"/>
                                  </a:rPr>
                                </m:ctrlPr>
                              </m:sSupPr>
                              <m:e>
                                <m:d>
                                  <m:dPr>
                                    <m:ctrlPr>
                                      <a:rPr lang="es-ES" sz="800" b="0" i="1">
                                        <a:latin typeface="Cambria Math" panose="02040503050406030204" pitchFamily="18" charset="0"/>
                                      </a:rPr>
                                    </m:ctrlPr>
                                  </m:dPr>
                                  <m:e>
                                    <m:f>
                                      <m:fPr>
                                        <m:ctrlPr>
                                          <a:rPr lang="es-ES" sz="800" b="0" i="1">
                                            <a:latin typeface="Cambria Math" panose="02040503050406030204" pitchFamily="18" charset="0"/>
                                          </a:rPr>
                                        </m:ctrlPr>
                                      </m:fPr>
                                      <m:num>
                                        <m:func>
                                          <m:funcPr>
                                            <m:ctrlPr>
                                              <a:rPr lang="es-ES" sz="800" b="0" i="1">
                                                <a:latin typeface="Cambria Math" panose="02040503050406030204" pitchFamily="18" charset="0"/>
                                              </a:rPr>
                                            </m:ctrlPr>
                                          </m:funcPr>
                                          <m:fName>
                                            <m:r>
                                              <m:rPr>
                                                <m:sty m:val="p"/>
                                              </m:rPr>
                                              <a:rPr lang="es-ES" sz="800" b="0" i="0">
                                                <a:latin typeface="Cambria Math" panose="02040503050406030204" pitchFamily="18" charset="0"/>
                                              </a:rPr>
                                              <m:t>ln</m:t>
                                            </m:r>
                                          </m:fName>
                                          <m:e>
                                            <m:r>
                                              <a:rPr lang="es-ES" sz="800" b="0" i="1">
                                                <a:latin typeface="Cambria Math" panose="02040503050406030204" pitchFamily="18" charset="0"/>
                                              </a:rPr>
                                              <m:t>𝑡</m:t>
                                            </m:r>
                                          </m:e>
                                        </m:func>
                                        <m:r>
                                          <a:rPr lang="es-ES" sz="800" b="0" i="1">
                                            <a:latin typeface="Cambria Math" panose="02040503050406030204" pitchFamily="18" charset="0"/>
                                          </a:rPr>
                                          <m:t>−</m:t>
                                        </m:r>
                                        <m:sSub>
                                          <m:sSubPr>
                                            <m:ctrlPr>
                                              <a:rPr lang="es-ES" sz="800" b="0" i="1">
                                                <a:latin typeface="Cambria Math" panose="02040503050406030204" pitchFamily="18" charset="0"/>
                                              </a:rPr>
                                            </m:ctrlPr>
                                          </m:sSubPr>
                                          <m:e>
                                            <m:r>
                                              <a:rPr lang="es-ES" sz="800" b="0" i="1">
                                                <a:latin typeface="Cambria Math" panose="02040503050406030204" pitchFamily="18" charset="0"/>
                                                <a:ea typeface="Cambria Math" panose="02040503050406030204" pitchFamily="18" charset="0"/>
                                              </a:rPr>
                                              <m:t>𝜇</m:t>
                                            </m:r>
                                          </m:e>
                                          <m:sub>
                                            <m:r>
                                              <a:rPr lang="es-ES" sz="800" b="0" i="1">
                                                <a:latin typeface="Cambria Math" panose="02040503050406030204" pitchFamily="18" charset="0"/>
                                              </a:rPr>
                                              <m:t>𝑡</m:t>
                                            </m:r>
                                          </m:sub>
                                        </m:sSub>
                                      </m:num>
                                      <m:den>
                                        <m:sSub>
                                          <m:sSubPr>
                                            <m:ctrlPr>
                                              <a:rPr lang="es-ES" sz="800" b="0" i="1">
                                                <a:latin typeface="Cambria Math" panose="02040503050406030204" pitchFamily="18" charset="0"/>
                                              </a:rPr>
                                            </m:ctrlPr>
                                          </m:sSubPr>
                                          <m:e>
                                            <m:r>
                                              <a:rPr lang="es-ES" sz="800" b="0" i="1">
                                                <a:latin typeface="Cambria Math" panose="02040503050406030204" pitchFamily="18" charset="0"/>
                                                <a:ea typeface="Cambria Math" panose="02040503050406030204" pitchFamily="18" charset="0"/>
                                              </a:rPr>
                                              <m:t>𝜎</m:t>
                                            </m:r>
                                          </m:e>
                                          <m:sub>
                                            <m:r>
                                              <a:rPr lang="es-ES" sz="800" b="0" i="1">
                                                <a:latin typeface="Cambria Math" panose="02040503050406030204" pitchFamily="18" charset="0"/>
                                              </a:rPr>
                                              <m:t>𝑡</m:t>
                                            </m:r>
                                          </m:sub>
                                        </m:sSub>
                                      </m:den>
                                    </m:f>
                                  </m:e>
                                </m:d>
                              </m:e>
                              <m:sup>
                                <m:r>
                                  <a:rPr lang="es-ES" sz="800" b="0" i="1">
                                    <a:latin typeface="Cambria Math" panose="02040503050406030204" pitchFamily="18" charset="0"/>
                                  </a:rPr>
                                  <m:t>2</m:t>
                                </m:r>
                              </m:sup>
                            </m:sSup>
                          </m:sup>
                        </m:sSup>
                      </m:e>
                    </m:nary>
                  </m:oMath>
                </m:oMathPara>
              </a14:m>
              <a:endParaRPr lang="en-US" sz="800"/>
            </a:p>
          </xdr:txBody>
        </xdr:sp>
      </mc:Choice>
      <mc:Fallback xmlns="">
        <xdr:sp macro="" textlink="">
          <xdr:nvSpPr>
            <xdr:cNvPr id="49" name="TextBox 19">
              <a:extLst>
                <a:ext uri="{FF2B5EF4-FFF2-40B4-BE49-F238E27FC236}">
                  <a16:creationId xmlns:a16="http://schemas.microsoft.com/office/drawing/2014/main" id="{921EAC55-6BE0-48A7-9A14-DF692B3878B6}"/>
                </a:ext>
              </a:extLst>
            </xdr:cNvPr>
            <xdr:cNvSpPr txBox="1"/>
          </xdr:nvSpPr>
          <xdr:spPr>
            <a:xfrm>
              <a:off x="12642582" y="10871200"/>
              <a:ext cx="1368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s-ES" sz="800" b="0" i="0">
                  <a:latin typeface="Cambria Math" panose="02040503050406030204" pitchFamily="18" charset="0"/>
                </a:rPr>
                <a:t>𝑀(𝑡)=1/(</a:t>
              </a:r>
              <a:r>
                <a:rPr lang="es-ES" sz="800" b="0" i="0">
                  <a:latin typeface="Cambria Math" panose="02040503050406030204" pitchFamily="18" charset="0"/>
                  <a:ea typeface="Cambria Math" panose="02040503050406030204" pitchFamily="18" charset="0"/>
                </a:rPr>
                <a:t>𝜎_</a:t>
              </a:r>
              <a:r>
                <a:rPr lang="es-ES" sz="800" b="0" i="0">
                  <a:latin typeface="Cambria Math" panose="02040503050406030204" pitchFamily="18" charset="0"/>
                </a:rPr>
                <a:t>𝑡</a:t>
              </a:r>
              <a:r>
                <a:rPr lang="es-ES" sz="800" b="0" i="0">
                  <a:latin typeface="Cambria Math" panose="02040503050406030204" pitchFamily="18" charset="0"/>
                  <a:ea typeface="Cambria Math" panose="02040503050406030204" pitchFamily="18" charset="0"/>
                </a:rPr>
                <a:t> √2𝜋) </a:t>
              </a:r>
              <a:r>
                <a:rPr lang="es-ES" sz="800" b="0" i="0">
                  <a:latin typeface="Cambria Math" panose="02040503050406030204" pitchFamily="18" charset="0"/>
                </a:rPr>
                <a:t>∫1▒〖1/𝑡 𝑒^(−1/2 ((ln⁡𝑡−</a:t>
              </a:r>
              <a:r>
                <a:rPr lang="es-ES" sz="800" b="0" i="0">
                  <a:latin typeface="Cambria Math" panose="02040503050406030204" pitchFamily="18" charset="0"/>
                  <a:ea typeface="Cambria Math" panose="02040503050406030204" pitchFamily="18" charset="0"/>
                </a:rPr>
                <a:t>𝜇_</a:t>
              </a:r>
              <a:r>
                <a:rPr lang="es-ES" sz="800" b="0" i="0">
                  <a:latin typeface="Cambria Math" panose="02040503050406030204" pitchFamily="18" charset="0"/>
                </a:rPr>
                <a:t>𝑡)/</a:t>
              </a:r>
              <a:r>
                <a:rPr lang="es-ES" sz="800" b="0" i="0">
                  <a:latin typeface="Cambria Math" panose="02040503050406030204" pitchFamily="18" charset="0"/>
                  <a:ea typeface="Cambria Math" panose="02040503050406030204" pitchFamily="18" charset="0"/>
                </a:rPr>
                <a:t>𝜎_</a:t>
              </a:r>
              <a:r>
                <a:rPr lang="es-ES" sz="800" b="0" i="0">
                  <a:latin typeface="Cambria Math" panose="02040503050406030204" pitchFamily="18" charset="0"/>
                </a:rPr>
                <a:t>𝑡 )^2 ) 〗</a:t>
              </a:r>
              <a:endParaRPr lang="en-US" sz="800"/>
            </a:p>
          </xdr:txBody>
        </xdr:sp>
      </mc:Fallback>
    </mc:AlternateContent>
    <xdr:clientData/>
  </xdr:twoCellAnchor>
  <xdr:twoCellAnchor>
    <xdr:from>
      <xdr:col>5</xdr:col>
      <xdr:colOff>107950</xdr:colOff>
      <xdr:row>13</xdr:row>
      <xdr:rowOff>496357</xdr:rowOff>
    </xdr:from>
    <xdr:to>
      <xdr:col>5</xdr:col>
      <xdr:colOff>899950</xdr:colOff>
      <xdr:row>13</xdr:row>
      <xdr:rowOff>820357</xdr:rowOff>
    </xdr:to>
    <mc:AlternateContent xmlns:mc="http://schemas.openxmlformats.org/markup-compatibility/2006" xmlns:a14="http://schemas.microsoft.com/office/drawing/2010/main">
      <mc:Choice Requires="a14">
        <xdr:sp macro="" textlink="">
          <xdr:nvSpPr>
            <xdr:cNvPr id="50" name="TextBox 21">
              <a:extLst>
                <a:ext uri="{FF2B5EF4-FFF2-40B4-BE49-F238E27FC236}">
                  <a16:creationId xmlns:a16="http://schemas.microsoft.com/office/drawing/2014/main" id="{00000000-0008-0000-0000-000032000000}"/>
                </a:ext>
              </a:extLst>
            </xdr:cNvPr>
            <xdr:cNvSpPr txBox="1"/>
          </xdr:nvSpPr>
          <xdr:spPr>
            <a:xfrm>
              <a:off x="11563350" y="11272307"/>
              <a:ext cx="792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
                  </m:oMathParaPr>
                  <m:oMath xmlns:m="http://schemas.openxmlformats.org/officeDocument/2006/math">
                    <m:r>
                      <a:rPr lang="es-ES" sz="800" b="0" i="1">
                        <a:latin typeface="Cambria Math" panose="02040503050406030204" pitchFamily="18" charset="0"/>
                      </a:rPr>
                      <m:t>𝑀𝑇𝑇𝑅</m:t>
                    </m:r>
                    <m:r>
                      <a:rPr lang="es-ES" sz="800" b="0" i="1">
                        <a:latin typeface="Cambria Math" panose="02040503050406030204" pitchFamily="18" charset="0"/>
                      </a:rPr>
                      <m:t>=</m:t>
                    </m:r>
                    <m:sSup>
                      <m:sSupPr>
                        <m:ctrlPr>
                          <a:rPr lang="es-ES" sz="800" b="0" i="1">
                            <a:latin typeface="Cambria Math" panose="02040503050406030204" pitchFamily="18" charset="0"/>
                          </a:rPr>
                        </m:ctrlPr>
                      </m:sSupPr>
                      <m:e>
                        <m:r>
                          <a:rPr lang="es-ES" sz="800" b="0" i="1">
                            <a:latin typeface="Cambria Math" panose="02040503050406030204" pitchFamily="18" charset="0"/>
                          </a:rPr>
                          <m:t>𝑒</m:t>
                        </m:r>
                      </m:e>
                      <m:sup>
                        <m:d>
                          <m:dPr>
                            <m:ctrlPr>
                              <a:rPr lang="es-ES" sz="800" b="0" i="1">
                                <a:latin typeface="Cambria Math" panose="02040503050406030204" pitchFamily="18" charset="0"/>
                              </a:rPr>
                            </m:ctrlPr>
                          </m:dPr>
                          <m:e>
                            <m:sSub>
                              <m:sSubPr>
                                <m:ctrlPr>
                                  <a:rPr lang="es-ES" sz="800" b="0" i="1">
                                    <a:latin typeface="Cambria Math" panose="02040503050406030204" pitchFamily="18" charset="0"/>
                                  </a:rPr>
                                </m:ctrlPr>
                              </m:sSubPr>
                              <m:e>
                                <m:r>
                                  <a:rPr lang="es-ES" sz="800" b="0" i="1">
                                    <a:latin typeface="Cambria Math" panose="02040503050406030204" pitchFamily="18" charset="0"/>
                                    <a:ea typeface="Cambria Math" panose="02040503050406030204" pitchFamily="18" charset="0"/>
                                  </a:rPr>
                                  <m:t>𝜇</m:t>
                                </m:r>
                              </m:e>
                              <m:sub>
                                <m:r>
                                  <a:rPr lang="es-ES" sz="800" b="0" i="1">
                                    <a:latin typeface="Cambria Math" panose="02040503050406030204" pitchFamily="18" charset="0"/>
                                  </a:rPr>
                                  <m:t>𝑡</m:t>
                                </m:r>
                              </m:sub>
                            </m:sSub>
                            <m:r>
                              <a:rPr lang="es-ES" sz="800" b="0" i="1">
                                <a:latin typeface="Cambria Math" panose="02040503050406030204" pitchFamily="18" charset="0"/>
                              </a:rPr>
                              <m:t>+</m:t>
                            </m:r>
                            <m:f>
                              <m:fPr>
                                <m:ctrlPr>
                                  <a:rPr lang="es-ES" sz="800" b="0" i="1">
                                    <a:latin typeface="Cambria Math" panose="02040503050406030204" pitchFamily="18" charset="0"/>
                                  </a:rPr>
                                </m:ctrlPr>
                              </m:fPr>
                              <m:num>
                                <m:sSubSup>
                                  <m:sSubSupPr>
                                    <m:ctrlPr>
                                      <a:rPr lang="es-ES" sz="800" b="0" i="1">
                                        <a:latin typeface="Cambria Math" panose="02040503050406030204" pitchFamily="18" charset="0"/>
                                      </a:rPr>
                                    </m:ctrlPr>
                                  </m:sSubSupPr>
                                  <m:e>
                                    <m:r>
                                      <a:rPr lang="es-ES" sz="800" b="0" i="1">
                                        <a:latin typeface="Cambria Math" panose="02040503050406030204" pitchFamily="18" charset="0"/>
                                        <a:ea typeface="Cambria Math" panose="02040503050406030204" pitchFamily="18" charset="0"/>
                                      </a:rPr>
                                      <m:t>𝜎</m:t>
                                    </m:r>
                                  </m:e>
                                  <m:sub>
                                    <m:r>
                                      <a:rPr lang="es-ES" sz="800" b="0" i="1">
                                        <a:latin typeface="Cambria Math" panose="02040503050406030204" pitchFamily="18" charset="0"/>
                                      </a:rPr>
                                      <m:t>𝑡</m:t>
                                    </m:r>
                                  </m:sub>
                                  <m:sup>
                                    <m:r>
                                      <a:rPr lang="es-ES" sz="800" b="0" i="1">
                                        <a:latin typeface="Cambria Math" panose="02040503050406030204" pitchFamily="18" charset="0"/>
                                      </a:rPr>
                                      <m:t>2</m:t>
                                    </m:r>
                                  </m:sup>
                                </m:sSubSup>
                              </m:num>
                              <m:den>
                                <m:r>
                                  <a:rPr lang="es-ES" sz="800" b="0" i="1">
                                    <a:latin typeface="Cambria Math" panose="02040503050406030204" pitchFamily="18" charset="0"/>
                                  </a:rPr>
                                  <m:t>2</m:t>
                                </m:r>
                              </m:den>
                            </m:f>
                          </m:e>
                        </m:d>
                      </m:sup>
                    </m:sSup>
                  </m:oMath>
                </m:oMathPara>
              </a14:m>
              <a:endParaRPr lang="en-US" sz="800"/>
            </a:p>
          </xdr:txBody>
        </xdr:sp>
      </mc:Choice>
      <mc:Fallback xmlns="">
        <xdr:sp macro="" textlink="">
          <xdr:nvSpPr>
            <xdr:cNvPr id="50" name="TextBox 21">
              <a:extLst>
                <a:ext uri="{FF2B5EF4-FFF2-40B4-BE49-F238E27FC236}">
                  <a16:creationId xmlns:a16="http://schemas.microsoft.com/office/drawing/2014/main" id="{9B1E8FF1-D65B-4F44-AAF7-2C389BF53FA0}"/>
                </a:ext>
              </a:extLst>
            </xdr:cNvPr>
            <xdr:cNvSpPr txBox="1"/>
          </xdr:nvSpPr>
          <xdr:spPr>
            <a:xfrm>
              <a:off x="11563350" y="11272307"/>
              <a:ext cx="792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s-ES" sz="800" b="0" i="0">
                  <a:latin typeface="Cambria Math" panose="02040503050406030204" pitchFamily="18" charset="0"/>
                </a:rPr>
                <a:t>𝑀𝑇𝑇𝑅=𝑒^((</a:t>
              </a:r>
              <a:r>
                <a:rPr lang="es-ES" sz="800" b="0" i="0">
                  <a:latin typeface="Cambria Math" panose="02040503050406030204" pitchFamily="18" charset="0"/>
                  <a:ea typeface="Cambria Math" panose="02040503050406030204" pitchFamily="18" charset="0"/>
                </a:rPr>
                <a:t>𝜇_</a:t>
              </a:r>
              <a:r>
                <a:rPr lang="es-ES" sz="800" b="0" i="0">
                  <a:latin typeface="Cambria Math" panose="02040503050406030204" pitchFamily="18" charset="0"/>
                </a:rPr>
                <a:t>𝑡+(</a:t>
              </a:r>
              <a:r>
                <a:rPr lang="es-ES" sz="800" b="0" i="0">
                  <a:latin typeface="Cambria Math" panose="02040503050406030204" pitchFamily="18" charset="0"/>
                  <a:ea typeface="Cambria Math" panose="02040503050406030204" pitchFamily="18" charset="0"/>
                </a:rPr>
                <a:t>𝜎_</a:t>
              </a:r>
              <a:r>
                <a:rPr lang="es-ES" sz="800" b="0" i="0">
                  <a:latin typeface="Cambria Math" panose="02040503050406030204" pitchFamily="18" charset="0"/>
                </a:rPr>
                <a:t>𝑡^2)/2) )</a:t>
              </a:r>
              <a:endParaRPr lang="en-US" sz="800"/>
            </a:p>
          </xdr:txBody>
        </xdr:sp>
      </mc:Fallback>
    </mc:AlternateContent>
    <xdr:clientData/>
  </xdr:twoCellAnchor>
  <xdr:twoCellAnchor>
    <xdr:from>
      <xdr:col>5</xdr:col>
      <xdr:colOff>980133</xdr:colOff>
      <xdr:row>13</xdr:row>
      <xdr:rowOff>490007</xdr:rowOff>
    </xdr:from>
    <xdr:to>
      <xdr:col>5</xdr:col>
      <xdr:colOff>1664133</xdr:colOff>
      <xdr:row>13</xdr:row>
      <xdr:rowOff>850007</xdr:rowOff>
    </xdr:to>
    <mc:AlternateContent xmlns:mc="http://schemas.openxmlformats.org/markup-compatibility/2006" xmlns:a14="http://schemas.microsoft.com/office/drawing/2010/main">
      <mc:Choice Requires="a14">
        <xdr:sp macro="" textlink="">
          <xdr:nvSpPr>
            <xdr:cNvPr id="51" name="TextBox 22">
              <a:extLst>
                <a:ext uri="{FF2B5EF4-FFF2-40B4-BE49-F238E27FC236}">
                  <a16:creationId xmlns:a16="http://schemas.microsoft.com/office/drawing/2014/main" id="{00000000-0008-0000-0000-000033000000}"/>
                </a:ext>
              </a:extLst>
            </xdr:cNvPr>
            <xdr:cNvSpPr txBox="1"/>
          </xdr:nvSpPr>
          <xdr:spPr>
            <a:xfrm>
              <a:off x="12435533" y="11265957"/>
              <a:ext cx="684000" cy="360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
                  </m:oMathParaPr>
                  <m:oMath xmlns:m="http://schemas.openxmlformats.org/officeDocument/2006/math">
                    <m:sSub>
                      <m:sSubPr>
                        <m:ctrlPr>
                          <a:rPr lang="en-US" sz="800" i="1">
                            <a:latin typeface="Cambria Math" panose="02040503050406030204" pitchFamily="18" charset="0"/>
                          </a:rPr>
                        </m:ctrlPr>
                      </m:sSubPr>
                      <m:e>
                        <m:r>
                          <a:rPr lang="en-US" sz="800" i="1">
                            <a:latin typeface="Cambria Math" panose="02040503050406030204" pitchFamily="18" charset="0"/>
                            <a:ea typeface="Cambria Math" panose="02040503050406030204" pitchFamily="18" charset="0"/>
                          </a:rPr>
                          <m:t>𝜇</m:t>
                        </m:r>
                      </m:e>
                      <m:sub>
                        <m:r>
                          <a:rPr lang="es-ES" sz="800" b="0" i="1">
                            <a:latin typeface="Cambria Math" panose="02040503050406030204" pitchFamily="18" charset="0"/>
                          </a:rPr>
                          <m:t>𝑡</m:t>
                        </m:r>
                      </m:sub>
                    </m:sSub>
                    <m:r>
                      <a:rPr lang="es-ES" sz="800" b="0" i="1">
                        <a:latin typeface="Cambria Math" panose="02040503050406030204" pitchFamily="18" charset="0"/>
                      </a:rPr>
                      <m:t>=</m:t>
                    </m:r>
                    <m:f>
                      <m:fPr>
                        <m:ctrlPr>
                          <a:rPr lang="es-ES" sz="800" b="0" i="1">
                            <a:latin typeface="Cambria Math" panose="02040503050406030204" pitchFamily="18" charset="0"/>
                          </a:rPr>
                        </m:ctrlPr>
                      </m:fPr>
                      <m:num>
                        <m:r>
                          <a:rPr lang="es-ES" sz="800" b="0" i="1">
                            <a:latin typeface="Cambria Math" panose="02040503050406030204" pitchFamily="18" charset="0"/>
                          </a:rPr>
                          <m:t>1</m:t>
                        </m:r>
                      </m:num>
                      <m:den>
                        <m:r>
                          <a:rPr lang="es-ES" sz="800" b="0" i="1">
                            <a:latin typeface="Cambria Math" panose="02040503050406030204" pitchFamily="18" charset="0"/>
                          </a:rPr>
                          <m:t>𝑁</m:t>
                        </m:r>
                      </m:den>
                    </m:f>
                    <m:r>
                      <m:rPr>
                        <m:nor/>
                      </m:rPr>
                      <a:rPr lang="es-ES" sz="800" b="0" i="0">
                        <a:latin typeface="Cambria Math" panose="02040503050406030204" pitchFamily="18" charset="0"/>
                      </a:rPr>
                      <m:t> </m:t>
                    </m:r>
                    <m:nary>
                      <m:naryPr>
                        <m:chr m:val="∑"/>
                        <m:ctrlPr>
                          <a:rPr lang="es-ES" sz="800" b="0" i="1">
                            <a:latin typeface="Cambria Math" panose="02040503050406030204" pitchFamily="18" charset="0"/>
                          </a:rPr>
                        </m:ctrlPr>
                      </m:naryPr>
                      <m:sub>
                        <m:r>
                          <m:rPr>
                            <m:brk m:alnAt="23"/>
                          </m:rPr>
                          <a:rPr lang="es-ES" sz="800" b="0" i="1">
                            <a:latin typeface="Cambria Math" panose="02040503050406030204" pitchFamily="18" charset="0"/>
                          </a:rPr>
                          <m:t>𝑖</m:t>
                        </m:r>
                        <m:r>
                          <a:rPr lang="es-ES" sz="800" b="0" i="1">
                            <a:latin typeface="Cambria Math" panose="02040503050406030204" pitchFamily="18" charset="0"/>
                          </a:rPr>
                          <m:t>=1</m:t>
                        </m:r>
                      </m:sub>
                      <m:sup>
                        <m:r>
                          <a:rPr lang="es-ES" sz="800" b="0" i="1">
                            <a:latin typeface="Cambria Math" panose="02040503050406030204" pitchFamily="18" charset="0"/>
                          </a:rPr>
                          <m:t>𝑁</m:t>
                        </m:r>
                      </m:sup>
                      <m:e>
                        <m:func>
                          <m:funcPr>
                            <m:ctrlPr>
                              <a:rPr lang="es-ES" sz="800" b="0" i="1">
                                <a:latin typeface="Cambria Math" panose="02040503050406030204" pitchFamily="18" charset="0"/>
                              </a:rPr>
                            </m:ctrlPr>
                          </m:funcPr>
                          <m:fName>
                            <m:r>
                              <m:rPr>
                                <m:sty m:val="p"/>
                              </m:rPr>
                              <a:rPr lang="es-ES" sz="800" b="0" i="0">
                                <a:latin typeface="Cambria Math" panose="02040503050406030204" pitchFamily="18" charset="0"/>
                              </a:rPr>
                              <m:t>ln</m:t>
                            </m:r>
                          </m:fName>
                          <m:e>
                            <m:r>
                              <a:rPr lang="es-ES" sz="800" b="0" i="1">
                                <a:latin typeface="Cambria Math" panose="02040503050406030204" pitchFamily="18" charset="0"/>
                              </a:rPr>
                              <m:t>𝑡</m:t>
                            </m:r>
                          </m:e>
                        </m:func>
                      </m:e>
                    </m:nary>
                  </m:oMath>
                </m:oMathPara>
              </a14:m>
              <a:endParaRPr lang="en-US" sz="800"/>
            </a:p>
          </xdr:txBody>
        </xdr:sp>
      </mc:Choice>
      <mc:Fallback xmlns="">
        <xdr:sp macro="" textlink="">
          <xdr:nvSpPr>
            <xdr:cNvPr id="51" name="TextBox 22">
              <a:extLst>
                <a:ext uri="{FF2B5EF4-FFF2-40B4-BE49-F238E27FC236}">
                  <a16:creationId xmlns:a16="http://schemas.microsoft.com/office/drawing/2014/main" id="{1F5BE7A9-8C01-47B2-ACB7-EDEA938B013E}"/>
                </a:ext>
              </a:extLst>
            </xdr:cNvPr>
            <xdr:cNvSpPr txBox="1"/>
          </xdr:nvSpPr>
          <xdr:spPr>
            <a:xfrm>
              <a:off x="12435533" y="11265957"/>
              <a:ext cx="684000" cy="360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n-US" sz="800" i="0">
                  <a:latin typeface="Cambria Math" panose="02040503050406030204" pitchFamily="18" charset="0"/>
                  <a:ea typeface="Cambria Math" panose="02040503050406030204" pitchFamily="18" charset="0"/>
                </a:rPr>
                <a:t>𝜇_</a:t>
              </a:r>
              <a:r>
                <a:rPr lang="es-ES" sz="800" b="0" i="0">
                  <a:latin typeface="Cambria Math" panose="02040503050406030204" pitchFamily="18" charset="0"/>
                </a:rPr>
                <a:t>𝑡=1/𝑁 " " ∑_(𝑖=1)^𝑁▒ln⁡𝑡 </a:t>
              </a:r>
              <a:endParaRPr lang="en-US" sz="800"/>
            </a:p>
          </xdr:txBody>
        </xdr:sp>
      </mc:Fallback>
    </mc:AlternateContent>
    <xdr:clientData/>
  </xdr:twoCellAnchor>
  <xdr:twoCellAnchor>
    <xdr:from>
      <xdr:col>5</xdr:col>
      <xdr:colOff>1737876</xdr:colOff>
      <xdr:row>13</xdr:row>
      <xdr:rowOff>481882</xdr:rowOff>
    </xdr:from>
    <xdr:to>
      <xdr:col>5</xdr:col>
      <xdr:colOff>3069876</xdr:colOff>
      <xdr:row>13</xdr:row>
      <xdr:rowOff>960796</xdr:rowOff>
    </xdr:to>
    <mc:AlternateContent xmlns:mc="http://schemas.openxmlformats.org/markup-compatibility/2006" xmlns:a14="http://schemas.microsoft.com/office/drawing/2010/main">
      <mc:Choice Requires="a14">
        <xdr:sp macro="" textlink="">
          <xdr:nvSpPr>
            <xdr:cNvPr id="52" name="TextBox 23">
              <a:extLst>
                <a:ext uri="{FF2B5EF4-FFF2-40B4-BE49-F238E27FC236}">
                  <a16:creationId xmlns:a16="http://schemas.microsoft.com/office/drawing/2014/main" id="{00000000-0008-0000-0000-000034000000}"/>
                </a:ext>
              </a:extLst>
            </xdr:cNvPr>
            <xdr:cNvSpPr txBox="1"/>
          </xdr:nvSpPr>
          <xdr:spPr>
            <a:xfrm>
              <a:off x="13193276" y="11257832"/>
              <a:ext cx="1332000" cy="478914"/>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
                  </m:oMathParaPr>
                  <m:oMath xmlns:m="http://schemas.openxmlformats.org/officeDocument/2006/math">
                    <m:sSub>
                      <m:sSubPr>
                        <m:ctrlPr>
                          <a:rPr lang="en-US" sz="800" i="1">
                            <a:latin typeface="Cambria Math" panose="02040503050406030204" pitchFamily="18" charset="0"/>
                          </a:rPr>
                        </m:ctrlPr>
                      </m:sSubPr>
                      <m:e>
                        <m:r>
                          <a:rPr lang="en-US" sz="800" i="1">
                            <a:latin typeface="Cambria Math" panose="02040503050406030204" pitchFamily="18" charset="0"/>
                            <a:ea typeface="Cambria Math" panose="02040503050406030204" pitchFamily="18" charset="0"/>
                          </a:rPr>
                          <m:t>𝜎</m:t>
                        </m:r>
                      </m:e>
                      <m:sub>
                        <m:r>
                          <a:rPr lang="es-ES" sz="800" b="0" i="1">
                            <a:latin typeface="Cambria Math" panose="02040503050406030204" pitchFamily="18" charset="0"/>
                          </a:rPr>
                          <m:t>𝑡</m:t>
                        </m:r>
                      </m:sub>
                    </m:sSub>
                    <m:r>
                      <a:rPr lang="es-ES" sz="800" b="0" i="1">
                        <a:latin typeface="Cambria Math" panose="02040503050406030204" pitchFamily="18" charset="0"/>
                      </a:rPr>
                      <m:t>=</m:t>
                    </m:r>
                    <m:rad>
                      <m:radPr>
                        <m:degHide m:val="on"/>
                        <m:ctrlPr>
                          <a:rPr lang="es-ES" sz="800" b="0" i="1">
                            <a:latin typeface="Cambria Math" panose="02040503050406030204" pitchFamily="18" charset="0"/>
                          </a:rPr>
                        </m:ctrlPr>
                      </m:radPr>
                      <m:deg/>
                      <m:e>
                        <m:d>
                          <m:dPr>
                            <m:begChr m:val="["/>
                            <m:endChr m:val="]"/>
                            <m:ctrlPr>
                              <a:rPr lang="es-ES" sz="800" b="0" i="1">
                                <a:latin typeface="Cambria Math" panose="02040503050406030204" pitchFamily="18" charset="0"/>
                              </a:rPr>
                            </m:ctrlPr>
                          </m:dPr>
                          <m:e>
                            <m:d>
                              <m:dPr>
                                <m:ctrlPr>
                                  <a:rPr lang="es-ES" sz="800" b="0" i="1">
                                    <a:latin typeface="Cambria Math" panose="02040503050406030204" pitchFamily="18" charset="0"/>
                                  </a:rPr>
                                </m:ctrlPr>
                              </m:dPr>
                              <m:e>
                                <m:f>
                                  <m:fPr>
                                    <m:ctrlPr>
                                      <a:rPr lang="es-ES" sz="800" b="0" i="1">
                                        <a:latin typeface="Cambria Math" panose="02040503050406030204" pitchFamily="18" charset="0"/>
                                      </a:rPr>
                                    </m:ctrlPr>
                                  </m:fPr>
                                  <m:num>
                                    <m:r>
                                      <a:rPr lang="es-ES" sz="800" b="0" i="1">
                                        <a:latin typeface="Cambria Math" panose="02040503050406030204" pitchFamily="18" charset="0"/>
                                      </a:rPr>
                                      <m:t>1</m:t>
                                    </m:r>
                                  </m:num>
                                  <m:den>
                                    <m:r>
                                      <a:rPr lang="es-ES" sz="800" b="0" i="1">
                                        <a:latin typeface="Cambria Math" panose="02040503050406030204" pitchFamily="18" charset="0"/>
                                      </a:rPr>
                                      <m:t>𝑁</m:t>
                                    </m:r>
                                  </m:den>
                                </m:f>
                              </m:e>
                            </m:d>
                            <m:d>
                              <m:dPr>
                                <m:ctrlPr>
                                  <a:rPr lang="es-ES" sz="800" b="0" i="1">
                                    <a:latin typeface="Cambria Math" panose="02040503050406030204" pitchFamily="18" charset="0"/>
                                  </a:rPr>
                                </m:ctrlPr>
                              </m:dPr>
                              <m:e>
                                <m:nary>
                                  <m:naryPr>
                                    <m:chr m:val="∑"/>
                                    <m:ctrlPr>
                                      <a:rPr lang="es-ES" sz="800" b="0" i="1">
                                        <a:latin typeface="Cambria Math" panose="02040503050406030204" pitchFamily="18" charset="0"/>
                                      </a:rPr>
                                    </m:ctrlPr>
                                  </m:naryPr>
                                  <m:sub>
                                    <m:r>
                                      <m:rPr>
                                        <m:brk m:alnAt="23"/>
                                      </m:rPr>
                                      <a:rPr lang="es-ES" sz="800" b="0" i="1">
                                        <a:latin typeface="Cambria Math" panose="02040503050406030204" pitchFamily="18" charset="0"/>
                                      </a:rPr>
                                      <m:t>𝑖</m:t>
                                    </m:r>
                                    <m:r>
                                      <a:rPr lang="es-ES" sz="800" b="0" i="1">
                                        <a:latin typeface="Cambria Math" panose="02040503050406030204" pitchFamily="18" charset="0"/>
                                      </a:rPr>
                                      <m:t>=</m:t>
                                    </m:r>
                                    <m:r>
                                      <a:rPr lang="es-ES" sz="800" b="0" i="1">
                                        <a:latin typeface="Cambria Math" panose="02040503050406030204" pitchFamily="18" charset="0"/>
                                      </a:rPr>
                                      <m:t>𝑁</m:t>
                                    </m:r>
                                  </m:sub>
                                  <m:sup>
                                    <m:r>
                                      <a:rPr lang="es-ES" sz="800" b="0" i="1">
                                        <a:latin typeface="Cambria Math" panose="02040503050406030204" pitchFamily="18" charset="0"/>
                                      </a:rPr>
                                      <m:t>𝑁</m:t>
                                    </m:r>
                                  </m:sup>
                                  <m:e>
                                    <m:d>
                                      <m:dPr>
                                        <m:ctrlPr>
                                          <a:rPr lang="es-ES" sz="800" b="0" i="1">
                                            <a:latin typeface="Cambria Math" panose="02040503050406030204" pitchFamily="18" charset="0"/>
                                          </a:rPr>
                                        </m:ctrlPr>
                                      </m:dPr>
                                      <m:e>
                                        <m:func>
                                          <m:funcPr>
                                            <m:ctrlPr>
                                              <a:rPr lang="es-ES" sz="800" b="0" i="1">
                                                <a:latin typeface="Cambria Math" panose="02040503050406030204" pitchFamily="18" charset="0"/>
                                              </a:rPr>
                                            </m:ctrlPr>
                                          </m:funcPr>
                                          <m:fName>
                                            <m:r>
                                              <m:rPr>
                                                <m:sty m:val="p"/>
                                              </m:rPr>
                                              <a:rPr lang="es-ES" sz="800" b="0" i="0">
                                                <a:latin typeface="Cambria Math" panose="02040503050406030204" pitchFamily="18" charset="0"/>
                                              </a:rPr>
                                              <m:t>ln</m:t>
                                            </m:r>
                                          </m:fName>
                                          <m:e>
                                            <m:r>
                                              <a:rPr lang="es-ES" sz="800" b="0" i="1">
                                                <a:latin typeface="Cambria Math" panose="02040503050406030204" pitchFamily="18" charset="0"/>
                                              </a:rPr>
                                              <m:t>𝑡</m:t>
                                            </m:r>
                                          </m:e>
                                        </m:func>
                                        <m:r>
                                          <a:rPr lang="es-ES" sz="800" b="0" i="1">
                                            <a:latin typeface="Cambria Math" panose="02040503050406030204" pitchFamily="18" charset="0"/>
                                          </a:rPr>
                                          <m:t>−</m:t>
                                        </m:r>
                                        <m:sSubSup>
                                          <m:sSubSupPr>
                                            <m:ctrlPr>
                                              <a:rPr lang="es-ES" sz="800" b="0" i="1">
                                                <a:latin typeface="Cambria Math" panose="02040503050406030204" pitchFamily="18" charset="0"/>
                                              </a:rPr>
                                            </m:ctrlPr>
                                          </m:sSubSupPr>
                                          <m:e>
                                            <m:r>
                                              <a:rPr lang="es-ES" sz="800" b="0" i="1">
                                                <a:latin typeface="Cambria Math" panose="02040503050406030204" pitchFamily="18" charset="0"/>
                                                <a:ea typeface="Cambria Math" panose="02040503050406030204" pitchFamily="18" charset="0"/>
                                              </a:rPr>
                                              <m:t>𝜇</m:t>
                                            </m:r>
                                          </m:e>
                                          <m:sub>
                                            <m:r>
                                              <a:rPr lang="es-ES" sz="800" b="0" i="1">
                                                <a:latin typeface="Cambria Math" panose="02040503050406030204" pitchFamily="18" charset="0"/>
                                              </a:rPr>
                                              <m:t>𝑡</m:t>
                                            </m:r>
                                          </m:sub>
                                          <m:sup>
                                            <m:r>
                                              <a:rPr lang="es-ES" sz="800" b="0" i="1">
                                                <a:latin typeface="Cambria Math" panose="02040503050406030204" pitchFamily="18" charset="0"/>
                                              </a:rPr>
                                              <m:t>2</m:t>
                                            </m:r>
                                          </m:sup>
                                        </m:sSubSup>
                                      </m:e>
                                    </m:d>
                                  </m:e>
                                </m:nary>
                              </m:e>
                            </m:d>
                          </m:e>
                        </m:d>
                      </m:e>
                    </m:rad>
                  </m:oMath>
                </m:oMathPara>
              </a14:m>
              <a:endParaRPr lang="en-US" sz="800"/>
            </a:p>
          </xdr:txBody>
        </xdr:sp>
      </mc:Choice>
      <mc:Fallback xmlns="">
        <xdr:sp macro="" textlink="">
          <xdr:nvSpPr>
            <xdr:cNvPr id="52" name="TextBox 23">
              <a:extLst>
                <a:ext uri="{FF2B5EF4-FFF2-40B4-BE49-F238E27FC236}">
                  <a16:creationId xmlns:a16="http://schemas.microsoft.com/office/drawing/2014/main" id="{FCA6C0AF-FD0A-49DB-ACE6-ABCDFDFC00AE}"/>
                </a:ext>
              </a:extLst>
            </xdr:cNvPr>
            <xdr:cNvSpPr txBox="1"/>
          </xdr:nvSpPr>
          <xdr:spPr>
            <a:xfrm>
              <a:off x="13193276" y="11257832"/>
              <a:ext cx="1332000" cy="478914"/>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n-US" sz="800" i="0">
                  <a:latin typeface="Cambria Math" panose="02040503050406030204" pitchFamily="18" charset="0"/>
                  <a:ea typeface="Cambria Math" panose="02040503050406030204" pitchFamily="18" charset="0"/>
                </a:rPr>
                <a:t>𝜎_</a:t>
              </a:r>
              <a:r>
                <a:rPr lang="es-ES" sz="800" b="0" i="0">
                  <a:latin typeface="Cambria Math" panose="02040503050406030204" pitchFamily="18" charset="0"/>
                </a:rPr>
                <a:t>𝑡=√([(1/𝑁)(∑_(𝑖=𝑁)^𝑁▒(ln⁡𝑡−</a:t>
              </a:r>
              <a:r>
                <a:rPr lang="es-ES" sz="800" b="0" i="0">
                  <a:latin typeface="Cambria Math" panose="02040503050406030204" pitchFamily="18" charset="0"/>
                  <a:ea typeface="Cambria Math" panose="02040503050406030204" pitchFamily="18" charset="0"/>
                </a:rPr>
                <a:t>𝜇_</a:t>
              </a:r>
              <a:r>
                <a:rPr lang="es-ES" sz="800" b="0" i="0">
                  <a:latin typeface="Cambria Math" panose="02040503050406030204" pitchFamily="18" charset="0"/>
                </a:rPr>
                <a:t>𝑡^2 ) )] )</a:t>
              </a:r>
              <a:endParaRPr lang="en-US" sz="800"/>
            </a:p>
          </xdr:txBody>
        </xdr:sp>
      </mc:Fallback>
    </mc:AlternateContent>
    <xdr:clientData/>
  </xdr:twoCellAnchor>
  <xdr:twoCellAnchor editAs="oneCell">
    <xdr:from>
      <xdr:col>1</xdr:col>
      <xdr:colOff>38100</xdr:colOff>
      <xdr:row>15</xdr:row>
      <xdr:rowOff>50800</xdr:rowOff>
    </xdr:from>
    <xdr:to>
      <xdr:col>1</xdr:col>
      <xdr:colOff>3860780</xdr:colOff>
      <xdr:row>15</xdr:row>
      <xdr:rowOff>2000250</xdr:rowOff>
    </xdr:to>
    <xdr:pic>
      <xdr:nvPicPr>
        <xdr:cNvPr id="53" name="Imagen 52">
          <a:extLst>
            <a:ext uri="{FF2B5EF4-FFF2-40B4-BE49-F238E27FC236}">
              <a16:creationId xmlns:a16="http://schemas.microsoft.com/office/drawing/2014/main" id="{00000000-0008-0000-0000-000035000000}"/>
            </a:ext>
          </a:extLst>
        </xdr:cNvPr>
        <xdr:cNvPicPr>
          <a:picLocks noChangeAspect="1"/>
        </xdr:cNvPicPr>
      </xdr:nvPicPr>
      <xdr:blipFill rotWithShape="1">
        <a:blip xmlns:r="http://schemas.openxmlformats.org/officeDocument/2006/relationships" r:embed="rId5"/>
        <a:srcRect t="11706" b="11833"/>
        <a:stretch/>
      </xdr:blipFill>
      <xdr:spPr>
        <a:xfrm>
          <a:off x="2044700" y="12426950"/>
          <a:ext cx="3825855" cy="1949450"/>
        </a:xfrm>
        <a:prstGeom prst="rect">
          <a:avLst/>
        </a:prstGeom>
      </xdr:spPr>
    </xdr:pic>
    <xdr:clientData/>
  </xdr:twoCellAnchor>
  <xdr:twoCellAnchor editAs="oneCell">
    <xdr:from>
      <xdr:col>5</xdr:col>
      <xdr:colOff>57150</xdr:colOff>
      <xdr:row>15</xdr:row>
      <xdr:rowOff>57150</xdr:rowOff>
    </xdr:from>
    <xdr:to>
      <xdr:col>5</xdr:col>
      <xdr:colOff>4086225</xdr:colOff>
      <xdr:row>15</xdr:row>
      <xdr:rowOff>1933726</xdr:rowOff>
    </xdr:to>
    <xdr:pic>
      <xdr:nvPicPr>
        <xdr:cNvPr id="54" name="Imagen 53">
          <a:extLst>
            <a:ext uri="{FF2B5EF4-FFF2-40B4-BE49-F238E27FC236}">
              <a16:creationId xmlns:a16="http://schemas.microsoft.com/office/drawing/2014/main" id="{00000000-0008-0000-0000-000036000000}"/>
            </a:ext>
          </a:extLst>
        </xdr:cNvPr>
        <xdr:cNvPicPr>
          <a:picLocks noChangeAspect="1"/>
        </xdr:cNvPicPr>
      </xdr:nvPicPr>
      <xdr:blipFill rotWithShape="1">
        <a:blip xmlns:r="http://schemas.openxmlformats.org/officeDocument/2006/relationships" r:embed="rId6"/>
        <a:srcRect l="24540" t="31897" r="23776" b="17582"/>
        <a:stretch/>
      </xdr:blipFill>
      <xdr:spPr>
        <a:xfrm>
          <a:off x="11512550" y="12433300"/>
          <a:ext cx="4032250" cy="1879751"/>
        </a:xfrm>
        <a:prstGeom prst="rect">
          <a:avLst/>
        </a:prstGeom>
        <a:ln w="6350">
          <a:solidFill>
            <a:schemeClr val="tx1"/>
          </a:solidFill>
        </a:ln>
      </xdr:spPr>
    </xdr:pic>
    <xdr:clientData/>
  </xdr:twoCellAnchor>
  <xdr:twoCellAnchor editAs="oneCell">
    <xdr:from>
      <xdr:col>5</xdr:col>
      <xdr:colOff>3812721</xdr:colOff>
      <xdr:row>15</xdr:row>
      <xdr:rowOff>1033235</xdr:rowOff>
    </xdr:from>
    <xdr:to>
      <xdr:col>5</xdr:col>
      <xdr:colOff>6521332</xdr:colOff>
      <xdr:row>15</xdr:row>
      <xdr:rowOff>2296885</xdr:rowOff>
    </xdr:to>
    <xdr:pic>
      <xdr:nvPicPr>
        <xdr:cNvPr id="55" name="Imagen 54">
          <a:extLst>
            <a:ext uri="{FF2B5EF4-FFF2-40B4-BE49-F238E27FC236}">
              <a16:creationId xmlns:a16="http://schemas.microsoft.com/office/drawing/2014/main" id="{00000000-0008-0000-0000-000037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646150" y="13724164"/>
          <a:ext cx="2708611" cy="1263650"/>
        </a:xfrm>
        <a:prstGeom prst="rect">
          <a:avLst/>
        </a:prstGeom>
        <a:noFill/>
        <a:ln w="6350">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95250</xdr:colOff>
      <xdr:row>16</xdr:row>
      <xdr:rowOff>96356</xdr:rowOff>
    </xdr:from>
    <xdr:to>
      <xdr:col>5</xdr:col>
      <xdr:colOff>815250</xdr:colOff>
      <xdr:row>16</xdr:row>
      <xdr:rowOff>348356</xdr:rowOff>
    </xdr:to>
    <mc:AlternateContent xmlns:mc="http://schemas.openxmlformats.org/markup-compatibility/2006" xmlns:a14="http://schemas.microsoft.com/office/drawing/2010/main">
      <mc:Choice Requires="a14">
        <xdr:sp macro="" textlink="">
          <xdr:nvSpPr>
            <xdr:cNvPr id="56" name="TextBox 26">
              <a:extLst>
                <a:ext uri="{FF2B5EF4-FFF2-40B4-BE49-F238E27FC236}">
                  <a16:creationId xmlns:a16="http://schemas.microsoft.com/office/drawing/2014/main" id="{00000000-0008-0000-0000-000038000000}"/>
                </a:ext>
              </a:extLst>
            </xdr:cNvPr>
            <xdr:cNvSpPr txBox="1"/>
          </xdr:nvSpPr>
          <xdr:spPr>
            <a:xfrm>
              <a:off x="11550650" y="14834706"/>
              <a:ext cx="720000" cy="252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
                  </m:oMathParaPr>
                  <m:oMath xmlns:m="http://schemas.openxmlformats.org/officeDocument/2006/math">
                    <m:r>
                      <a:rPr lang="es-ES" sz="800" b="0" i="1">
                        <a:latin typeface="Cambria Math" panose="02040503050406030204" pitchFamily="18" charset="0"/>
                      </a:rPr>
                      <m:t>𝑅</m:t>
                    </m:r>
                    <m:d>
                      <m:dPr>
                        <m:ctrlPr>
                          <a:rPr lang="es-ES" sz="800" b="0" i="1">
                            <a:latin typeface="Cambria Math" panose="02040503050406030204" pitchFamily="18" charset="0"/>
                          </a:rPr>
                        </m:ctrlPr>
                      </m:dPr>
                      <m:e>
                        <m:r>
                          <a:rPr lang="es-ES" sz="800" b="0" i="1">
                            <a:latin typeface="Cambria Math" panose="02040503050406030204" pitchFamily="18" charset="0"/>
                          </a:rPr>
                          <m:t>𝑡</m:t>
                        </m:r>
                      </m:e>
                    </m:d>
                    <m:r>
                      <a:rPr lang="es-ES" sz="800" b="0" i="1">
                        <a:latin typeface="Cambria Math" panose="02040503050406030204" pitchFamily="18" charset="0"/>
                      </a:rPr>
                      <m:t>=1−</m:t>
                    </m:r>
                    <m:r>
                      <a:rPr lang="es-ES" sz="800" b="0" i="1">
                        <a:latin typeface="Cambria Math" panose="02040503050406030204" pitchFamily="18" charset="0"/>
                      </a:rPr>
                      <m:t>𝐹</m:t>
                    </m:r>
                    <m:r>
                      <a:rPr lang="es-ES" sz="800" b="0" i="1">
                        <a:latin typeface="Cambria Math" panose="02040503050406030204" pitchFamily="18" charset="0"/>
                      </a:rPr>
                      <m:t>(</m:t>
                    </m:r>
                    <m:r>
                      <a:rPr lang="es-ES" sz="800" b="0" i="1">
                        <a:latin typeface="Cambria Math" panose="02040503050406030204" pitchFamily="18" charset="0"/>
                      </a:rPr>
                      <m:t>𝑡</m:t>
                    </m:r>
                    <m:r>
                      <a:rPr lang="es-ES" sz="800" b="0" i="1">
                        <a:latin typeface="Cambria Math" panose="02040503050406030204" pitchFamily="18" charset="0"/>
                      </a:rPr>
                      <m:t>)</m:t>
                    </m:r>
                  </m:oMath>
                </m:oMathPara>
              </a14:m>
              <a:endParaRPr lang="en-US" sz="800"/>
            </a:p>
          </xdr:txBody>
        </xdr:sp>
      </mc:Choice>
      <mc:Fallback xmlns="">
        <xdr:sp macro="" textlink="">
          <xdr:nvSpPr>
            <xdr:cNvPr id="56" name="TextBox 26">
              <a:extLst>
                <a:ext uri="{FF2B5EF4-FFF2-40B4-BE49-F238E27FC236}">
                  <a16:creationId xmlns:a16="http://schemas.microsoft.com/office/drawing/2014/main" id="{83E3509B-A002-4D4B-A86A-B1B9D55E9197}"/>
                </a:ext>
              </a:extLst>
            </xdr:cNvPr>
            <xdr:cNvSpPr txBox="1"/>
          </xdr:nvSpPr>
          <xdr:spPr>
            <a:xfrm>
              <a:off x="11550650" y="14834706"/>
              <a:ext cx="720000" cy="252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s-ES" sz="800" b="0" i="0">
                  <a:latin typeface="Cambria Math" panose="02040503050406030204" pitchFamily="18" charset="0"/>
                </a:rPr>
                <a:t>𝑅(𝑡)=1−𝐹(𝑡)</a:t>
              </a:r>
              <a:endParaRPr lang="en-US" sz="800"/>
            </a:p>
          </xdr:txBody>
        </xdr:sp>
      </mc:Fallback>
    </mc:AlternateContent>
    <xdr:clientData/>
  </xdr:twoCellAnchor>
  <xdr:twoCellAnchor>
    <xdr:from>
      <xdr:col>5</xdr:col>
      <xdr:colOff>101600</xdr:colOff>
      <xdr:row>16</xdr:row>
      <xdr:rowOff>490882</xdr:rowOff>
    </xdr:from>
    <xdr:to>
      <xdr:col>5</xdr:col>
      <xdr:colOff>641600</xdr:colOff>
      <xdr:row>16</xdr:row>
      <xdr:rowOff>814882</xdr:rowOff>
    </xdr:to>
    <mc:AlternateContent xmlns:mc="http://schemas.openxmlformats.org/markup-compatibility/2006" xmlns:a14="http://schemas.microsoft.com/office/drawing/2010/main">
      <mc:Choice Requires="a14">
        <xdr:sp macro="" textlink="">
          <xdr:nvSpPr>
            <xdr:cNvPr id="57" name="TextBox 27">
              <a:extLst>
                <a:ext uri="{FF2B5EF4-FFF2-40B4-BE49-F238E27FC236}">
                  <a16:creationId xmlns:a16="http://schemas.microsoft.com/office/drawing/2014/main" id="{00000000-0008-0000-0000-000039000000}"/>
                </a:ext>
              </a:extLst>
            </xdr:cNvPr>
            <xdr:cNvSpPr txBox="1"/>
          </xdr:nvSpPr>
          <xdr:spPr>
            <a:xfrm>
              <a:off x="11557000" y="15229232"/>
              <a:ext cx="540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
                  </m:oMathParaPr>
                  <m:oMath xmlns:m="http://schemas.openxmlformats.org/officeDocument/2006/math">
                    <m:r>
                      <a:rPr lang="es-ES" sz="800" b="0" i="1">
                        <a:latin typeface="Cambria Math" panose="02040503050406030204" pitchFamily="18" charset="0"/>
                      </a:rPr>
                      <m:t>h</m:t>
                    </m:r>
                    <m:d>
                      <m:dPr>
                        <m:ctrlPr>
                          <a:rPr lang="es-ES" sz="800" b="0" i="1">
                            <a:latin typeface="Cambria Math" panose="02040503050406030204" pitchFamily="18" charset="0"/>
                          </a:rPr>
                        </m:ctrlPr>
                      </m:dPr>
                      <m:e>
                        <m:r>
                          <a:rPr lang="es-ES" sz="800" b="0" i="1">
                            <a:latin typeface="Cambria Math" panose="02040503050406030204" pitchFamily="18" charset="0"/>
                          </a:rPr>
                          <m:t>𝑡</m:t>
                        </m:r>
                      </m:e>
                    </m:d>
                    <m:r>
                      <a:rPr lang="es-ES" sz="800" b="0" i="1">
                        <a:latin typeface="Cambria Math" panose="02040503050406030204" pitchFamily="18" charset="0"/>
                      </a:rPr>
                      <m:t>=</m:t>
                    </m:r>
                    <m:f>
                      <m:fPr>
                        <m:ctrlPr>
                          <a:rPr lang="es-ES" sz="800" b="0" i="1">
                            <a:latin typeface="Cambria Math" panose="02040503050406030204" pitchFamily="18" charset="0"/>
                          </a:rPr>
                        </m:ctrlPr>
                      </m:fPr>
                      <m:num>
                        <m:r>
                          <a:rPr lang="es-ES" sz="800" b="0" i="1">
                            <a:latin typeface="Cambria Math" panose="02040503050406030204" pitchFamily="18" charset="0"/>
                          </a:rPr>
                          <m:t>𝑓</m:t>
                        </m:r>
                        <m:r>
                          <a:rPr lang="es-ES" sz="800" b="0" i="1">
                            <a:latin typeface="Cambria Math" panose="02040503050406030204" pitchFamily="18" charset="0"/>
                          </a:rPr>
                          <m:t>(</m:t>
                        </m:r>
                        <m:r>
                          <a:rPr lang="es-ES" sz="800" b="0" i="1">
                            <a:latin typeface="Cambria Math" panose="02040503050406030204" pitchFamily="18" charset="0"/>
                          </a:rPr>
                          <m:t>𝑡</m:t>
                        </m:r>
                        <m:r>
                          <a:rPr lang="es-ES" sz="800" b="0" i="1">
                            <a:latin typeface="Cambria Math" panose="02040503050406030204" pitchFamily="18" charset="0"/>
                          </a:rPr>
                          <m:t>)</m:t>
                        </m:r>
                      </m:num>
                      <m:den>
                        <m:r>
                          <a:rPr lang="es-ES" sz="800" b="0" i="1">
                            <a:latin typeface="Cambria Math" panose="02040503050406030204" pitchFamily="18" charset="0"/>
                          </a:rPr>
                          <m:t>𝑅</m:t>
                        </m:r>
                        <m:r>
                          <a:rPr lang="es-ES" sz="800" b="0" i="1">
                            <a:latin typeface="Cambria Math" panose="02040503050406030204" pitchFamily="18" charset="0"/>
                          </a:rPr>
                          <m:t>(</m:t>
                        </m:r>
                        <m:r>
                          <a:rPr lang="es-ES" sz="800" b="0" i="1">
                            <a:latin typeface="Cambria Math" panose="02040503050406030204" pitchFamily="18" charset="0"/>
                          </a:rPr>
                          <m:t>𝑡</m:t>
                        </m:r>
                        <m:r>
                          <a:rPr lang="es-ES" sz="800" b="0" i="1">
                            <a:latin typeface="Cambria Math" panose="02040503050406030204" pitchFamily="18" charset="0"/>
                          </a:rPr>
                          <m:t>)</m:t>
                        </m:r>
                      </m:den>
                    </m:f>
                  </m:oMath>
                </m:oMathPara>
              </a14:m>
              <a:endParaRPr lang="en-US" sz="800"/>
            </a:p>
          </xdr:txBody>
        </xdr:sp>
      </mc:Choice>
      <mc:Fallback xmlns="">
        <xdr:sp macro="" textlink="">
          <xdr:nvSpPr>
            <xdr:cNvPr id="57" name="TextBox 27">
              <a:extLst>
                <a:ext uri="{FF2B5EF4-FFF2-40B4-BE49-F238E27FC236}">
                  <a16:creationId xmlns:a16="http://schemas.microsoft.com/office/drawing/2014/main" id="{BA717E60-275B-43EA-9748-D56912F37BC3}"/>
                </a:ext>
              </a:extLst>
            </xdr:cNvPr>
            <xdr:cNvSpPr txBox="1"/>
          </xdr:nvSpPr>
          <xdr:spPr>
            <a:xfrm>
              <a:off x="11557000" y="15229232"/>
              <a:ext cx="540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s-ES" sz="800" b="0" i="0">
                  <a:latin typeface="Cambria Math" panose="02040503050406030204" pitchFamily="18" charset="0"/>
                </a:rPr>
                <a:t>ℎ(𝑡)=(𝑓(𝑡))/(𝑅(𝑡))</a:t>
              </a:r>
              <a:endParaRPr lang="en-US" sz="800"/>
            </a:p>
          </xdr:txBody>
        </xdr:sp>
      </mc:Fallback>
    </mc:AlternateContent>
    <xdr:clientData/>
  </xdr:twoCellAnchor>
  <xdr:twoCellAnchor>
    <xdr:from>
      <xdr:col>5</xdr:col>
      <xdr:colOff>1590281</xdr:colOff>
      <xdr:row>16</xdr:row>
      <xdr:rowOff>101600</xdr:rowOff>
    </xdr:from>
    <xdr:to>
      <xdr:col>5</xdr:col>
      <xdr:colOff>2130281</xdr:colOff>
      <xdr:row>16</xdr:row>
      <xdr:rowOff>425600</xdr:rowOff>
    </xdr:to>
    <mc:AlternateContent xmlns:mc="http://schemas.openxmlformats.org/markup-compatibility/2006" xmlns:a14="http://schemas.microsoft.com/office/drawing/2010/main">
      <mc:Choice Requires="a14">
        <xdr:sp macro="" textlink="">
          <xdr:nvSpPr>
            <xdr:cNvPr id="58" name="TextBox 28">
              <a:extLst>
                <a:ext uri="{FF2B5EF4-FFF2-40B4-BE49-F238E27FC236}">
                  <a16:creationId xmlns:a16="http://schemas.microsoft.com/office/drawing/2014/main" id="{00000000-0008-0000-0000-00003A000000}"/>
                </a:ext>
              </a:extLst>
            </xdr:cNvPr>
            <xdr:cNvSpPr txBox="1"/>
          </xdr:nvSpPr>
          <xdr:spPr>
            <a:xfrm>
              <a:off x="13045681" y="14839950"/>
              <a:ext cx="540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
                  </m:oMathParaPr>
                  <m:oMath xmlns:m="http://schemas.openxmlformats.org/officeDocument/2006/math">
                    <m:r>
                      <a:rPr lang="es-ES" sz="800" b="0" i="1">
                        <a:latin typeface="Cambria Math" panose="02040503050406030204" pitchFamily="18" charset="0"/>
                      </a:rPr>
                      <m:t>𝑅</m:t>
                    </m:r>
                    <m:d>
                      <m:dPr>
                        <m:ctrlPr>
                          <a:rPr lang="es-ES" sz="800" b="0" i="1">
                            <a:latin typeface="Cambria Math" panose="02040503050406030204" pitchFamily="18" charset="0"/>
                          </a:rPr>
                        </m:ctrlPr>
                      </m:dPr>
                      <m:e>
                        <m:r>
                          <a:rPr lang="es-ES" sz="800" b="0" i="1">
                            <a:latin typeface="Cambria Math" panose="02040503050406030204" pitchFamily="18" charset="0"/>
                          </a:rPr>
                          <m:t>𝑡</m:t>
                        </m:r>
                      </m:e>
                    </m:d>
                    <m:r>
                      <a:rPr lang="es-ES" sz="800" b="0" i="1">
                        <a:latin typeface="Cambria Math" panose="02040503050406030204" pitchFamily="18" charset="0"/>
                      </a:rPr>
                      <m:t>=</m:t>
                    </m:r>
                    <m:sSup>
                      <m:sSupPr>
                        <m:ctrlPr>
                          <a:rPr lang="es-ES" sz="800" b="0" i="1">
                            <a:latin typeface="Cambria Math" panose="02040503050406030204" pitchFamily="18" charset="0"/>
                          </a:rPr>
                        </m:ctrlPr>
                      </m:sSupPr>
                      <m:e>
                        <m:r>
                          <a:rPr lang="es-ES" sz="800" b="0" i="1">
                            <a:latin typeface="Cambria Math" panose="02040503050406030204" pitchFamily="18" charset="0"/>
                          </a:rPr>
                          <m:t>𝑒</m:t>
                        </m:r>
                      </m:e>
                      <m:sup>
                        <m:r>
                          <a:rPr lang="es-ES" sz="800" b="0" i="1">
                            <a:latin typeface="Cambria Math" panose="02040503050406030204" pitchFamily="18" charset="0"/>
                          </a:rPr>
                          <m:t>−</m:t>
                        </m:r>
                        <m:r>
                          <a:rPr lang="es-ES" sz="800" b="0" i="1">
                            <a:latin typeface="Cambria Math" panose="02040503050406030204" pitchFamily="18" charset="0"/>
                            <a:ea typeface="Cambria Math" panose="02040503050406030204" pitchFamily="18" charset="0"/>
                          </a:rPr>
                          <m:t>𝜆</m:t>
                        </m:r>
                        <m:r>
                          <a:rPr lang="es-ES" sz="800" b="0" i="1">
                            <a:latin typeface="Cambria Math" panose="02040503050406030204" pitchFamily="18" charset="0"/>
                            <a:ea typeface="Cambria Math" panose="02040503050406030204" pitchFamily="18" charset="0"/>
                          </a:rPr>
                          <m:t>𝑡</m:t>
                        </m:r>
                      </m:sup>
                    </m:sSup>
                  </m:oMath>
                </m:oMathPara>
              </a14:m>
              <a:endParaRPr lang="en-US" sz="800"/>
            </a:p>
          </xdr:txBody>
        </xdr:sp>
      </mc:Choice>
      <mc:Fallback xmlns="">
        <xdr:sp macro="" textlink="">
          <xdr:nvSpPr>
            <xdr:cNvPr id="58" name="TextBox 28">
              <a:extLst>
                <a:ext uri="{FF2B5EF4-FFF2-40B4-BE49-F238E27FC236}">
                  <a16:creationId xmlns:a16="http://schemas.microsoft.com/office/drawing/2014/main" id="{D9EA5F01-7F50-434C-A559-E527CEE2C7AF}"/>
                </a:ext>
              </a:extLst>
            </xdr:cNvPr>
            <xdr:cNvSpPr txBox="1"/>
          </xdr:nvSpPr>
          <xdr:spPr>
            <a:xfrm>
              <a:off x="13045681" y="14839950"/>
              <a:ext cx="540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s-ES" sz="800" b="0" i="0">
                  <a:latin typeface="Cambria Math" panose="02040503050406030204" pitchFamily="18" charset="0"/>
                </a:rPr>
                <a:t>𝑅(𝑡)=𝑒^(−</a:t>
              </a:r>
              <a:r>
                <a:rPr lang="es-ES" sz="800" b="0" i="0">
                  <a:latin typeface="Cambria Math" panose="02040503050406030204" pitchFamily="18" charset="0"/>
                  <a:ea typeface="Cambria Math" panose="02040503050406030204" pitchFamily="18" charset="0"/>
                </a:rPr>
                <a:t>𝜆𝑡)</a:t>
              </a:r>
              <a:endParaRPr lang="en-US" sz="800"/>
            </a:p>
          </xdr:txBody>
        </xdr:sp>
      </mc:Fallback>
    </mc:AlternateContent>
    <xdr:clientData/>
  </xdr:twoCellAnchor>
  <xdr:twoCellAnchor>
    <xdr:from>
      <xdr:col>5</xdr:col>
      <xdr:colOff>725955</xdr:colOff>
      <xdr:row>16</xdr:row>
      <xdr:rowOff>490882</xdr:rowOff>
    </xdr:from>
    <xdr:to>
      <xdr:col>5</xdr:col>
      <xdr:colOff>1337955</xdr:colOff>
      <xdr:row>16</xdr:row>
      <xdr:rowOff>814882</xdr:rowOff>
    </xdr:to>
    <mc:AlternateContent xmlns:mc="http://schemas.openxmlformats.org/markup-compatibility/2006" xmlns:a14="http://schemas.microsoft.com/office/drawing/2010/main">
      <mc:Choice Requires="a14">
        <xdr:sp macro="" textlink="">
          <xdr:nvSpPr>
            <xdr:cNvPr id="59" name="TextBox 29">
              <a:extLst>
                <a:ext uri="{FF2B5EF4-FFF2-40B4-BE49-F238E27FC236}">
                  <a16:creationId xmlns:a16="http://schemas.microsoft.com/office/drawing/2014/main" id="{00000000-0008-0000-0000-00003B000000}"/>
                </a:ext>
              </a:extLst>
            </xdr:cNvPr>
            <xdr:cNvSpPr txBox="1"/>
          </xdr:nvSpPr>
          <xdr:spPr>
            <a:xfrm>
              <a:off x="12181355" y="15229232"/>
              <a:ext cx="612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
                  </m:oMathParaPr>
                  <m:oMath xmlns:m="http://schemas.openxmlformats.org/officeDocument/2006/math">
                    <m:r>
                      <a:rPr lang="es-ES" sz="800" b="0" i="1">
                        <a:latin typeface="Cambria Math" panose="02040503050406030204" pitchFamily="18" charset="0"/>
                      </a:rPr>
                      <m:t>h</m:t>
                    </m:r>
                    <m:d>
                      <m:dPr>
                        <m:ctrlPr>
                          <a:rPr lang="es-ES" sz="800" b="0" i="1">
                            <a:latin typeface="Cambria Math" panose="02040503050406030204" pitchFamily="18" charset="0"/>
                          </a:rPr>
                        </m:ctrlPr>
                      </m:dPr>
                      <m:e>
                        <m:r>
                          <a:rPr lang="es-ES" sz="800" b="0" i="1">
                            <a:latin typeface="Cambria Math" panose="02040503050406030204" pitchFamily="18" charset="0"/>
                          </a:rPr>
                          <m:t>𝑡</m:t>
                        </m:r>
                      </m:e>
                    </m:d>
                    <m:r>
                      <a:rPr lang="es-ES" sz="800" b="0" i="1">
                        <a:latin typeface="Cambria Math" panose="02040503050406030204" pitchFamily="18" charset="0"/>
                      </a:rPr>
                      <m:t>=</m:t>
                    </m:r>
                    <m:f>
                      <m:fPr>
                        <m:ctrlPr>
                          <a:rPr lang="es-ES" sz="800" b="0" i="1">
                            <a:latin typeface="Cambria Math" panose="02040503050406030204" pitchFamily="18" charset="0"/>
                          </a:rPr>
                        </m:ctrlPr>
                      </m:fPr>
                      <m:num>
                        <m:r>
                          <a:rPr lang="es-ES" sz="800" b="0" i="1">
                            <a:latin typeface="Cambria Math" panose="02040503050406030204" pitchFamily="18" charset="0"/>
                          </a:rPr>
                          <m:t>1</m:t>
                        </m:r>
                      </m:num>
                      <m:den>
                        <m:r>
                          <a:rPr lang="es-ES" sz="800" b="0" i="1">
                            <a:latin typeface="Cambria Math" panose="02040503050406030204" pitchFamily="18" charset="0"/>
                          </a:rPr>
                          <m:t>𝑀𝑇𝐵𝐹</m:t>
                        </m:r>
                      </m:den>
                    </m:f>
                  </m:oMath>
                </m:oMathPara>
              </a14:m>
              <a:endParaRPr lang="en-US" sz="800"/>
            </a:p>
          </xdr:txBody>
        </xdr:sp>
      </mc:Choice>
      <mc:Fallback xmlns="">
        <xdr:sp macro="" textlink="">
          <xdr:nvSpPr>
            <xdr:cNvPr id="59" name="TextBox 29">
              <a:extLst>
                <a:ext uri="{FF2B5EF4-FFF2-40B4-BE49-F238E27FC236}">
                  <a16:creationId xmlns:a16="http://schemas.microsoft.com/office/drawing/2014/main" id="{29163471-F015-46F2-AAD5-0C164C32D505}"/>
                </a:ext>
              </a:extLst>
            </xdr:cNvPr>
            <xdr:cNvSpPr txBox="1"/>
          </xdr:nvSpPr>
          <xdr:spPr>
            <a:xfrm>
              <a:off x="12181355" y="15229232"/>
              <a:ext cx="612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s-ES" sz="800" b="0" i="0">
                  <a:latin typeface="Cambria Math" panose="02040503050406030204" pitchFamily="18" charset="0"/>
                </a:rPr>
                <a:t>ℎ(𝑡)=1/𝑀𝑇𝐵𝐹</a:t>
              </a:r>
              <a:endParaRPr lang="en-US" sz="800"/>
            </a:p>
          </xdr:txBody>
        </xdr:sp>
      </mc:Fallback>
    </mc:AlternateContent>
    <xdr:clientData/>
  </xdr:twoCellAnchor>
  <xdr:twoCellAnchor>
    <xdr:from>
      <xdr:col>5</xdr:col>
      <xdr:colOff>885839</xdr:colOff>
      <xdr:row>16</xdr:row>
      <xdr:rowOff>102706</xdr:rowOff>
    </xdr:from>
    <xdr:to>
      <xdr:col>5</xdr:col>
      <xdr:colOff>1497839</xdr:colOff>
      <xdr:row>16</xdr:row>
      <xdr:rowOff>426706</xdr:rowOff>
    </xdr:to>
    <mc:AlternateContent xmlns:mc="http://schemas.openxmlformats.org/markup-compatibility/2006" xmlns:a14="http://schemas.microsoft.com/office/drawing/2010/main">
      <mc:Choice Requires="a14">
        <xdr:sp macro="" textlink="">
          <xdr:nvSpPr>
            <xdr:cNvPr id="60" name="TextBox 30">
              <a:extLst>
                <a:ext uri="{FF2B5EF4-FFF2-40B4-BE49-F238E27FC236}">
                  <a16:creationId xmlns:a16="http://schemas.microsoft.com/office/drawing/2014/main" id="{00000000-0008-0000-0000-00003C000000}"/>
                </a:ext>
              </a:extLst>
            </xdr:cNvPr>
            <xdr:cNvSpPr txBox="1"/>
          </xdr:nvSpPr>
          <xdr:spPr>
            <a:xfrm>
              <a:off x="12341239" y="14841056"/>
              <a:ext cx="612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
                  </m:oMathParaPr>
                  <m:oMath xmlns:m="http://schemas.openxmlformats.org/officeDocument/2006/math">
                    <m:r>
                      <a:rPr lang="es-ES" sz="800" b="0" i="1">
                        <a:latin typeface="Cambria Math" panose="02040503050406030204" pitchFamily="18" charset="0"/>
                      </a:rPr>
                      <m:t>𝑅</m:t>
                    </m:r>
                    <m:d>
                      <m:dPr>
                        <m:ctrlPr>
                          <a:rPr lang="es-ES" sz="800" b="0" i="1">
                            <a:latin typeface="Cambria Math" panose="02040503050406030204" pitchFamily="18" charset="0"/>
                          </a:rPr>
                        </m:ctrlPr>
                      </m:dPr>
                      <m:e>
                        <m:r>
                          <a:rPr lang="es-ES" sz="800" b="0" i="1">
                            <a:latin typeface="Cambria Math" panose="02040503050406030204" pitchFamily="18" charset="0"/>
                          </a:rPr>
                          <m:t>𝑡</m:t>
                        </m:r>
                      </m:e>
                    </m:d>
                    <m:r>
                      <a:rPr lang="es-ES" sz="800" b="0" i="1">
                        <a:latin typeface="Cambria Math" panose="02040503050406030204" pitchFamily="18" charset="0"/>
                      </a:rPr>
                      <m:t>=</m:t>
                    </m:r>
                    <m:sSup>
                      <m:sSupPr>
                        <m:ctrlPr>
                          <a:rPr lang="es-ES" sz="800" b="0" i="1">
                            <a:latin typeface="Cambria Math" panose="02040503050406030204" pitchFamily="18" charset="0"/>
                          </a:rPr>
                        </m:ctrlPr>
                      </m:sSupPr>
                      <m:e>
                        <m:r>
                          <a:rPr lang="es-ES" sz="800" b="0" i="1">
                            <a:latin typeface="Cambria Math" panose="02040503050406030204" pitchFamily="18" charset="0"/>
                          </a:rPr>
                          <m:t>𝑒</m:t>
                        </m:r>
                      </m:e>
                      <m:sup>
                        <m:r>
                          <a:rPr lang="es-ES" sz="800" b="0" i="1">
                            <a:latin typeface="Cambria Math" panose="02040503050406030204" pitchFamily="18" charset="0"/>
                          </a:rPr>
                          <m:t>−</m:t>
                        </m:r>
                        <m:sSup>
                          <m:sSupPr>
                            <m:ctrlPr>
                              <a:rPr lang="es-ES" sz="800" b="0" i="1">
                                <a:latin typeface="Cambria Math" panose="02040503050406030204" pitchFamily="18" charset="0"/>
                              </a:rPr>
                            </m:ctrlPr>
                          </m:sSupPr>
                          <m:e>
                            <m:d>
                              <m:dPr>
                                <m:ctrlPr>
                                  <a:rPr lang="es-ES" sz="800" b="0" i="1">
                                    <a:latin typeface="Cambria Math" panose="02040503050406030204" pitchFamily="18" charset="0"/>
                                  </a:rPr>
                                </m:ctrlPr>
                              </m:dPr>
                              <m:e>
                                <m:f>
                                  <m:fPr>
                                    <m:ctrlPr>
                                      <a:rPr lang="es-ES" sz="800" b="0" i="1">
                                        <a:latin typeface="Cambria Math" panose="02040503050406030204" pitchFamily="18" charset="0"/>
                                      </a:rPr>
                                    </m:ctrlPr>
                                  </m:fPr>
                                  <m:num>
                                    <m:r>
                                      <a:rPr lang="es-ES" sz="800" b="0" i="1">
                                        <a:latin typeface="Cambria Math" panose="02040503050406030204" pitchFamily="18" charset="0"/>
                                      </a:rPr>
                                      <m:t>𝑡</m:t>
                                    </m:r>
                                  </m:num>
                                  <m:den>
                                    <m:r>
                                      <a:rPr lang="es-ES" sz="800" b="0" i="1">
                                        <a:latin typeface="Cambria Math" panose="02040503050406030204" pitchFamily="18" charset="0"/>
                                        <a:ea typeface="Cambria Math" panose="02040503050406030204" pitchFamily="18" charset="0"/>
                                      </a:rPr>
                                      <m:t>𝜂</m:t>
                                    </m:r>
                                  </m:den>
                                </m:f>
                              </m:e>
                            </m:d>
                          </m:e>
                          <m:sup>
                            <m:r>
                              <a:rPr lang="es-ES" sz="800" b="0" i="1">
                                <a:latin typeface="Cambria Math" panose="02040503050406030204" pitchFamily="18" charset="0"/>
                                <a:ea typeface="Cambria Math" panose="02040503050406030204" pitchFamily="18" charset="0"/>
                              </a:rPr>
                              <m:t>𝛽</m:t>
                            </m:r>
                          </m:sup>
                        </m:sSup>
                      </m:sup>
                    </m:sSup>
                  </m:oMath>
                </m:oMathPara>
              </a14:m>
              <a:endParaRPr lang="en-US" sz="800"/>
            </a:p>
          </xdr:txBody>
        </xdr:sp>
      </mc:Choice>
      <mc:Fallback xmlns="">
        <xdr:sp macro="" textlink="">
          <xdr:nvSpPr>
            <xdr:cNvPr id="60" name="TextBox 30">
              <a:extLst>
                <a:ext uri="{FF2B5EF4-FFF2-40B4-BE49-F238E27FC236}">
                  <a16:creationId xmlns:a16="http://schemas.microsoft.com/office/drawing/2014/main" id="{CA9EEEA7-1679-472B-A007-C3038F20511C}"/>
                </a:ext>
              </a:extLst>
            </xdr:cNvPr>
            <xdr:cNvSpPr txBox="1"/>
          </xdr:nvSpPr>
          <xdr:spPr>
            <a:xfrm>
              <a:off x="12341239" y="14841056"/>
              <a:ext cx="612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s-ES" sz="800" b="0" i="0">
                  <a:latin typeface="Cambria Math" panose="02040503050406030204" pitchFamily="18" charset="0"/>
                </a:rPr>
                <a:t>𝑅(𝑡)=𝑒^(−(𝑡/</a:t>
              </a:r>
              <a:r>
                <a:rPr lang="es-ES" sz="800" b="0" i="0">
                  <a:latin typeface="Cambria Math" panose="02040503050406030204" pitchFamily="18" charset="0"/>
                  <a:ea typeface="Cambria Math" panose="02040503050406030204" pitchFamily="18" charset="0"/>
                </a:rPr>
                <a:t>𝜂)^𝛽 )</a:t>
              </a:r>
              <a:endParaRPr lang="en-US" sz="800"/>
            </a:p>
          </xdr:txBody>
        </xdr:sp>
      </mc:Fallback>
    </mc:AlternateContent>
    <xdr:clientData/>
  </xdr:twoCellAnchor>
  <xdr:twoCellAnchor>
    <xdr:from>
      <xdr:col>5</xdr:col>
      <xdr:colOff>1426045</xdr:colOff>
      <xdr:row>16</xdr:row>
      <xdr:rowOff>490882</xdr:rowOff>
    </xdr:from>
    <xdr:to>
      <xdr:col>5</xdr:col>
      <xdr:colOff>2326045</xdr:colOff>
      <xdr:row>16</xdr:row>
      <xdr:rowOff>814882</xdr:rowOff>
    </xdr:to>
    <mc:AlternateContent xmlns:mc="http://schemas.openxmlformats.org/markup-compatibility/2006" xmlns:a14="http://schemas.microsoft.com/office/drawing/2010/main">
      <mc:Choice Requires="a14">
        <xdr:sp macro="" textlink="">
          <xdr:nvSpPr>
            <xdr:cNvPr id="61" name="TextBox 31">
              <a:extLst>
                <a:ext uri="{FF2B5EF4-FFF2-40B4-BE49-F238E27FC236}">
                  <a16:creationId xmlns:a16="http://schemas.microsoft.com/office/drawing/2014/main" id="{00000000-0008-0000-0000-00003D000000}"/>
                </a:ext>
              </a:extLst>
            </xdr:cNvPr>
            <xdr:cNvSpPr txBox="1"/>
          </xdr:nvSpPr>
          <xdr:spPr>
            <a:xfrm>
              <a:off x="12881445" y="15229232"/>
              <a:ext cx="900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
                  </m:oMathParaPr>
                  <m:oMath xmlns:m="http://schemas.openxmlformats.org/officeDocument/2006/math">
                    <m:r>
                      <a:rPr lang="es-ES" sz="800" b="0" i="1">
                        <a:latin typeface="Cambria Math" panose="02040503050406030204" pitchFamily="18" charset="0"/>
                      </a:rPr>
                      <m:t>𝑀𝑇𝐵𝐹</m:t>
                    </m:r>
                    <m:r>
                      <a:rPr lang="es-ES" sz="800" b="0" i="1">
                        <a:latin typeface="Cambria Math" panose="02040503050406030204" pitchFamily="18" charset="0"/>
                      </a:rPr>
                      <m:t>=</m:t>
                    </m:r>
                    <m:r>
                      <a:rPr lang="es-ES" sz="800" b="0" i="1">
                        <a:latin typeface="Cambria Math" panose="02040503050406030204" pitchFamily="18" charset="0"/>
                        <a:ea typeface="Cambria Math" panose="02040503050406030204" pitchFamily="18" charset="0"/>
                      </a:rPr>
                      <m:t>𝜂</m:t>
                    </m:r>
                    <m:r>
                      <m:rPr>
                        <m:sty m:val="p"/>
                      </m:rPr>
                      <a:rPr lang="el-GR" sz="800" b="0" i="1">
                        <a:latin typeface="Cambria Math" panose="02040503050406030204" pitchFamily="18" charset="0"/>
                        <a:ea typeface="Cambria Math" panose="02040503050406030204" pitchFamily="18" charset="0"/>
                      </a:rPr>
                      <m:t>Γ</m:t>
                    </m:r>
                    <m:d>
                      <m:dPr>
                        <m:ctrlPr>
                          <a:rPr lang="el-GR" sz="800" b="0" i="1">
                            <a:latin typeface="Cambria Math" panose="02040503050406030204" pitchFamily="18" charset="0"/>
                            <a:ea typeface="Cambria Math" panose="02040503050406030204" pitchFamily="18" charset="0"/>
                          </a:rPr>
                        </m:ctrlPr>
                      </m:dPr>
                      <m:e>
                        <m:r>
                          <a:rPr lang="es-ES" sz="800" b="0" i="1">
                            <a:latin typeface="Cambria Math" panose="02040503050406030204" pitchFamily="18" charset="0"/>
                            <a:ea typeface="Cambria Math" panose="02040503050406030204" pitchFamily="18" charset="0"/>
                          </a:rPr>
                          <m:t>1+</m:t>
                        </m:r>
                        <m:f>
                          <m:fPr>
                            <m:ctrlPr>
                              <a:rPr lang="es-ES" sz="800" b="0" i="1">
                                <a:latin typeface="Cambria Math" panose="02040503050406030204" pitchFamily="18" charset="0"/>
                                <a:ea typeface="Cambria Math" panose="02040503050406030204" pitchFamily="18" charset="0"/>
                              </a:rPr>
                            </m:ctrlPr>
                          </m:fPr>
                          <m:num>
                            <m:r>
                              <a:rPr lang="es-ES" sz="800" b="0" i="1">
                                <a:latin typeface="Cambria Math" panose="02040503050406030204" pitchFamily="18" charset="0"/>
                                <a:ea typeface="Cambria Math" panose="02040503050406030204" pitchFamily="18" charset="0"/>
                              </a:rPr>
                              <m:t>1</m:t>
                            </m:r>
                          </m:num>
                          <m:den>
                            <m:r>
                              <a:rPr lang="es-ES" sz="800" b="0" i="1">
                                <a:latin typeface="Cambria Math" panose="02040503050406030204" pitchFamily="18" charset="0"/>
                                <a:ea typeface="Cambria Math" panose="02040503050406030204" pitchFamily="18" charset="0"/>
                              </a:rPr>
                              <m:t>𝛽</m:t>
                            </m:r>
                          </m:den>
                        </m:f>
                      </m:e>
                    </m:d>
                  </m:oMath>
                </m:oMathPara>
              </a14:m>
              <a:endParaRPr lang="en-US" sz="800"/>
            </a:p>
          </xdr:txBody>
        </xdr:sp>
      </mc:Choice>
      <mc:Fallback xmlns="">
        <xdr:sp macro="" textlink="">
          <xdr:nvSpPr>
            <xdr:cNvPr id="61" name="TextBox 31">
              <a:extLst>
                <a:ext uri="{FF2B5EF4-FFF2-40B4-BE49-F238E27FC236}">
                  <a16:creationId xmlns:a16="http://schemas.microsoft.com/office/drawing/2014/main" id="{033368B7-4FE2-424A-89B4-859A23B88AAD}"/>
                </a:ext>
              </a:extLst>
            </xdr:cNvPr>
            <xdr:cNvSpPr txBox="1"/>
          </xdr:nvSpPr>
          <xdr:spPr>
            <a:xfrm>
              <a:off x="12881445" y="15229232"/>
              <a:ext cx="900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s-ES" sz="800" b="0" i="0">
                  <a:latin typeface="Cambria Math" panose="02040503050406030204" pitchFamily="18" charset="0"/>
                </a:rPr>
                <a:t>𝑀𝑇𝐵𝐹=</a:t>
              </a:r>
              <a:r>
                <a:rPr lang="es-ES" sz="800" b="0" i="0">
                  <a:latin typeface="Cambria Math" panose="02040503050406030204" pitchFamily="18" charset="0"/>
                  <a:ea typeface="Cambria Math" panose="02040503050406030204" pitchFamily="18" charset="0"/>
                </a:rPr>
                <a:t>𝜂</a:t>
              </a:r>
              <a:r>
                <a:rPr lang="el-GR" sz="800" b="0" i="0">
                  <a:latin typeface="Cambria Math" panose="02040503050406030204" pitchFamily="18" charset="0"/>
                  <a:ea typeface="Cambria Math" panose="02040503050406030204" pitchFamily="18" charset="0"/>
                </a:rPr>
                <a:t>Γ(</a:t>
              </a:r>
              <a:r>
                <a:rPr lang="es-ES" sz="800" b="0" i="0">
                  <a:latin typeface="Cambria Math" panose="02040503050406030204" pitchFamily="18" charset="0"/>
                  <a:ea typeface="Cambria Math" panose="02040503050406030204" pitchFamily="18" charset="0"/>
                </a:rPr>
                <a:t>1+1/𝛽)</a:t>
              </a:r>
              <a:endParaRPr lang="en-US" sz="800"/>
            </a:p>
          </xdr:txBody>
        </xdr:sp>
      </mc:Fallback>
    </mc:AlternateContent>
    <xdr:clientData/>
  </xdr:twoCellAnchor>
  <xdr:twoCellAnchor>
    <xdr:from>
      <xdr:col>5</xdr:col>
      <xdr:colOff>107950</xdr:colOff>
      <xdr:row>17</xdr:row>
      <xdr:rowOff>107951</xdr:rowOff>
    </xdr:from>
    <xdr:to>
      <xdr:col>5</xdr:col>
      <xdr:colOff>1115950</xdr:colOff>
      <xdr:row>17</xdr:row>
      <xdr:rowOff>431951</xdr:rowOff>
    </xdr:to>
    <mc:AlternateContent xmlns:mc="http://schemas.openxmlformats.org/markup-compatibility/2006" xmlns:a14="http://schemas.microsoft.com/office/drawing/2010/main">
      <mc:Choice Requires="a14">
        <xdr:sp macro="" textlink="">
          <xdr:nvSpPr>
            <xdr:cNvPr id="62" name="TextBox 18">
              <a:extLst>
                <a:ext uri="{FF2B5EF4-FFF2-40B4-BE49-F238E27FC236}">
                  <a16:creationId xmlns:a16="http://schemas.microsoft.com/office/drawing/2014/main" id="{00000000-0008-0000-0000-00003E000000}"/>
                </a:ext>
              </a:extLst>
            </xdr:cNvPr>
            <xdr:cNvSpPr txBox="1"/>
          </xdr:nvSpPr>
          <xdr:spPr>
            <a:xfrm>
              <a:off x="11563350" y="15760701"/>
              <a:ext cx="1008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
                  </m:oMathParaPr>
                  <m:oMath xmlns:m="http://schemas.openxmlformats.org/officeDocument/2006/math">
                    <m:r>
                      <a:rPr lang="es-ES" sz="800" b="0" i="1">
                        <a:latin typeface="Cambria Math" panose="02040503050406030204" pitchFamily="18" charset="0"/>
                      </a:rPr>
                      <m:t>𝑀</m:t>
                    </m:r>
                    <m:d>
                      <m:dPr>
                        <m:ctrlPr>
                          <a:rPr lang="es-ES" sz="800" b="0" i="1">
                            <a:latin typeface="Cambria Math" panose="02040503050406030204" pitchFamily="18" charset="0"/>
                          </a:rPr>
                        </m:ctrlPr>
                      </m:dPr>
                      <m:e>
                        <m:r>
                          <a:rPr lang="es-ES" sz="800" b="0" i="1">
                            <a:latin typeface="Cambria Math" panose="02040503050406030204" pitchFamily="18" charset="0"/>
                          </a:rPr>
                          <m:t>𝑡</m:t>
                        </m:r>
                      </m:e>
                    </m:d>
                    <m:r>
                      <a:rPr lang="es-ES" sz="800" b="0" i="1">
                        <a:latin typeface="Cambria Math" panose="02040503050406030204" pitchFamily="18" charset="0"/>
                      </a:rPr>
                      <m:t>=1−</m:t>
                    </m:r>
                    <m:sSup>
                      <m:sSupPr>
                        <m:ctrlPr>
                          <a:rPr lang="es-ES" sz="800" b="0" i="1">
                            <a:latin typeface="Cambria Math" panose="02040503050406030204" pitchFamily="18" charset="0"/>
                          </a:rPr>
                        </m:ctrlPr>
                      </m:sSupPr>
                      <m:e>
                        <m:r>
                          <a:rPr lang="es-ES" sz="800" b="0" i="1">
                            <a:latin typeface="Cambria Math" panose="02040503050406030204" pitchFamily="18" charset="0"/>
                          </a:rPr>
                          <m:t>𝑒</m:t>
                        </m:r>
                      </m:e>
                      <m:sup>
                        <m:r>
                          <a:rPr lang="es-ES" sz="800" b="0" i="1">
                            <a:latin typeface="Cambria Math" panose="02040503050406030204" pitchFamily="18" charset="0"/>
                          </a:rPr>
                          <m:t>−</m:t>
                        </m:r>
                        <m:d>
                          <m:dPr>
                            <m:ctrlPr>
                              <a:rPr lang="es-ES" sz="800" b="0" i="1">
                                <a:latin typeface="Cambria Math" panose="02040503050406030204" pitchFamily="18" charset="0"/>
                              </a:rPr>
                            </m:ctrlPr>
                          </m:dPr>
                          <m:e>
                            <m:f>
                              <m:fPr>
                                <m:ctrlPr>
                                  <a:rPr lang="es-ES" sz="800" b="0" i="1">
                                    <a:latin typeface="Cambria Math" panose="02040503050406030204" pitchFamily="18" charset="0"/>
                                  </a:rPr>
                                </m:ctrlPr>
                              </m:fPr>
                              <m:num>
                                <m:r>
                                  <a:rPr lang="es-ES" sz="800" b="0" i="1">
                                    <a:latin typeface="Cambria Math" panose="02040503050406030204" pitchFamily="18" charset="0"/>
                                  </a:rPr>
                                  <m:t>1</m:t>
                                </m:r>
                              </m:num>
                              <m:den>
                                <m:r>
                                  <a:rPr lang="es-ES" sz="800" b="0" i="1">
                                    <a:latin typeface="Cambria Math" panose="02040503050406030204" pitchFamily="18" charset="0"/>
                                  </a:rPr>
                                  <m:t>𝑀𝑇𝑇𝑅</m:t>
                                </m:r>
                              </m:den>
                            </m:f>
                          </m:e>
                        </m:d>
                        <m:r>
                          <m:rPr>
                            <m:nor/>
                          </m:rPr>
                          <a:rPr lang="es-ES" sz="800" b="0" i="0">
                            <a:latin typeface="Cambria Math" panose="02040503050406030204" pitchFamily="18" charset="0"/>
                          </a:rPr>
                          <m:t> </m:t>
                        </m:r>
                        <m:r>
                          <m:rPr>
                            <m:nor/>
                          </m:rPr>
                          <a:rPr lang="es-ES" sz="800" b="0" i="0">
                            <a:latin typeface="Cambria Math" panose="02040503050406030204" pitchFamily="18" charset="0"/>
                          </a:rPr>
                          <m:t>t</m:t>
                        </m:r>
                      </m:sup>
                    </m:sSup>
                  </m:oMath>
                </m:oMathPara>
              </a14:m>
              <a:endParaRPr lang="en-US" sz="800"/>
            </a:p>
          </xdr:txBody>
        </xdr:sp>
      </mc:Choice>
      <mc:Fallback xmlns="">
        <xdr:sp macro="" textlink="">
          <xdr:nvSpPr>
            <xdr:cNvPr id="62" name="TextBox 18">
              <a:extLst>
                <a:ext uri="{FF2B5EF4-FFF2-40B4-BE49-F238E27FC236}">
                  <a16:creationId xmlns:a16="http://schemas.microsoft.com/office/drawing/2014/main" id="{C0774813-D109-F34C-BE71-8AE6B85D7249}"/>
                </a:ext>
              </a:extLst>
            </xdr:cNvPr>
            <xdr:cNvSpPr txBox="1"/>
          </xdr:nvSpPr>
          <xdr:spPr>
            <a:xfrm>
              <a:off x="11563350" y="15760701"/>
              <a:ext cx="1008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s-ES" sz="800" b="0" i="0">
                  <a:latin typeface="Cambria Math" panose="02040503050406030204" pitchFamily="18" charset="0"/>
                </a:rPr>
                <a:t>𝑀(𝑡)=1−𝑒^(−(1/𝑀𝑇𝑇𝑅)" t" )</a:t>
              </a:r>
              <a:endParaRPr lang="en-US" sz="800"/>
            </a:p>
          </xdr:txBody>
        </xdr:sp>
      </mc:Fallback>
    </mc:AlternateContent>
    <xdr:clientData/>
  </xdr:twoCellAnchor>
  <xdr:twoCellAnchor>
    <xdr:from>
      <xdr:col>5</xdr:col>
      <xdr:colOff>1189544</xdr:colOff>
      <xdr:row>17</xdr:row>
      <xdr:rowOff>107950</xdr:rowOff>
    </xdr:from>
    <xdr:to>
      <xdr:col>5</xdr:col>
      <xdr:colOff>2557544</xdr:colOff>
      <xdr:row>17</xdr:row>
      <xdr:rowOff>431950</xdr:rowOff>
    </xdr:to>
    <mc:AlternateContent xmlns:mc="http://schemas.openxmlformats.org/markup-compatibility/2006" xmlns:a14="http://schemas.microsoft.com/office/drawing/2010/main">
      <mc:Choice Requires="a14">
        <xdr:sp macro="" textlink="">
          <xdr:nvSpPr>
            <xdr:cNvPr id="63" name="TextBox 19">
              <a:extLst>
                <a:ext uri="{FF2B5EF4-FFF2-40B4-BE49-F238E27FC236}">
                  <a16:creationId xmlns:a16="http://schemas.microsoft.com/office/drawing/2014/main" id="{00000000-0008-0000-0000-00003F000000}"/>
                </a:ext>
              </a:extLst>
            </xdr:cNvPr>
            <xdr:cNvSpPr txBox="1"/>
          </xdr:nvSpPr>
          <xdr:spPr>
            <a:xfrm>
              <a:off x="12644944" y="15760700"/>
              <a:ext cx="1368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
                  </m:oMathParaPr>
                  <m:oMath xmlns:m="http://schemas.openxmlformats.org/officeDocument/2006/math">
                    <m:r>
                      <a:rPr lang="es-ES" sz="800" b="0" i="1">
                        <a:latin typeface="Cambria Math" panose="02040503050406030204" pitchFamily="18" charset="0"/>
                      </a:rPr>
                      <m:t>𝑀</m:t>
                    </m:r>
                    <m:d>
                      <m:dPr>
                        <m:ctrlPr>
                          <a:rPr lang="es-ES" sz="800" b="0" i="1">
                            <a:latin typeface="Cambria Math" panose="02040503050406030204" pitchFamily="18" charset="0"/>
                          </a:rPr>
                        </m:ctrlPr>
                      </m:dPr>
                      <m:e>
                        <m:r>
                          <a:rPr lang="es-ES" sz="800" b="0" i="1">
                            <a:latin typeface="Cambria Math" panose="02040503050406030204" pitchFamily="18" charset="0"/>
                          </a:rPr>
                          <m:t>𝑡</m:t>
                        </m:r>
                      </m:e>
                    </m:d>
                    <m:r>
                      <a:rPr lang="es-ES" sz="800" b="0" i="1">
                        <a:latin typeface="Cambria Math" panose="02040503050406030204" pitchFamily="18" charset="0"/>
                      </a:rPr>
                      <m:t>=</m:t>
                    </m:r>
                    <m:f>
                      <m:fPr>
                        <m:ctrlPr>
                          <a:rPr lang="es-ES" sz="800" b="0" i="1">
                            <a:latin typeface="Cambria Math" panose="02040503050406030204" pitchFamily="18" charset="0"/>
                          </a:rPr>
                        </m:ctrlPr>
                      </m:fPr>
                      <m:num>
                        <m:r>
                          <a:rPr lang="es-ES" sz="800" b="0" i="1">
                            <a:latin typeface="Cambria Math" panose="02040503050406030204" pitchFamily="18" charset="0"/>
                          </a:rPr>
                          <m:t>1</m:t>
                        </m:r>
                      </m:num>
                      <m:den>
                        <m:sSub>
                          <m:sSubPr>
                            <m:ctrlPr>
                              <a:rPr lang="es-ES" sz="800" b="0" i="1">
                                <a:latin typeface="Cambria Math" panose="02040503050406030204" pitchFamily="18" charset="0"/>
                              </a:rPr>
                            </m:ctrlPr>
                          </m:sSubPr>
                          <m:e>
                            <m:r>
                              <a:rPr lang="es-ES" sz="800" b="0" i="1">
                                <a:latin typeface="Cambria Math" panose="02040503050406030204" pitchFamily="18" charset="0"/>
                                <a:ea typeface="Cambria Math" panose="02040503050406030204" pitchFamily="18" charset="0"/>
                              </a:rPr>
                              <m:t>𝜎</m:t>
                            </m:r>
                          </m:e>
                          <m:sub>
                            <m:r>
                              <a:rPr lang="es-ES" sz="800" b="0" i="1">
                                <a:latin typeface="Cambria Math" panose="02040503050406030204" pitchFamily="18" charset="0"/>
                              </a:rPr>
                              <m:t>𝑡</m:t>
                            </m:r>
                          </m:sub>
                        </m:sSub>
                        <m:rad>
                          <m:radPr>
                            <m:degHide m:val="on"/>
                            <m:ctrlPr>
                              <a:rPr lang="es-ES" sz="800" b="0" i="1">
                                <a:latin typeface="Cambria Math" panose="02040503050406030204" pitchFamily="18" charset="0"/>
                                <a:ea typeface="Cambria Math" panose="02040503050406030204" pitchFamily="18" charset="0"/>
                              </a:rPr>
                            </m:ctrlPr>
                          </m:radPr>
                          <m:deg/>
                          <m:e>
                            <m:r>
                              <a:rPr lang="es-ES" sz="800" b="0" i="1">
                                <a:latin typeface="Cambria Math" panose="02040503050406030204" pitchFamily="18" charset="0"/>
                                <a:ea typeface="Cambria Math" panose="02040503050406030204" pitchFamily="18" charset="0"/>
                              </a:rPr>
                              <m:t>2</m:t>
                            </m:r>
                            <m:r>
                              <a:rPr lang="es-ES" sz="800" b="0" i="1">
                                <a:latin typeface="Cambria Math" panose="02040503050406030204" pitchFamily="18" charset="0"/>
                                <a:ea typeface="Cambria Math" panose="02040503050406030204" pitchFamily="18" charset="0"/>
                              </a:rPr>
                              <m:t>𝜋</m:t>
                            </m:r>
                          </m:e>
                        </m:rad>
                      </m:den>
                    </m:f>
                    <m:nary>
                      <m:naryPr>
                        <m:limLoc m:val="undOvr"/>
                        <m:subHide m:val="on"/>
                        <m:supHide m:val="on"/>
                        <m:ctrlPr>
                          <a:rPr lang="es-ES" sz="800" b="0" i="1">
                            <a:latin typeface="Cambria Math" panose="02040503050406030204" pitchFamily="18" charset="0"/>
                          </a:rPr>
                        </m:ctrlPr>
                      </m:naryPr>
                      <m:sub/>
                      <m:sup/>
                      <m:e>
                        <m:f>
                          <m:fPr>
                            <m:ctrlPr>
                              <a:rPr lang="es-ES" sz="800" b="0" i="1">
                                <a:latin typeface="Cambria Math" panose="02040503050406030204" pitchFamily="18" charset="0"/>
                              </a:rPr>
                            </m:ctrlPr>
                          </m:fPr>
                          <m:num>
                            <m:r>
                              <a:rPr lang="es-ES" sz="800" b="0" i="1">
                                <a:latin typeface="Cambria Math" panose="02040503050406030204" pitchFamily="18" charset="0"/>
                              </a:rPr>
                              <m:t>1</m:t>
                            </m:r>
                          </m:num>
                          <m:den>
                            <m:r>
                              <a:rPr lang="es-ES" sz="800" b="0" i="1">
                                <a:latin typeface="Cambria Math" panose="02040503050406030204" pitchFamily="18" charset="0"/>
                              </a:rPr>
                              <m:t>𝑡</m:t>
                            </m:r>
                          </m:den>
                        </m:f>
                        <m:sSup>
                          <m:sSupPr>
                            <m:ctrlPr>
                              <a:rPr lang="es-ES" sz="800" b="0" i="1">
                                <a:latin typeface="Cambria Math" panose="02040503050406030204" pitchFamily="18" charset="0"/>
                              </a:rPr>
                            </m:ctrlPr>
                          </m:sSupPr>
                          <m:e>
                            <m:r>
                              <a:rPr lang="es-ES" sz="800" b="0" i="1">
                                <a:latin typeface="Cambria Math" panose="02040503050406030204" pitchFamily="18" charset="0"/>
                              </a:rPr>
                              <m:t>𝑒</m:t>
                            </m:r>
                          </m:e>
                          <m:sup>
                            <m:r>
                              <a:rPr lang="es-ES" sz="800" b="0" i="1">
                                <a:latin typeface="Cambria Math" panose="02040503050406030204" pitchFamily="18" charset="0"/>
                              </a:rPr>
                              <m:t>−</m:t>
                            </m:r>
                            <m:f>
                              <m:fPr>
                                <m:ctrlPr>
                                  <a:rPr lang="es-ES" sz="800" b="0" i="1">
                                    <a:latin typeface="Cambria Math" panose="02040503050406030204" pitchFamily="18" charset="0"/>
                                  </a:rPr>
                                </m:ctrlPr>
                              </m:fPr>
                              <m:num>
                                <m:r>
                                  <a:rPr lang="es-ES" sz="800" b="0" i="1">
                                    <a:latin typeface="Cambria Math" panose="02040503050406030204" pitchFamily="18" charset="0"/>
                                  </a:rPr>
                                  <m:t>1</m:t>
                                </m:r>
                              </m:num>
                              <m:den>
                                <m:r>
                                  <a:rPr lang="es-ES" sz="800" b="0" i="1">
                                    <a:latin typeface="Cambria Math" panose="02040503050406030204" pitchFamily="18" charset="0"/>
                                  </a:rPr>
                                  <m:t>2</m:t>
                                </m:r>
                              </m:den>
                            </m:f>
                            <m:sSup>
                              <m:sSupPr>
                                <m:ctrlPr>
                                  <a:rPr lang="es-ES" sz="800" b="0" i="1">
                                    <a:latin typeface="Cambria Math" panose="02040503050406030204" pitchFamily="18" charset="0"/>
                                  </a:rPr>
                                </m:ctrlPr>
                              </m:sSupPr>
                              <m:e>
                                <m:d>
                                  <m:dPr>
                                    <m:ctrlPr>
                                      <a:rPr lang="es-ES" sz="800" b="0" i="1">
                                        <a:latin typeface="Cambria Math" panose="02040503050406030204" pitchFamily="18" charset="0"/>
                                      </a:rPr>
                                    </m:ctrlPr>
                                  </m:dPr>
                                  <m:e>
                                    <m:f>
                                      <m:fPr>
                                        <m:ctrlPr>
                                          <a:rPr lang="es-ES" sz="800" b="0" i="1">
                                            <a:latin typeface="Cambria Math" panose="02040503050406030204" pitchFamily="18" charset="0"/>
                                          </a:rPr>
                                        </m:ctrlPr>
                                      </m:fPr>
                                      <m:num>
                                        <m:func>
                                          <m:funcPr>
                                            <m:ctrlPr>
                                              <a:rPr lang="es-ES" sz="800" b="0" i="1">
                                                <a:latin typeface="Cambria Math" panose="02040503050406030204" pitchFamily="18" charset="0"/>
                                              </a:rPr>
                                            </m:ctrlPr>
                                          </m:funcPr>
                                          <m:fName>
                                            <m:r>
                                              <m:rPr>
                                                <m:sty m:val="p"/>
                                              </m:rPr>
                                              <a:rPr lang="es-ES" sz="800" b="0" i="0">
                                                <a:latin typeface="Cambria Math" panose="02040503050406030204" pitchFamily="18" charset="0"/>
                                              </a:rPr>
                                              <m:t>ln</m:t>
                                            </m:r>
                                          </m:fName>
                                          <m:e>
                                            <m:r>
                                              <a:rPr lang="es-ES" sz="800" b="0" i="1">
                                                <a:latin typeface="Cambria Math" panose="02040503050406030204" pitchFamily="18" charset="0"/>
                                              </a:rPr>
                                              <m:t>𝑡</m:t>
                                            </m:r>
                                          </m:e>
                                        </m:func>
                                        <m:r>
                                          <a:rPr lang="es-ES" sz="800" b="0" i="1">
                                            <a:latin typeface="Cambria Math" panose="02040503050406030204" pitchFamily="18" charset="0"/>
                                          </a:rPr>
                                          <m:t>−</m:t>
                                        </m:r>
                                        <m:sSub>
                                          <m:sSubPr>
                                            <m:ctrlPr>
                                              <a:rPr lang="es-ES" sz="800" b="0" i="1">
                                                <a:latin typeface="Cambria Math" panose="02040503050406030204" pitchFamily="18" charset="0"/>
                                              </a:rPr>
                                            </m:ctrlPr>
                                          </m:sSubPr>
                                          <m:e>
                                            <m:r>
                                              <a:rPr lang="es-ES" sz="800" b="0" i="1">
                                                <a:latin typeface="Cambria Math" panose="02040503050406030204" pitchFamily="18" charset="0"/>
                                                <a:ea typeface="Cambria Math" panose="02040503050406030204" pitchFamily="18" charset="0"/>
                                              </a:rPr>
                                              <m:t>𝜇</m:t>
                                            </m:r>
                                          </m:e>
                                          <m:sub>
                                            <m:r>
                                              <a:rPr lang="es-ES" sz="800" b="0" i="1">
                                                <a:latin typeface="Cambria Math" panose="02040503050406030204" pitchFamily="18" charset="0"/>
                                              </a:rPr>
                                              <m:t>𝑡</m:t>
                                            </m:r>
                                          </m:sub>
                                        </m:sSub>
                                      </m:num>
                                      <m:den>
                                        <m:sSub>
                                          <m:sSubPr>
                                            <m:ctrlPr>
                                              <a:rPr lang="es-ES" sz="800" b="0" i="1">
                                                <a:latin typeface="Cambria Math" panose="02040503050406030204" pitchFamily="18" charset="0"/>
                                              </a:rPr>
                                            </m:ctrlPr>
                                          </m:sSubPr>
                                          <m:e>
                                            <m:r>
                                              <a:rPr lang="es-ES" sz="800" b="0" i="1">
                                                <a:latin typeface="Cambria Math" panose="02040503050406030204" pitchFamily="18" charset="0"/>
                                                <a:ea typeface="Cambria Math" panose="02040503050406030204" pitchFamily="18" charset="0"/>
                                              </a:rPr>
                                              <m:t>𝜎</m:t>
                                            </m:r>
                                          </m:e>
                                          <m:sub>
                                            <m:r>
                                              <a:rPr lang="es-ES" sz="800" b="0" i="1">
                                                <a:latin typeface="Cambria Math" panose="02040503050406030204" pitchFamily="18" charset="0"/>
                                              </a:rPr>
                                              <m:t>𝑡</m:t>
                                            </m:r>
                                          </m:sub>
                                        </m:sSub>
                                      </m:den>
                                    </m:f>
                                  </m:e>
                                </m:d>
                              </m:e>
                              <m:sup>
                                <m:r>
                                  <a:rPr lang="es-ES" sz="800" b="0" i="1">
                                    <a:latin typeface="Cambria Math" panose="02040503050406030204" pitchFamily="18" charset="0"/>
                                  </a:rPr>
                                  <m:t>2</m:t>
                                </m:r>
                              </m:sup>
                            </m:sSup>
                          </m:sup>
                        </m:sSup>
                      </m:e>
                    </m:nary>
                  </m:oMath>
                </m:oMathPara>
              </a14:m>
              <a:endParaRPr lang="en-US" sz="800"/>
            </a:p>
          </xdr:txBody>
        </xdr:sp>
      </mc:Choice>
      <mc:Fallback xmlns="">
        <xdr:sp macro="" textlink="">
          <xdr:nvSpPr>
            <xdr:cNvPr id="63" name="TextBox 19">
              <a:extLst>
                <a:ext uri="{FF2B5EF4-FFF2-40B4-BE49-F238E27FC236}">
                  <a16:creationId xmlns:a16="http://schemas.microsoft.com/office/drawing/2014/main" id="{772F2189-EB65-1541-A5FA-E0404335621D}"/>
                </a:ext>
              </a:extLst>
            </xdr:cNvPr>
            <xdr:cNvSpPr txBox="1"/>
          </xdr:nvSpPr>
          <xdr:spPr>
            <a:xfrm>
              <a:off x="12644944" y="15760700"/>
              <a:ext cx="1368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s-ES" sz="800" b="0" i="0">
                  <a:latin typeface="Cambria Math" panose="02040503050406030204" pitchFamily="18" charset="0"/>
                </a:rPr>
                <a:t>𝑀(𝑡)=1/(</a:t>
              </a:r>
              <a:r>
                <a:rPr lang="es-ES" sz="800" b="0" i="0">
                  <a:latin typeface="Cambria Math" panose="02040503050406030204" pitchFamily="18" charset="0"/>
                  <a:ea typeface="Cambria Math" panose="02040503050406030204" pitchFamily="18" charset="0"/>
                </a:rPr>
                <a:t>𝜎_</a:t>
              </a:r>
              <a:r>
                <a:rPr lang="es-ES" sz="800" b="0" i="0">
                  <a:latin typeface="Cambria Math" panose="02040503050406030204" pitchFamily="18" charset="0"/>
                </a:rPr>
                <a:t>𝑡</a:t>
              </a:r>
              <a:r>
                <a:rPr lang="es-ES" sz="800" b="0" i="0">
                  <a:latin typeface="Cambria Math" panose="02040503050406030204" pitchFamily="18" charset="0"/>
                  <a:ea typeface="Cambria Math" panose="02040503050406030204" pitchFamily="18" charset="0"/>
                </a:rPr>
                <a:t> √2𝜋) </a:t>
              </a:r>
              <a:r>
                <a:rPr lang="es-ES" sz="800" b="0" i="0">
                  <a:latin typeface="Cambria Math" panose="02040503050406030204" pitchFamily="18" charset="0"/>
                </a:rPr>
                <a:t>∫1▒〖1/𝑡 𝑒^(−1/2 ((ln⁡𝑡−</a:t>
              </a:r>
              <a:r>
                <a:rPr lang="es-ES" sz="800" b="0" i="0">
                  <a:latin typeface="Cambria Math" panose="02040503050406030204" pitchFamily="18" charset="0"/>
                  <a:ea typeface="Cambria Math" panose="02040503050406030204" pitchFamily="18" charset="0"/>
                </a:rPr>
                <a:t>𝜇_</a:t>
              </a:r>
              <a:r>
                <a:rPr lang="es-ES" sz="800" b="0" i="0">
                  <a:latin typeface="Cambria Math" panose="02040503050406030204" pitchFamily="18" charset="0"/>
                </a:rPr>
                <a:t>𝑡)/</a:t>
              </a:r>
              <a:r>
                <a:rPr lang="es-ES" sz="800" b="0" i="0">
                  <a:latin typeface="Cambria Math" panose="02040503050406030204" pitchFamily="18" charset="0"/>
                  <a:ea typeface="Cambria Math" panose="02040503050406030204" pitchFamily="18" charset="0"/>
                </a:rPr>
                <a:t>𝜎_</a:t>
              </a:r>
              <a:r>
                <a:rPr lang="es-ES" sz="800" b="0" i="0">
                  <a:latin typeface="Cambria Math" panose="02040503050406030204" pitchFamily="18" charset="0"/>
                </a:rPr>
                <a:t>𝑡 )^2 ) 〗</a:t>
              </a:r>
              <a:endParaRPr lang="en-US" sz="800"/>
            </a:p>
          </xdr:txBody>
        </xdr:sp>
      </mc:Fallback>
    </mc:AlternateContent>
    <xdr:clientData/>
  </xdr:twoCellAnchor>
  <xdr:twoCellAnchor>
    <xdr:from>
      <xdr:col>5</xdr:col>
      <xdr:colOff>107950</xdr:colOff>
      <xdr:row>17</xdr:row>
      <xdr:rowOff>496503</xdr:rowOff>
    </xdr:from>
    <xdr:to>
      <xdr:col>5</xdr:col>
      <xdr:colOff>899950</xdr:colOff>
      <xdr:row>17</xdr:row>
      <xdr:rowOff>820503</xdr:rowOff>
    </xdr:to>
    <mc:AlternateContent xmlns:mc="http://schemas.openxmlformats.org/markup-compatibility/2006" xmlns:a14="http://schemas.microsoft.com/office/drawing/2010/main">
      <mc:Choice Requires="a14">
        <xdr:sp macro="" textlink="">
          <xdr:nvSpPr>
            <xdr:cNvPr id="64" name="TextBox 21">
              <a:extLst>
                <a:ext uri="{FF2B5EF4-FFF2-40B4-BE49-F238E27FC236}">
                  <a16:creationId xmlns:a16="http://schemas.microsoft.com/office/drawing/2014/main" id="{00000000-0008-0000-0000-000040000000}"/>
                </a:ext>
              </a:extLst>
            </xdr:cNvPr>
            <xdr:cNvSpPr txBox="1"/>
          </xdr:nvSpPr>
          <xdr:spPr>
            <a:xfrm>
              <a:off x="11563350" y="16149253"/>
              <a:ext cx="792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
                  </m:oMathParaPr>
                  <m:oMath xmlns:m="http://schemas.openxmlformats.org/officeDocument/2006/math">
                    <m:r>
                      <a:rPr lang="es-ES" sz="800" b="0" i="1">
                        <a:latin typeface="Cambria Math" panose="02040503050406030204" pitchFamily="18" charset="0"/>
                      </a:rPr>
                      <m:t>𝑀𝑇𝑇𝑅</m:t>
                    </m:r>
                    <m:r>
                      <a:rPr lang="es-ES" sz="800" b="0" i="1">
                        <a:latin typeface="Cambria Math" panose="02040503050406030204" pitchFamily="18" charset="0"/>
                      </a:rPr>
                      <m:t>=</m:t>
                    </m:r>
                    <m:sSup>
                      <m:sSupPr>
                        <m:ctrlPr>
                          <a:rPr lang="es-ES" sz="800" b="0" i="1">
                            <a:latin typeface="Cambria Math" panose="02040503050406030204" pitchFamily="18" charset="0"/>
                          </a:rPr>
                        </m:ctrlPr>
                      </m:sSupPr>
                      <m:e>
                        <m:r>
                          <a:rPr lang="es-ES" sz="800" b="0" i="1">
                            <a:latin typeface="Cambria Math" panose="02040503050406030204" pitchFamily="18" charset="0"/>
                          </a:rPr>
                          <m:t>𝑒</m:t>
                        </m:r>
                      </m:e>
                      <m:sup>
                        <m:d>
                          <m:dPr>
                            <m:ctrlPr>
                              <a:rPr lang="es-ES" sz="800" b="0" i="1">
                                <a:latin typeface="Cambria Math" panose="02040503050406030204" pitchFamily="18" charset="0"/>
                              </a:rPr>
                            </m:ctrlPr>
                          </m:dPr>
                          <m:e>
                            <m:sSub>
                              <m:sSubPr>
                                <m:ctrlPr>
                                  <a:rPr lang="es-ES" sz="800" b="0" i="1">
                                    <a:latin typeface="Cambria Math" panose="02040503050406030204" pitchFamily="18" charset="0"/>
                                  </a:rPr>
                                </m:ctrlPr>
                              </m:sSubPr>
                              <m:e>
                                <m:r>
                                  <a:rPr lang="es-ES" sz="800" b="0" i="1">
                                    <a:latin typeface="Cambria Math" panose="02040503050406030204" pitchFamily="18" charset="0"/>
                                    <a:ea typeface="Cambria Math" panose="02040503050406030204" pitchFamily="18" charset="0"/>
                                  </a:rPr>
                                  <m:t>𝜇</m:t>
                                </m:r>
                              </m:e>
                              <m:sub>
                                <m:r>
                                  <a:rPr lang="es-ES" sz="800" b="0" i="1">
                                    <a:latin typeface="Cambria Math" panose="02040503050406030204" pitchFamily="18" charset="0"/>
                                  </a:rPr>
                                  <m:t>𝑡</m:t>
                                </m:r>
                              </m:sub>
                            </m:sSub>
                            <m:r>
                              <a:rPr lang="es-ES" sz="800" b="0" i="1">
                                <a:latin typeface="Cambria Math" panose="02040503050406030204" pitchFamily="18" charset="0"/>
                              </a:rPr>
                              <m:t>+</m:t>
                            </m:r>
                            <m:f>
                              <m:fPr>
                                <m:ctrlPr>
                                  <a:rPr lang="es-ES" sz="800" b="0" i="1">
                                    <a:latin typeface="Cambria Math" panose="02040503050406030204" pitchFamily="18" charset="0"/>
                                  </a:rPr>
                                </m:ctrlPr>
                              </m:fPr>
                              <m:num>
                                <m:sSubSup>
                                  <m:sSubSupPr>
                                    <m:ctrlPr>
                                      <a:rPr lang="es-ES" sz="800" b="0" i="1">
                                        <a:latin typeface="Cambria Math" panose="02040503050406030204" pitchFamily="18" charset="0"/>
                                      </a:rPr>
                                    </m:ctrlPr>
                                  </m:sSubSupPr>
                                  <m:e>
                                    <m:r>
                                      <a:rPr lang="es-ES" sz="800" b="0" i="1">
                                        <a:latin typeface="Cambria Math" panose="02040503050406030204" pitchFamily="18" charset="0"/>
                                        <a:ea typeface="Cambria Math" panose="02040503050406030204" pitchFamily="18" charset="0"/>
                                      </a:rPr>
                                      <m:t>𝜎</m:t>
                                    </m:r>
                                  </m:e>
                                  <m:sub>
                                    <m:r>
                                      <a:rPr lang="es-ES" sz="800" b="0" i="1">
                                        <a:latin typeface="Cambria Math" panose="02040503050406030204" pitchFamily="18" charset="0"/>
                                      </a:rPr>
                                      <m:t>𝑡</m:t>
                                    </m:r>
                                  </m:sub>
                                  <m:sup>
                                    <m:r>
                                      <a:rPr lang="es-ES" sz="800" b="0" i="1">
                                        <a:latin typeface="Cambria Math" panose="02040503050406030204" pitchFamily="18" charset="0"/>
                                      </a:rPr>
                                      <m:t>2</m:t>
                                    </m:r>
                                  </m:sup>
                                </m:sSubSup>
                              </m:num>
                              <m:den>
                                <m:r>
                                  <a:rPr lang="es-ES" sz="800" b="0" i="1">
                                    <a:latin typeface="Cambria Math" panose="02040503050406030204" pitchFamily="18" charset="0"/>
                                  </a:rPr>
                                  <m:t>2</m:t>
                                </m:r>
                              </m:den>
                            </m:f>
                          </m:e>
                        </m:d>
                      </m:sup>
                    </m:sSup>
                  </m:oMath>
                </m:oMathPara>
              </a14:m>
              <a:endParaRPr lang="en-US" sz="800"/>
            </a:p>
          </xdr:txBody>
        </xdr:sp>
      </mc:Choice>
      <mc:Fallback xmlns="">
        <xdr:sp macro="" textlink="">
          <xdr:nvSpPr>
            <xdr:cNvPr id="64" name="TextBox 21">
              <a:extLst>
                <a:ext uri="{FF2B5EF4-FFF2-40B4-BE49-F238E27FC236}">
                  <a16:creationId xmlns:a16="http://schemas.microsoft.com/office/drawing/2014/main" id="{FF1F5464-7AF5-5348-8454-AAF807479390}"/>
                </a:ext>
              </a:extLst>
            </xdr:cNvPr>
            <xdr:cNvSpPr txBox="1"/>
          </xdr:nvSpPr>
          <xdr:spPr>
            <a:xfrm>
              <a:off x="11563350" y="16149253"/>
              <a:ext cx="792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s-ES" sz="800" b="0" i="0">
                  <a:latin typeface="Cambria Math" panose="02040503050406030204" pitchFamily="18" charset="0"/>
                </a:rPr>
                <a:t>𝑀𝑇𝑇𝑅=𝑒^((</a:t>
              </a:r>
              <a:r>
                <a:rPr lang="es-ES" sz="800" b="0" i="0">
                  <a:latin typeface="Cambria Math" panose="02040503050406030204" pitchFamily="18" charset="0"/>
                  <a:ea typeface="Cambria Math" panose="02040503050406030204" pitchFamily="18" charset="0"/>
                </a:rPr>
                <a:t>𝜇_</a:t>
              </a:r>
              <a:r>
                <a:rPr lang="es-ES" sz="800" b="0" i="0">
                  <a:latin typeface="Cambria Math" panose="02040503050406030204" pitchFamily="18" charset="0"/>
                </a:rPr>
                <a:t>𝑡+(</a:t>
              </a:r>
              <a:r>
                <a:rPr lang="es-ES" sz="800" b="0" i="0">
                  <a:latin typeface="Cambria Math" panose="02040503050406030204" pitchFamily="18" charset="0"/>
                  <a:ea typeface="Cambria Math" panose="02040503050406030204" pitchFamily="18" charset="0"/>
                </a:rPr>
                <a:t>𝜎_</a:t>
              </a:r>
              <a:r>
                <a:rPr lang="es-ES" sz="800" b="0" i="0">
                  <a:latin typeface="Cambria Math" panose="02040503050406030204" pitchFamily="18" charset="0"/>
                </a:rPr>
                <a:t>𝑡^2)/2) )</a:t>
              </a:r>
              <a:endParaRPr lang="en-US" sz="800"/>
            </a:p>
          </xdr:txBody>
        </xdr:sp>
      </mc:Fallback>
    </mc:AlternateContent>
    <xdr:clientData/>
  </xdr:twoCellAnchor>
  <xdr:twoCellAnchor>
    <xdr:from>
      <xdr:col>5</xdr:col>
      <xdr:colOff>975849</xdr:colOff>
      <xdr:row>17</xdr:row>
      <xdr:rowOff>490153</xdr:rowOff>
    </xdr:from>
    <xdr:to>
      <xdr:col>5</xdr:col>
      <xdr:colOff>1659849</xdr:colOff>
      <xdr:row>17</xdr:row>
      <xdr:rowOff>886153</xdr:rowOff>
    </xdr:to>
    <mc:AlternateContent xmlns:mc="http://schemas.openxmlformats.org/markup-compatibility/2006" xmlns:a14="http://schemas.microsoft.com/office/drawing/2010/main">
      <mc:Choice Requires="a14">
        <xdr:sp macro="" textlink="">
          <xdr:nvSpPr>
            <xdr:cNvPr id="65" name="TextBox 22">
              <a:extLst>
                <a:ext uri="{FF2B5EF4-FFF2-40B4-BE49-F238E27FC236}">
                  <a16:creationId xmlns:a16="http://schemas.microsoft.com/office/drawing/2014/main" id="{00000000-0008-0000-0000-000041000000}"/>
                </a:ext>
              </a:extLst>
            </xdr:cNvPr>
            <xdr:cNvSpPr txBox="1"/>
          </xdr:nvSpPr>
          <xdr:spPr>
            <a:xfrm>
              <a:off x="12431249" y="16142903"/>
              <a:ext cx="684000" cy="396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
                  </m:oMathParaPr>
                  <m:oMath xmlns:m="http://schemas.openxmlformats.org/officeDocument/2006/math">
                    <m:sSub>
                      <m:sSubPr>
                        <m:ctrlPr>
                          <a:rPr lang="en-US" sz="800" i="1">
                            <a:latin typeface="Cambria Math" panose="02040503050406030204" pitchFamily="18" charset="0"/>
                          </a:rPr>
                        </m:ctrlPr>
                      </m:sSubPr>
                      <m:e>
                        <m:r>
                          <a:rPr lang="en-US" sz="800" i="1">
                            <a:latin typeface="Cambria Math" panose="02040503050406030204" pitchFamily="18" charset="0"/>
                            <a:ea typeface="Cambria Math" panose="02040503050406030204" pitchFamily="18" charset="0"/>
                          </a:rPr>
                          <m:t>𝜇</m:t>
                        </m:r>
                      </m:e>
                      <m:sub>
                        <m:r>
                          <a:rPr lang="es-ES" sz="800" b="0" i="1">
                            <a:latin typeface="Cambria Math" panose="02040503050406030204" pitchFamily="18" charset="0"/>
                          </a:rPr>
                          <m:t>𝑡</m:t>
                        </m:r>
                      </m:sub>
                    </m:sSub>
                    <m:r>
                      <a:rPr lang="es-ES" sz="800" b="0" i="1">
                        <a:latin typeface="Cambria Math" panose="02040503050406030204" pitchFamily="18" charset="0"/>
                      </a:rPr>
                      <m:t>=</m:t>
                    </m:r>
                    <m:f>
                      <m:fPr>
                        <m:ctrlPr>
                          <a:rPr lang="es-ES" sz="800" b="0" i="1">
                            <a:latin typeface="Cambria Math" panose="02040503050406030204" pitchFamily="18" charset="0"/>
                          </a:rPr>
                        </m:ctrlPr>
                      </m:fPr>
                      <m:num>
                        <m:r>
                          <a:rPr lang="es-ES" sz="800" b="0" i="1">
                            <a:latin typeface="Cambria Math" panose="02040503050406030204" pitchFamily="18" charset="0"/>
                          </a:rPr>
                          <m:t>1</m:t>
                        </m:r>
                      </m:num>
                      <m:den>
                        <m:r>
                          <a:rPr lang="es-ES" sz="800" b="0" i="1">
                            <a:latin typeface="Cambria Math" panose="02040503050406030204" pitchFamily="18" charset="0"/>
                          </a:rPr>
                          <m:t>𝑁</m:t>
                        </m:r>
                      </m:den>
                    </m:f>
                    <m:r>
                      <m:rPr>
                        <m:nor/>
                      </m:rPr>
                      <a:rPr lang="es-ES" sz="800" b="0" i="0">
                        <a:latin typeface="Cambria Math" panose="02040503050406030204" pitchFamily="18" charset="0"/>
                      </a:rPr>
                      <m:t> </m:t>
                    </m:r>
                    <m:nary>
                      <m:naryPr>
                        <m:chr m:val="∑"/>
                        <m:ctrlPr>
                          <a:rPr lang="es-ES" sz="800" b="0" i="1">
                            <a:latin typeface="Cambria Math" panose="02040503050406030204" pitchFamily="18" charset="0"/>
                          </a:rPr>
                        </m:ctrlPr>
                      </m:naryPr>
                      <m:sub>
                        <m:r>
                          <m:rPr>
                            <m:brk m:alnAt="23"/>
                          </m:rPr>
                          <a:rPr lang="es-ES" sz="800" b="0" i="1">
                            <a:latin typeface="Cambria Math" panose="02040503050406030204" pitchFamily="18" charset="0"/>
                          </a:rPr>
                          <m:t>𝑖</m:t>
                        </m:r>
                        <m:r>
                          <a:rPr lang="es-ES" sz="800" b="0" i="1">
                            <a:latin typeface="Cambria Math" panose="02040503050406030204" pitchFamily="18" charset="0"/>
                          </a:rPr>
                          <m:t>=1</m:t>
                        </m:r>
                      </m:sub>
                      <m:sup>
                        <m:r>
                          <a:rPr lang="es-ES" sz="800" b="0" i="1">
                            <a:latin typeface="Cambria Math" panose="02040503050406030204" pitchFamily="18" charset="0"/>
                          </a:rPr>
                          <m:t>𝑁</m:t>
                        </m:r>
                      </m:sup>
                      <m:e>
                        <m:func>
                          <m:funcPr>
                            <m:ctrlPr>
                              <a:rPr lang="es-ES" sz="800" b="0" i="1">
                                <a:latin typeface="Cambria Math" panose="02040503050406030204" pitchFamily="18" charset="0"/>
                              </a:rPr>
                            </m:ctrlPr>
                          </m:funcPr>
                          <m:fName>
                            <m:r>
                              <m:rPr>
                                <m:sty m:val="p"/>
                              </m:rPr>
                              <a:rPr lang="es-ES" sz="800" b="0" i="0">
                                <a:latin typeface="Cambria Math" panose="02040503050406030204" pitchFamily="18" charset="0"/>
                              </a:rPr>
                              <m:t>ln</m:t>
                            </m:r>
                          </m:fName>
                          <m:e>
                            <m:r>
                              <a:rPr lang="es-ES" sz="800" b="0" i="1">
                                <a:latin typeface="Cambria Math" panose="02040503050406030204" pitchFamily="18" charset="0"/>
                              </a:rPr>
                              <m:t>𝑡</m:t>
                            </m:r>
                          </m:e>
                        </m:func>
                      </m:e>
                    </m:nary>
                  </m:oMath>
                </m:oMathPara>
              </a14:m>
              <a:endParaRPr lang="en-US" sz="800"/>
            </a:p>
          </xdr:txBody>
        </xdr:sp>
      </mc:Choice>
      <mc:Fallback xmlns="">
        <xdr:sp macro="" textlink="">
          <xdr:nvSpPr>
            <xdr:cNvPr id="65" name="TextBox 22">
              <a:extLst>
                <a:ext uri="{FF2B5EF4-FFF2-40B4-BE49-F238E27FC236}">
                  <a16:creationId xmlns:a16="http://schemas.microsoft.com/office/drawing/2014/main" id="{0EFDBDCD-34AC-074A-ACB6-A22AC1FF3710}"/>
                </a:ext>
              </a:extLst>
            </xdr:cNvPr>
            <xdr:cNvSpPr txBox="1"/>
          </xdr:nvSpPr>
          <xdr:spPr>
            <a:xfrm>
              <a:off x="12431249" y="16142903"/>
              <a:ext cx="684000" cy="396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n-US" sz="800" i="0">
                  <a:latin typeface="Cambria Math" panose="02040503050406030204" pitchFamily="18" charset="0"/>
                  <a:ea typeface="Cambria Math" panose="02040503050406030204" pitchFamily="18" charset="0"/>
                </a:rPr>
                <a:t>𝜇_</a:t>
              </a:r>
              <a:r>
                <a:rPr lang="es-ES" sz="800" b="0" i="0">
                  <a:latin typeface="Cambria Math" panose="02040503050406030204" pitchFamily="18" charset="0"/>
                </a:rPr>
                <a:t>𝑡=1/𝑁 " " ∑_(𝑖=1)^𝑁▒ln⁡𝑡 </a:t>
              </a:r>
              <a:endParaRPr lang="en-US" sz="800"/>
            </a:p>
          </xdr:txBody>
        </xdr:sp>
      </mc:Fallback>
    </mc:AlternateContent>
    <xdr:clientData/>
  </xdr:twoCellAnchor>
  <xdr:twoCellAnchor>
    <xdr:from>
      <xdr:col>5</xdr:col>
      <xdr:colOff>1747790</xdr:colOff>
      <xdr:row>17</xdr:row>
      <xdr:rowOff>480191</xdr:rowOff>
    </xdr:from>
    <xdr:to>
      <xdr:col>5</xdr:col>
      <xdr:colOff>3079790</xdr:colOff>
      <xdr:row>17</xdr:row>
      <xdr:rowOff>959105</xdr:rowOff>
    </xdr:to>
    <mc:AlternateContent xmlns:mc="http://schemas.openxmlformats.org/markup-compatibility/2006" xmlns:a14="http://schemas.microsoft.com/office/drawing/2010/main">
      <mc:Choice Requires="a14">
        <xdr:sp macro="" textlink="">
          <xdr:nvSpPr>
            <xdr:cNvPr id="66" name="TextBox 23">
              <a:extLst>
                <a:ext uri="{FF2B5EF4-FFF2-40B4-BE49-F238E27FC236}">
                  <a16:creationId xmlns:a16="http://schemas.microsoft.com/office/drawing/2014/main" id="{00000000-0008-0000-0000-000042000000}"/>
                </a:ext>
              </a:extLst>
            </xdr:cNvPr>
            <xdr:cNvSpPr txBox="1"/>
          </xdr:nvSpPr>
          <xdr:spPr>
            <a:xfrm>
              <a:off x="13203190" y="16132941"/>
              <a:ext cx="1332000" cy="478914"/>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
                  </m:oMathParaPr>
                  <m:oMath xmlns:m="http://schemas.openxmlformats.org/officeDocument/2006/math">
                    <m:sSub>
                      <m:sSubPr>
                        <m:ctrlPr>
                          <a:rPr lang="en-US" sz="800" i="1">
                            <a:latin typeface="Cambria Math" panose="02040503050406030204" pitchFamily="18" charset="0"/>
                          </a:rPr>
                        </m:ctrlPr>
                      </m:sSubPr>
                      <m:e>
                        <m:r>
                          <a:rPr lang="en-US" sz="800" i="1">
                            <a:latin typeface="Cambria Math" panose="02040503050406030204" pitchFamily="18" charset="0"/>
                            <a:ea typeface="Cambria Math" panose="02040503050406030204" pitchFamily="18" charset="0"/>
                          </a:rPr>
                          <m:t>𝜎</m:t>
                        </m:r>
                      </m:e>
                      <m:sub>
                        <m:r>
                          <a:rPr lang="es-ES" sz="800" b="0" i="1">
                            <a:latin typeface="Cambria Math" panose="02040503050406030204" pitchFamily="18" charset="0"/>
                          </a:rPr>
                          <m:t>𝑡</m:t>
                        </m:r>
                      </m:sub>
                    </m:sSub>
                    <m:r>
                      <a:rPr lang="es-ES" sz="800" b="0" i="1">
                        <a:latin typeface="Cambria Math" panose="02040503050406030204" pitchFamily="18" charset="0"/>
                      </a:rPr>
                      <m:t>=</m:t>
                    </m:r>
                    <m:rad>
                      <m:radPr>
                        <m:degHide m:val="on"/>
                        <m:ctrlPr>
                          <a:rPr lang="es-ES" sz="800" b="0" i="1">
                            <a:latin typeface="Cambria Math" panose="02040503050406030204" pitchFamily="18" charset="0"/>
                          </a:rPr>
                        </m:ctrlPr>
                      </m:radPr>
                      <m:deg/>
                      <m:e>
                        <m:d>
                          <m:dPr>
                            <m:begChr m:val="["/>
                            <m:endChr m:val="]"/>
                            <m:ctrlPr>
                              <a:rPr lang="es-ES" sz="800" b="0" i="1">
                                <a:latin typeface="Cambria Math" panose="02040503050406030204" pitchFamily="18" charset="0"/>
                              </a:rPr>
                            </m:ctrlPr>
                          </m:dPr>
                          <m:e>
                            <m:d>
                              <m:dPr>
                                <m:ctrlPr>
                                  <a:rPr lang="es-ES" sz="800" b="0" i="1">
                                    <a:latin typeface="Cambria Math" panose="02040503050406030204" pitchFamily="18" charset="0"/>
                                  </a:rPr>
                                </m:ctrlPr>
                              </m:dPr>
                              <m:e>
                                <m:f>
                                  <m:fPr>
                                    <m:ctrlPr>
                                      <a:rPr lang="es-ES" sz="800" b="0" i="1">
                                        <a:latin typeface="Cambria Math" panose="02040503050406030204" pitchFamily="18" charset="0"/>
                                      </a:rPr>
                                    </m:ctrlPr>
                                  </m:fPr>
                                  <m:num>
                                    <m:r>
                                      <a:rPr lang="es-ES" sz="800" b="0" i="1">
                                        <a:latin typeface="Cambria Math" panose="02040503050406030204" pitchFamily="18" charset="0"/>
                                      </a:rPr>
                                      <m:t>1</m:t>
                                    </m:r>
                                  </m:num>
                                  <m:den>
                                    <m:r>
                                      <a:rPr lang="es-ES" sz="800" b="0" i="1">
                                        <a:latin typeface="Cambria Math" panose="02040503050406030204" pitchFamily="18" charset="0"/>
                                      </a:rPr>
                                      <m:t>𝑁</m:t>
                                    </m:r>
                                  </m:den>
                                </m:f>
                              </m:e>
                            </m:d>
                            <m:d>
                              <m:dPr>
                                <m:ctrlPr>
                                  <a:rPr lang="es-ES" sz="800" b="0" i="1">
                                    <a:latin typeface="Cambria Math" panose="02040503050406030204" pitchFamily="18" charset="0"/>
                                  </a:rPr>
                                </m:ctrlPr>
                              </m:dPr>
                              <m:e>
                                <m:nary>
                                  <m:naryPr>
                                    <m:chr m:val="∑"/>
                                    <m:ctrlPr>
                                      <a:rPr lang="es-ES" sz="800" b="0" i="1">
                                        <a:latin typeface="Cambria Math" panose="02040503050406030204" pitchFamily="18" charset="0"/>
                                      </a:rPr>
                                    </m:ctrlPr>
                                  </m:naryPr>
                                  <m:sub>
                                    <m:r>
                                      <m:rPr>
                                        <m:brk m:alnAt="23"/>
                                      </m:rPr>
                                      <a:rPr lang="es-ES" sz="800" b="0" i="1">
                                        <a:latin typeface="Cambria Math" panose="02040503050406030204" pitchFamily="18" charset="0"/>
                                      </a:rPr>
                                      <m:t>𝑖</m:t>
                                    </m:r>
                                    <m:r>
                                      <a:rPr lang="es-ES" sz="800" b="0" i="1">
                                        <a:latin typeface="Cambria Math" panose="02040503050406030204" pitchFamily="18" charset="0"/>
                                      </a:rPr>
                                      <m:t>=</m:t>
                                    </m:r>
                                    <m:r>
                                      <a:rPr lang="es-ES" sz="800" b="0" i="1">
                                        <a:latin typeface="Cambria Math" panose="02040503050406030204" pitchFamily="18" charset="0"/>
                                      </a:rPr>
                                      <m:t>𝑁</m:t>
                                    </m:r>
                                  </m:sub>
                                  <m:sup>
                                    <m:r>
                                      <a:rPr lang="es-ES" sz="800" b="0" i="1">
                                        <a:latin typeface="Cambria Math" panose="02040503050406030204" pitchFamily="18" charset="0"/>
                                      </a:rPr>
                                      <m:t>𝑁</m:t>
                                    </m:r>
                                  </m:sup>
                                  <m:e>
                                    <m:d>
                                      <m:dPr>
                                        <m:ctrlPr>
                                          <a:rPr lang="es-ES" sz="800" b="0" i="1">
                                            <a:latin typeface="Cambria Math" panose="02040503050406030204" pitchFamily="18" charset="0"/>
                                          </a:rPr>
                                        </m:ctrlPr>
                                      </m:dPr>
                                      <m:e>
                                        <m:func>
                                          <m:funcPr>
                                            <m:ctrlPr>
                                              <a:rPr lang="es-ES" sz="800" b="0" i="1">
                                                <a:latin typeface="Cambria Math" panose="02040503050406030204" pitchFamily="18" charset="0"/>
                                              </a:rPr>
                                            </m:ctrlPr>
                                          </m:funcPr>
                                          <m:fName>
                                            <m:r>
                                              <m:rPr>
                                                <m:sty m:val="p"/>
                                              </m:rPr>
                                              <a:rPr lang="es-ES" sz="800" b="0" i="0">
                                                <a:latin typeface="Cambria Math" panose="02040503050406030204" pitchFamily="18" charset="0"/>
                                              </a:rPr>
                                              <m:t>ln</m:t>
                                            </m:r>
                                          </m:fName>
                                          <m:e>
                                            <m:r>
                                              <a:rPr lang="es-ES" sz="800" b="0" i="1">
                                                <a:latin typeface="Cambria Math" panose="02040503050406030204" pitchFamily="18" charset="0"/>
                                              </a:rPr>
                                              <m:t>𝑡</m:t>
                                            </m:r>
                                          </m:e>
                                        </m:func>
                                        <m:r>
                                          <a:rPr lang="es-ES" sz="800" b="0" i="1">
                                            <a:latin typeface="Cambria Math" panose="02040503050406030204" pitchFamily="18" charset="0"/>
                                          </a:rPr>
                                          <m:t>−</m:t>
                                        </m:r>
                                        <m:sSubSup>
                                          <m:sSubSupPr>
                                            <m:ctrlPr>
                                              <a:rPr lang="es-ES" sz="800" b="0" i="1">
                                                <a:latin typeface="Cambria Math" panose="02040503050406030204" pitchFamily="18" charset="0"/>
                                              </a:rPr>
                                            </m:ctrlPr>
                                          </m:sSubSupPr>
                                          <m:e>
                                            <m:r>
                                              <a:rPr lang="es-ES" sz="800" b="0" i="1">
                                                <a:latin typeface="Cambria Math" panose="02040503050406030204" pitchFamily="18" charset="0"/>
                                                <a:ea typeface="Cambria Math" panose="02040503050406030204" pitchFamily="18" charset="0"/>
                                              </a:rPr>
                                              <m:t>𝜇</m:t>
                                            </m:r>
                                          </m:e>
                                          <m:sub>
                                            <m:r>
                                              <a:rPr lang="es-ES" sz="800" b="0" i="1">
                                                <a:latin typeface="Cambria Math" panose="02040503050406030204" pitchFamily="18" charset="0"/>
                                              </a:rPr>
                                              <m:t>𝑡</m:t>
                                            </m:r>
                                          </m:sub>
                                          <m:sup>
                                            <m:r>
                                              <a:rPr lang="es-ES" sz="800" b="0" i="1">
                                                <a:latin typeface="Cambria Math" panose="02040503050406030204" pitchFamily="18" charset="0"/>
                                              </a:rPr>
                                              <m:t>2</m:t>
                                            </m:r>
                                          </m:sup>
                                        </m:sSubSup>
                                      </m:e>
                                    </m:d>
                                  </m:e>
                                </m:nary>
                              </m:e>
                            </m:d>
                          </m:e>
                        </m:d>
                      </m:e>
                    </m:rad>
                  </m:oMath>
                </m:oMathPara>
              </a14:m>
              <a:endParaRPr lang="en-US" sz="800"/>
            </a:p>
          </xdr:txBody>
        </xdr:sp>
      </mc:Choice>
      <mc:Fallback xmlns="">
        <xdr:sp macro="" textlink="">
          <xdr:nvSpPr>
            <xdr:cNvPr id="66" name="TextBox 23">
              <a:extLst>
                <a:ext uri="{FF2B5EF4-FFF2-40B4-BE49-F238E27FC236}">
                  <a16:creationId xmlns:a16="http://schemas.microsoft.com/office/drawing/2014/main" id="{92E552F3-1E54-444C-B9CF-4C4AE22658BC}"/>
                </a:ext>
              </a:extLst>
            </xdr:cNvPr>
            <xdr:cNvSpPr txBox="1"/>
          </xdr:nvSpPr>
          <xdr:spPr>
            <a:xfrm>
              <a:off x="13203190" y="16132941"/>
              <a:ext cx="1332000" cy="478914"/>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n-US" sz="800" i="0">
                  <a:latin typeface="Cambria Math" panose="02040503050406030204" pitchFamily="18" charset="0"/>
                  <a:ea typeface="Cambria Math" panose="02040503050406030204" pitchFamily="18" charset="0"/>
                </a:rPr>
                <a:t>𝜎_</a:t>
              </a:r>
              <a:r>
                <a:rPr lang="es-ES" sz="800" b="0" i="0">
                  <a:latin typeface="Cambria Math" panose="02040503050406030204" pitchFamily="18" charset="0"/>
                </a:rPr>
                <a:t>𝑡=√([(1/𝑁)(∑_(𝑖=𝑁)^𝑁▒(ln⁡𝑡−</a:t>
              </a:r>
              <a:r>
                <a:rPr lang="es-ES" sz="800" b="0" i="0">
                  <a:latin typeface="Cambria Math" panose="02040503050406030204" pitchFamily="18" charset="0"/>
                  <a:ea typeface="Cambria Math" panose="02040503050406030204" pitchFamily="18" charset="0"/>
                </a:rPr>
                <a:t>𝜇_</a:t>
              </a:r>
              <a:r>
                <a:rPr lang="es-ES" sz="800" b="0" i="0">
                  <a:latin typeface="Cambria Math" panose="02040503050406030204" pitchFamily="18" charset="0"/>
                </a:rPr>
                <a:t>𝑡^2 ) )] )</a:t>
              </a:r>
              <a:endParaRPr lang="en-US" sz="800"/>
            </a:p>
          </xdr:txBody>
        </xdr:sp>
      </mc:Fallback>
    </mc:AlternateContent>
    <xdr:clientData/>
  </xdr:twoCellAnchor>
  <xdr:twoCellAnchor>
    <xdr:from>
      <xdr:col>5</xdr:col>
      <xdr:colOff>101600</xdr:colOff>
      <xdr:row>18</xdr:row>
      <xdr:rowOff>101600</xdr:rowOff>
    </xdr:from>
    <xdr:to>
      <xdr:col>5</xdr:col>
      <xdr:colOff>1613600</xdr:colOff>
      <xdr:row>18</xdr:row>
      <xdr:rowOff>425600</xdr:rowOff>
    </xdr:to>
    <mc:AlternateContent xmlns:mc="http://schemas.openxmlformats.org/markup-compatibility/2006" xmlns:a14="http://schemas.microsoft.com/office/drawing/2010/main">
      <mc:Choice Requires="a14">
        <xdr:sp macro="" textlink="">
          <xdr:nvSpPr>
            <xdr:cNvPr id="67" name="CuadroTexto 19">
              <a:extLst>
                <a:ext uri="{FF2B5EF4-FFF2-40B4-BE49-F238E27FC236}">
                  <a16:creationId xmlns:a16="http://schemas.microsoft.com/office/drawing/2014/main" id="{00000000-0008-0000-0000-000043000000}"/>
                </a:ext>
              </a:extLst>
            </xdr:cNvPr>
            <xdr:cNvSpPr txBox="1"/>
          </xdr:nvSpPr>
          <xdr:spPr>
            <a:xfrm>
              <a:off x="11557000" y="16897350"/>
              <a:ext cx="1512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
                  </m:oMathParaPr>
                  <m:oMath xmlns:m="http://schemas.openxmlformats.org/officeDocument/2006/math">
                    <m:r>
                      <a:rPr lang="es-CL" sz="800" b="0" i="1">
                        <a:latin typeface="Cambria Math" panose="02040503050406030204" pitchFamily="18" charset="0"/>
                      </a:rPr>
                      <m:t>𝐷𝑖𝑠𝑝𝑜𝑛𝑖𝑏𝑖𝑙𝑖𝑑𝑎𝑑</m:t>
                    </m:r>
                    <m:r>
                      <a:rPr lang="es-CL" sz="800" b="0" i="1">
                        <a:latin typeface="Cambria Math" panose="02040503050406030204" pitchFamily="18" charset="0"/>
                      </a:rPr>
                      <m:t>=</m:t>
                    </m:r>
                    <m:f>
                      <m:fPr>
                        <m:ctrlPr>
                          <a:rPr lang="es-CL" sz="800" b="0" i="1">
                            <a:latin typeface="Cambria Math" panose="02040503050406030204" pitchFamily="18" charset="0"/>
                          </a:rPr>
                        </m:ctrlPr>
                      </m:fPr>
                      <m:num>
                        <m:r>
                          <a:rPr lang="es-CL" sz="800" b="0" i="1">
                            <a:latin typeface="Cambria Math" panose="02040503050406030204" pitchFamily="18" charset="0"/>
                          </a:rPr>
                          <m:t>𝑀𝑇𝐵𝐹</m:t>
                        </m:r>
                      </m:num>
                      <m:den>
                        <m:r>
                          <a:rPr lang="es-CL" sz="800" b="0" i="1">
                            <a:latin typeface="Cambria Math" panose="02040503050406030204" pitchFamily="18" charset="0"/>
                          </a:rPr>
                          <m:t>𝑀𝑇𝐵𝐹</m:t>
                        </m:r>
                        <m:r>
                          <a:rPr lang="es-CL" sz="800" b="0" i="1">
                            <a:latin typeface="Cambria Math" panose="02040503050406030204" pitchFamily="18" charset="0"/>
                          </a:rPr>
                          <m:t>+</m:t>
                        </m:r>
                        <m:r>
                          <a:rPr lang="es-CL" sz="800" b="0" i="1">
                            <a:latin typeface="Cambria Math" panose="02040503050406030204" pitchFamily="18" charset="0"/>
                          </a:rPr>
                          <m:t>𝑀𝑇𝑇𝑅</m:t>
                        </m:r>
                      </m:den>
                    </m:f>
                  </m:oMath>
                </m:oMathPara>
              </a14:m>
              <a:endParaRPr lang="es-CL" sz="800"/>
            </a:p>
          </xdr:txBody>
        </xdr:sp>
      </mc:Choice>
      <mc:Fallback xmlns="">
        <xdr:sp macro="" textlink="">
          <xdr:nvSpPr>
            <xdr:cNvPr id="67" name="CuadroTexto 19">
              <a:extLst>
                <a:ext uri="{FF2B5EF4-FFF2-40B4-BE49-F238E27FC236}">
                  <a16:creationId xmlns:a16="http://schemas.microsoft.com/office/drawing/2014/main" id="{EE3127F9-5E5D-4265-B3F0-0A87AF56AC92}"/>
                </a:ext>
              </a:extLst>
            </xdr:cNvPr>
            <xdr:cNvSpPr txBox="1"/>
          </xdr:nvSpPr>
          <xdr:spPr>
            <a:xfrm>
              <a:off x="11557000" y="16897350"/>
              <a:ext cx="1512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s-CL" sz="800" b="0" i="0">
                  <a:latin typeface="Cambria Math" panose="02040503050406030204" pitchFamily="18" charset="0"/>
                </a:rPr>
                <a:t>𝐷𝑖𝑠𝑝𝑜𝑛𝑖𝑏𝑖𝑙𝑖𝑑𝑎𝑑=𝑀𝑇𝐵𝐹/(𝑀𝑇𝐵𝐹+𝑀𝑇𝑇𝑅)</a:t>
              </a:r>
              <a:endParaRPr lang="es-CL" sz="800"/>
            </a:p>
          </xdr:txBody>
        </xdr:sp>
      </mc:Fallback>
    </mc:AlternateContent>
    <xdr:clientData/>
  </xdr:twoCellAnchor>
  <xdr:twoCellAnchor editAs="oneCell">
    <xdr:from>
      <xdr:col>1</xdr:col>
      <xdr:colOff>88900</xdr:colOff>
      <xdr:row>20</xdr:row>
      <xdr:rowOff>49236</xdr:rowOff>
    </xdr:from>
    <xdr:to>
      <xdr:col>1</xdr:col>
      <xdr:colOff>3800475</xdr:colOff>
      <xdr:row>20</xdr:row>
      <xdr:rowOff>1762709</xdr:rowOff>
    </xdr:to>
    <xdr:pic>
      <xdr:nvPicPr>
        <xdr:cNvPr id="68" name="Imagen 67">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8"/>
        <a:stretch>
          <a:fillRect/>
        </a:stretch>
      </xdr:blipFill>
      <xdr:spPr>
        <a:xfrm>
          <a:off x="2095500" y="17410136"/>
          <a:ext cx="3708400" cy="1716648"/>
        </a:xfrm>
        <a:prstGeom prst="rect">
          <a:avLst/>
        </a:prstGeom>
      </xdr:spPr>
    </xdr:pic>
    <xdr:clientData/>
  </xdr:twoCellAnchor>
  <xdr:twoCellAnchor>
    <xdr:from>
      <xdr:col>5</xdr:col>
      <xdr:colOff>107950</xdr:colOff>
      <xdr:row>20</xdr:row>
      <xdr:rowOff>107950</xdr:rowOff>
    </xdr:from>
    <xdr:to>
      <xdr:col>5</xdr:col>
      <xdr:colOff>683950</xdr:colOff>
      <xdr:row>20</xdr:row>
      <xdr:rowOff>359950</xdr:rowOff>
    </xdr:to>
    <mc:AlternateContent xmlns:mc="http://schemas.openxmlformats.org/markup-compatibility/2006" xmlns:a14="http://schemas.microsoft.com/office/drawing/2010/main">
      <mc:Choice Requires="a14">
        <xdr:sp macro="" textlink="">
          <xdr:nvSpPr>
            <xdr:cNvPr id="69" name="CuadroTexto 1">
              <a:extLst>
                <a:ext uri="{FF2B5EF4-FFF2-40B4-BE49-F238E27FC236}">
                  <a16:creationId xmlns:a16="http://schemas.microsoft.com/office/drawing/2014/main" id="{00000000-0008-0000-0000-000045000000}"/>
                </a:ext>
              </a:extLst>
            </xdr:cNvPr>
            <xdr:cNvSpPr txBox="1"/>
          </xdr:nvSpPr>
          <xdr:spPr>
            <a:xfrm>
              <a:off x="11563350" y="17849850"/>
              <a:ext cx="576000" cy="252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
                  </m:oMathParaPr>
                  <m:oMath xmlns:m="http://schemas.openxmlformats.org/officeDocument/2006/math">
                    <m:r>
                      <a:rPr lang="es-CL" sz="800" b="0" i="1">
                        <a:latin typeface="Cambria Math" panose="02040503050406030204" pitchFamily="18" charset="0"/>
                      </a:rPr>
                      <m:t>𝑃</m:t>
                    </m:r>
                    <m:r>
                      <a:rPr lang="es-CL" sz="800" b="0" i="1">
                        <a:latin typeface="Cambria Math" panose="02040503050406030204" pitchFamily="18" charset="0"/>
                      </a:rPr>
                      <m:t>=</m:t>
                    </m:r>
                    <m:r>
                      <a:rPr lang="es-CL" sz="800" b="0" i="1">
                        <a:latin typeface="Cambria Math" panose="02040503050406030204" pitchFamily="18" charset="0"/>
                      </a:rPr>
                      <m:t>𝐴</m:t>
                    </m:r>
                    <m:r>
                      <a:rPr lang="es-CL" sz="800" b="0" i="1">
                        <a:latin typeface="Cambria Math" panose="02040503050406030204" pitchFamily="18" charset="0"/>
                      </a:rPr>
                      <m:t>∗</m:t>
                    </m:r>
                    <m:r>
                      <a:rPr lang="es-CL" sz="800" b="0" i="1">
                        <a:latin typeface="Cambria Math" panose="02040503050406030204" pitchFamily="18" charset="0"/>
                      </a:rPr>
                      <m:t>𝑉𝑃𝐴</m:t>
                    </m:r>
                  </m:oMath>
                </m:oMathPara>
              </a14:m>
              <a:endParaRPr lang="es-CL" sz="800"/>
            </a:p>
          </xdr:txBody>
        </xdr:sp>
      </mc:Choice>
      <mc:Fallback xmlns="">
        <xdr:sp macro="" textlink="">
          <xdr:nvSpPr>
            <xdr:cNvPr id="69" name="CuadroTexto 1">
              <a:extLst>
                <a:ext uri="{FF2B5EF4-FFF2-40B4-BE49-F238E27FC236}">
                  <a16:creationId xmlns:a16="http://schemas.microsoft.com/office/drawing/2014/main" id="{C8DFC36F-CA11-48B8-A0E1-FF2869A74E38}"/>
                </a:ext>
              </a:extLst>
            </xdr:cNvPr>
            <xdr:cNvSpPr txBox="1"/>
          </xdr:nvSpPr>
          <xdr:spPr>
            <a:xfrm>
              <a:off x="11563350" y="17849850"/>
              <a:ext cx="576000" cy="252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s-CL" sz="800" b="0" i="0">
                  <a:latin typeface="Cambria Math" panose="02040503050406030204" pitchFamily="18" charset="0"/>
                </a:rPr>
                <a:t>𝑃=𝐴∗𝑉𝑃𝐴</a:t>
              </a:r>
              <a:endParaRPr lang="es-CL" sz="800"/>
            </a:p>
          </xdr:txBody>
        </xdr:sp>
      </mc:Fallback>
    </mc:AlternateContent>
    <xdr:clientData/>
  </xdr:twoCellAnchor>
  <xdr:twoCellAnchor>
    <xdr:from>
      <xdr:col>5</xdr:col>
      <xdr:colOff>753525</xdr:colOff>
      <xdr:row>20</xdr:row>
      <xdr:rowOff>101600</xdr:rowOff>
    </xdr:from>
    <xdr:to>
      <xdr:col>5</xdr:col>
      <xdr:colOff>1617525</xdr:colOff>
      <xdr:row>20</xdr:row>
      <xdr:rowOff>425600</xdr:rowOff>
    </xdr:to>
    <mc:AlternateContent xmlns:mc="http://schemas.openxmlformats.org/markup-compatibility/2006" xmlns:a14="http://schemas.microsoft.com/office/drawing/2010/main">
      <mc:Choice Requires="a14">
        <xdr:sp macro="" textlink="">
          <xdr:nvSpPr>
            <xdr:cNvPr id="70" name="CuadroTexto 2">
              <a:extLst>
                <a:ext uri="{FF2B5EF4-FFF2-40B4-BE49-F238E27FC236}">
                  <a16:creationId xmlns:a16="http://schemas.microsoft.com/office/drawing/2014/main" id="{00000000-0008-0000-0000-000046000000}"/>
                </a:ext>
              </a:extLst>
            </xdr:cNvPr>
            <xdr:cNvSpPr txBox="1"/>
          </xdr:nvSpPr>
          <xdr:spPr>
            <a:xfrm>
              <a:off x="12208925" y="17843500"/>
              <a:ext cx="864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
                  </m:oMathParaPr>
                  <m:oMath xmlns:m="http://schemas.openxmlformats.org/officeDocument/2006/math">
                    <m:r>
                      <a:rPr lang="es-CL" sz="800" b="0" i="1">
                        <a:latin typeface="Cambria Math" panose="02040503050406030204" pitchFamily="18" charset="0"/>
                      </a:rPr>
                      <m:t>𝑉𝑃𝐴</m:t>
                    </m:r>
                    <m:r>
                      <a:rPr lang="es-CL" sz="800" b="0" i="1">
                        <a:latin typeface="Cambria Math" panose="02040503050406030204" pitchFamily="18" charset="0"/>
                      </a:rPr>
                      <m:t>=</m:t>
                    </m:r>
                    <m:f>
                      <m:fPr>
                        <m:ctrlPr>
                          <a:rPr lang="es-CL" sz="800" b="0" i="1">
                            <a:latin typeface="Cambria Math" panose="02040503050406030204" pitchFamily="18" charset="0"/>
                          </a:rPr>
                        </m:ctrlPr>
                      </m:fPr>
                      <m:num>
                        <m:sSup>
                          <m:sSupPr>
                            <m:ctrlPr>
                              <a:rPr lang="es-CL" sz="800" b="0" i="1">
                                <a:latin typeface="Cambria Math" panose="02040503050406030204" pitchFamily="18" charset="0"/>
                              </a:rPr>
                            </m:ctrlPr>
                          </m:sSupPr>
                          <m:e>
                            <m:d>
                              <m:dPr>
                                <m:ctrlPr>
                                  <a:rPr lang="es-CL" sz="800" b="0" i="1">
                                    <a:latin typeface="Cambria Math" panose="02040503050406030204" pitchFamily="18" charset="0"/>
                                  </a:rPr>
                                </m:ctrlPr>
                              </m:dPr>
                              <m:e>
                                <m:r>
                                  <a:rPr lang="es-CL" sz="800" b="0" i="1">
                                    <a:latin typeface="Cambria Math" panose="02040503050406030204" pitchFamily="18" charset="0"/>
                                  </a:rPr>
                                  <m:t>1+</m:t>
                                </m:r>
                                <m:r>
                                  <a:rPr lang="es-CL" sz="800" b="0" i="1">
                                    <a:latin typeface="Cambria Math" panose="02040503050406030204" pitchFamily="18" charset="0"/>
                                  </a:rPr>
                                  <m:t>𝑖</m:t>
                                </m:r>
                              </m:e>
                            </m:d>
                          </m:e>
                          <m:sup>
                            <m:r>
                              <a:rPr lang="es-CL" sz="800" b="0" i="1">
                                <a:latin typeface="Cambria Math" panose="02040503050406030204" pitchFamily="18" charset="0"/>
                              </a:rPr>
                              <m:t>𝑡</m:t>
                            </m:r>
                          </m:sup>
                        </m:sSup>
                        <m:r>
                          <a:rPr lang="es-CL" sz="800" b="0" i="1">
                            <a:latin typeface="Cambria Math" panose="02040503050406030204" pitchFamily="18" charset="0"/>
                          </a:rPr>
                          <m:t>−1</m:t>
                        </m:r>
                      </m:num>
                      <m:den>
                        <m:r>
                          <a:rPr lang="es-CL" sz="800" b="0" i="1">
                            <a:latin typeface="Cambria Math" panose="02040503050406030204" pitchFamily="18" charset="0"/>
                          </a:rPr>
                          <m:t>𝑖</m:t>
                        </m:r>
                        <m:r>
                          <a:rPr lang="es-CL" sz="800" b="0" i="1">
                            <a:latin typeface="Cambria Math" panose="02040503050406030204" pitchFamily="18" charset="0"/>
                          </a:rPr>
                          <m:t>∗ </m:t>
                        </m:r>
                        <m:sSup>
                          <m:sSupPr>
                            <m:ctrlPr>
                              <a:rPr lang="es-CL" sz="800" b="0" i="1">
                                <a:latin typeface="Cambria Math" panose="02040503050406030204" pitchFamily="18" charset="0"/>
                              </a:rPr>
                            </m:ctrlPr>
                          </m:sSupPr>
                          <m:e>
                            <m:d>
                              <m:dPr>
                                <m:ctrlPr>
                                  <a:rPr lang="es-CL" sz="800" b="0" i="1">
                                    <a:latin typeface="Cambria Math" panose="02040503050406030204" pitchFamily="18" charset="0"/>
                                  </a:rPr>
                                </m:ctrlPr>
                              </m:dPr>
                              <m:e>
                                <m:r>
                                  <a:rPr lang="es-CL" sz="800" b="0" i="1">
                                    <a:latin typeface="Cambria Math" panose="02040503050406030204" pitchFamily="18" charset="0"/>
                                  </a:rPr>
                                  <m:t>1+</m:t>
                                </m:r>
                                <m:r>
                                  <a:rPr lang="es-CL" sz="800" b="0" i="1">
                                    <a:latin typeface="Cambria Math" panose="02040503050406030204" pitchFamily="18" charset="0"/>
                                  </a:rPr>
                                  <m:t>𝑖</m:t>
                                </m:r>
                              </m:e>
                            </m:d>
                          </m:e>
                          <m:sup>
                            <m:r>
                              <a:rPr lang="es-CL" sz="800" b="0" i="1">
                                <a:latin typeface="Cambria Math" panose="02040503050406030204" pitchFamily="18" charset="0"/>
                              </a:rPr>
                              <m:t>𝑡</m:t>
                            </m:r>
                          </m:sup>
                        </m:sSup>
                      </m:den>
                    </m:f>
                  </m:oMath>
                </m:oMathPara>
              </a14:m>
              <a:endParaRPr lang="es-CL" sz="800"/>
            </a:p>
          </xdr:txBody>
        </xdr:sp>
      </mc:Choice>
      <mc:Fallback xmlns="">
        <xdr:sp macro="" textlink="">
          <xdr:nvSpPr>
            <xdr:cNvPr id="70" name="CuadroTexto 2">
              <a:extLst>
                <a:ext uri="{FF2B5EF4-FFF2-40B4-BE49-F238E27FC236}">
                  <a16:creationId xmlns:a16="http://schemas.microsoft.com/office/drawing/2014/main" id="{0937AB47-BD29-4517-90D0-4DA3A83D1A38}"/>
                </a:ext>
              </a:extLst>
            </xdr:cNvPr>
            <xdr:cNvSpPr txBox="1"/>
          </xdr:nvSpPr>
          <xdr:spPr>
            <a:xfrm>
              <a:off x="12208925" y="17843500"/>
              <a:ext cx="864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s-CL" sz="800" b="0" i="0">
                  <a:latin typeface="Cambria Math" panose="02040503050406030204" pitchFamily="18" charset="0"/>
                </a:rPr>
                <a:t>𝑉𝑃𝐴=((1+𝑖)^𝑡−1)/(𝑖∗ (1+𝑖)^𝑡 )</a:t>
              </a:r>
              <a:endParaRPr lang="es-CL" sz="800"/>
            </a:p>
          </xdr:txBody>
        </xdr:sp>
      </mc:Fallback>
    </mc:AlternateContent>
    <xdr:clientData/>
  </xdr:twoCellAnchor>
  <xdr:twoCellAnchor>
    <xdr:from>
      <xdr:col>5</xdr:col>
      <xdr:colOff>114300</xdr:colOff>
      <xdr:row>20</xdr:row>
      <xdr:rowOff>510404</xdr:rowOff>
    </xdr:from>
    <xdr:to>
      <xdr:col>5</xdr:col>
      <xdr:colOff>618300</xdr:colOff>
      <xdr:row>20</xdr:row>
      <xdr:rowOff>762404</xdr:rowOff>
    </xdr:to>
    <mc:AlternateContent xmlns:mc="http://schemas.openxmlformats.org/markup-compatibility/2006" xmlns:a14="http://schemas.microsoft.com/office/drawing/2010/main">
      <mc:Choice Requires="a14">
        <xdr:sp macro="" textlink="">
          <xdr:nvSpPr>
            <xdr:cNvPr id="71" name="CuadroTexto 3">
              <a:extLst>
                <a:ext uri="{FF2B5EF4-FFF2-40B4-BE49-F238E27FC236}">
                  <a16:creationId xmlns:a16="http://schemas.microsoft.com/office/drawing/2014/main" id="{00000000-0008-0000-0000-000047000000}"/>
                </a:ext>
              </a:extLst>
            </xdr:cNvPr>
            <xdr:cNvSpPr txBox="1"/>
          </xdr:nvSpPr>
          <xdr:spPr>
            <a:xfrm>
              <a:off x="11569700" y="18252304"/>
              <a:ext cx="504000" cy="252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
                  </m:oMathParaPr>
                  <m:oMath xmlns:m="http://schemas.openxmlformats.org/officeDocument/2006/math">
                    <m:r>
                      <a:rPr lang="es-CL" sz="800" b="0" i="1">
                        <a:latin typeface="Cambria Math" panose="02040503050406030204" pitchFamily="18" charset="0"/>
                      </a:rPr>
                      <m:t>𝑃</m:t>
                    </m:r>
                    <m:r>
                      <a:rPr lang="es-CL" sz="800" b="0" i="1">
                        <a:latin typeface="Cambria Math" panose="02040503050406030204" pitchFamily="18" charset="0"/>
                      </a:rPr>
                      <m:t>=</m:t>
                    </m:r>
                    <m:r>
                      <a:rPr lang="es-CL" sz="800" b="0" i="1">
                        <a:latin typeface="Cambria Math" panose="02040503050406030204" pitchFamily="18" charset="0"/>
                      </a:rPr>
                      <m:t>𝐹</m:t>
                    </m:r>
                    <m:r>
                      <a:rPr lang="es-CL" sz="800" b="0" i="1">
                        <a:latin typeface="Cambria Math" panose="02040503050406030204" pitchFamily="18" charset="0"/>
                      </a:rPr>
                      <m:t>∗</m:t>
                    </m:r>
                    <m:r>
                      <a:rPr lang="es-CL" sz="800" b="0" i="1">
                        <a:latin typeface="Cambria Math" panose="02040503050406030204" pitchFamily="18" charset="0"/>
                      </a:rPr>
                      <m:t>𝑉𝑃</m:t>
                    </m:r>
                  </m:oMath>
                </m:oMathPara>
              </a14:m>
              <a:endParaRPr lang="es-CL" sz="800"/>
            </a:p>
          </xdr:txBody>
        </xdr:sp>
      </mc:Choice>
      <mc:Fallback xmlns="">
        <xdr:sp macro="" textlink="">
          <xdr:nvSpPr>
            <xdr:cNvPr id="71" name="CuadroTexto 3">
              <a:extLst>
                <a:ext uri="{FF2B5EF4-FFF2-40B4-BE49-F238E27FC236}">
                  <a16:creationId xmlns:a16="http://schemas.microsoft.com/office/drawing/2014/main" id="{0C257159-07B6-4E5B-8004-4F4C4A2D9918}"/>
                </a:ext>
              </a:extLst>
            </xdr:cNvPr>
            <xdr:cNvSpPr txBox="1"/>
          </xdr:nvSpPr>
          <xdr:spPr>
            <a:xfrm>
              <a:off x="11569700" y="18252304"/>
              <a:ext cx="504000" cy="252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s-CL" sz="800" b="0" i="0">
                  <a:latin typeface="Cambria Math" panose="02040503050406030204" pitchFamily="18" charset="0"/>
                </a:rPr>
                <a:t>𝑃=𝐹∗𝑉𝑃</a:t>
              </a:r>
              <a:endParaRPr lang="es-CL" sz="800"/>
            </a:p>
          </xdr:txBody>
        </xdr:sp>
      </mc:Fallback>
    </mc:AlternateContent>
    <xdr:clientData/>
  </xdr:twoCellAnchor>
  <xdr:twoCellAnchor>
    <xdr:from>
      <xdr:col>5</xdr:col>
      <xdr:colOff>747175</xdr:colOff>
      <xdr:row>20</xdr:row>
      <xdr:rowOff>495799</xdr:rowOff>
    </xdr:from>
    <xdr:to>
      <xdr:col>5</xdr:col>
      <xdr:colOff>1395175</xdr:colOff>
      <xdr:row>20</xdr:row>
      <xdr:rowOff>819799</xdr:rowOff>
    </xdr:to>
    <mc:AlternateContent xmlns:mc="http://schemas.openxmlformats.org/markup-compatibility/2006" xmlns:a14="http://schemas.microsoft.com/office/drawing/2010/main">
      <mc:Choice Requires="a14">
        <xdr:sp macro="" textlink="">
          <xdr:nvSpPr>
            <xdr:cNvPr id="72" name="CuadroTexto 4">
              <a:extLst>
                <a:ext uri="{FF2B5EF4-FFF2-40B4-BE49-F238E27FC236}">
                  <a16:creationId xmlns:a16="http://schemas.microsoft.com/office/drawing/2014/main" id="{00000000-0008-0000-0000-000048000000}"/>
                </a:ext>
              </a:extLst>
            </xdr:cNvPr>
            <xdr:cNvSpPr txBox="1"/>
          </xdr:nvSpPr>
          <xdr:spPr>
            <a:xfrm>
              <a:off x="12202575" y="18237699"/>
              <a:ext cx="648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
                  </m:oMathParaPr>
                  <m:oMath xmlns:m="http://schemas.openxmlformats.org/officeDocument/2006/math">
                    <m:r>
                      <a:rPr lang="es-CL" sz="800" b="0" i="1">
                        <a:latin typeface="Cambria Math" panose="02040503050406030204" pitchFamily="18" charset="0"/>
                      </a:rPr>
                      <m:t>𝑉𝑃</m:t>
                    </m:r>
                    <m:r>
                      <a:rPr lang="es-CL" sz="800" b="0" i="1">
                        <a:latin typeface="Cambria Math" panose="02040503050406030204" pitchFamily="18" charset="0"/>
                      </a:rPr>
                      <m:t>=</m:t>
                    </m:r>
                    <m:f>
                      <m:fPr>
                        <m:ctrlPr>
                          <a:rPr lang="es-CL" sz="800" b="0" i="1">
                            <a:latin typeface="Cambria Math" panose="02040503050406030204" pitchFamily="18" charset="0"/>
                          </a:rPr>
                        </m:ctrlPr>
                      </m:fPr>
                      <m:num>
                        <m:r>
                          <a:rPr lang="es-CL" sz="800" b="0" i="1">
                            <a:latin typeface="Cambria Math" panose="02040503050406030204" pitchFamily="18" charset="0"/>
                          </a:rPr>
                          <m:t>1</m:t>
                        </m:r>
                      </m:num>
                      <m:den>
                        <m:r>
                          <a:rPr lang="es-CL" sz="800" b="0" i="1">
                            <a:latin typeface="Cambria Math" panose="02040503050406030204" pitchFamily="18" charset="0"/>
                          </a:rPr>
                          <m:t> </m:t>
                        </m:r>
                        <m:sSup>
                          <m:sSupPr>
                            <m:ctrlPr>
                              <a:rPr lang="es-CL" sz="800" b="0" i="1">
                                <a:latin typeface="Cambria Math" panose="02040503050406030204" pitchFamily="18" charset="0"/>
                              </a:rPr>
                            </m:ctrlPr>
                          </m:sSupPr>
                          <m:e>
                            <m:d>
                              <m:dPr>
                                <m:ctrlPr>
                                  <a:rPr lang="es-CL" sz="800" b="0" i="1">
                                    <a:latin typeface="Cambria Math" panose="02040503050406030204" pitchFamily="18" charset="0"/>
                                  </a:rPr>
                                </m:ctrlPr>
                              </m:dPr>
                              <m:e>
                                <m:r>
                                  <a:rPr lang="es-CL" sz="800" b="0" i="1">
                                    <a:latin typeface="Cambria Math" panose="02040503050406030204" pitchFamily="18" charset="0"/>
                                  </a:rPr>
                                  <m:t>1+</m:t>
                                </m:r>
                                <m:r>
                                  <a:rPr lang="es-CL" sz="800" b="0" i="1">
                                    <a:latin typeface="Cambria Math" panose="02040503050406030204" pitchFamily="18" charset="0"/>
                                  </a:rPr>
                                  <m:t>𝑖</m:t>
                                </m:r>
                              </m:e>
                            </m:d>
                          </m:e>
                          <m:sup>
                            <m:r>
                              <a:rPr lang="es-CL" sz="800" b="0" i="1">
                                <a:latin typeface="Cambria Math" panose="02040503050406030204" pitchFamily="18" charset="0"/>
                              </a:rPr>
                              <m:t>𝑡</m:t>
                            </m:r>
                          </m:sup>
                        </m:sSup>
                      </m:den>
                    </m:f>
                  </m:oMath>
                </m:oMathPara>
              </a14:m>
              <a:endParaRPr lang="es-CL" sz="800"/>
            </a:p>
          </xdr:txBody>
        </xdr:sp>
      </mc:Choice>
      <mc:Fallback xmlns="">
        <xdr:sp macro="" textlink="">
          <xdr:nvSpPr>
            <xdr:cNvPr id="72" name="CuadroTexto 4">
              <a:extLst>
                <a:ext uri="{FF2B5EF4-FFF2-40B4-BE49-F238E27FC236}">
                  <a16:creationId xmlns:a16="http://schemas.microsoft.com/office/drawing/2014/main" id="{A84EAE48-DF85-4E96-BDD1-11F20706FE53}"/>
                </a:ext>
              </a:extLst>
            </xdr:cNvPr>
            <xdr:cNvSpPr txBox="1"/>
          </xdr:nvSpPr>
          <xdr:spPr>
            <a:xfrm>
              <a:off x="12202575" y="18237699"/>
              <a:ext cx="648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s-CL" sz="800" b="0" i="0">
                  <a:latin typeface="Cambria Math" panose="02040503050406030204" pitchFamily="18" charset="0"/>
                </a:rPr>
                <a:t>𝑉𝑃=1/( (1+𝑖)^𝑡 )</a:t>
              </a:r>
              <a:endParaRPr lang="es-CL" sz="800"/>
            </a:p>
          </xdr:txBody>
        </xdr:sp>
      </mc:Fallback>
    </mc:AlternateContent>
    <xdr:clientData/>
  </xdr:twoCellAnchor>
  <xdr:twoCellAnchor>
    <xdr:from>
      <xdr:col>5</xdr:col>
      <xdr:colOff>114300</xdr:colOff>
      <xdr:row>20</xdr:row>
      <xdr:rowOff>895968</xdr:rowOff>
    </xdr:from>
    <xdr:to>
      <xdr:col>5</xdr:col>
      <xdr:colOff>690300</xdr:colOff>
      <xdr:row>20</xdr:row>
      <xdr:rowOff>1147968</xdr:rowOff>
    </xdr:to>
    <mc:AlternateContent xmlns:mc="http://schemas.openxmlformats.org/markup-compatibility/2006" xmlns:a14="http://schemas.microsoft.com/office/drawing/2010/main">
      <mc:Choice Requires="a14">
        <xdr:sp macro="" textlink="">
          <xdr:nvSpPr>
            <xdr:cNvPr id="73" name="CuadroTexto 5">
              <a:extLst>
                <a:ext uri="{FF2B5EF4-FFF2-40B4-BE49-F238E27FC236}">
                  <a16:creationId xmlns:a16="http://schemas.microsoft.com/office/drawing/2014/main" id="{00000000-0008-0000-0000-000049000000}"/>
                </a:ext>
              </a:extLst>
            </xdr:cNvPr>
            <xdr:cNvSpPr txBox="1"/>
          </xdr:nvSpPr>
          <xdr:spPr>
            <a:xfrm>
              <a:off x="11569700" y="18637868"/>
              <a:ext cx="576000" cy="252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
                  </m:oMathParaPr>
                  <m:oMath xmlns:m="http://schemas.openxmlformats.org/officeDocument/2006/math">
                    <m:r>
                      <a:rPr lang="es-CL" sz="800" b="0" i="1">
                        <a:latin typeface="Cambria Math" panose="02040503050406030204" pitchFamily="18" charset="0"/>
                      </a:rPr>
                      <m:t>𝐴</m:t>
                    </m:r>
                    <m:r>
                      <a:rPr lang="es-CL" sz="800" b="0" i="1">
                        <a:latin typeface="Cambria Math" panose="02040503050406030204" pitchFamily="18" charset="0"/>
                      </a:rPr>
                      <m:t>=</m:t>
                    </m:r>
                    <m:r>
                      <a:rPr lang="es-CL" sz="800" b="0" i="1">
                        <a:latin typeface="Cambria Math" panose="02040503050406030204" pitchFamily="18" charset="0"/>
                      </a:rPr>
                      <m:t>𝑃</m:t>
                    </m:r>
                    <m:r>
                      <a:rPr lang="es-CL" sz="800" b="0" i="1">
                        <a:latin typeface="Cambria Math" panose="02040503050406030204" pitchFamily="18" charset="0"/>
                      </a:rPr>
                      <m:t>∗</m:t>
                    </m:r>
                    <m:r>
                      <a:rPr lang="es-CL" sz="800" b="0" i="1">
                        <a:latin typeface="Cambria Math" panose="02040503050406030204" pitchFamily="18" charset="0"/>
                      </a:rPr>
                      <m:t>𝑃𝑃𝐴</m:t>
                    </m:r>
                  </m:oMath>
                </m:oMathPara>
              </a14:m>
              <a:endParaRPr lang="es-CL" sz="800"/>
            </a:p>
          </xdr:txBody>
        </xdr:sp>
      </mc:Choice>
      <mc:Fallback xmlns="">
        <xdr:sp macro="" textlink="">
          <xdr:nvSpPr>
            <xdr:cNvPr id="73" name="CuadroTexto 5">
              <a:extLst>
                <a:ext uri="{FF2B5EF4-FFF2-40B4-BE49-F238E27FC236}">
                  <a16:creationId xmlns:a16="http://schemas.microsoft.com/office/drawing/2014/main" id="{824F0813-9C6E-4459-835F-EC99A457F2DA}"/>
                </a:ext>
              </a:extLst>
            </xdr:cNvPr>
            <xdr:cNvSpPr txBox="1"/>
          </xdr:nvSpPr>
          <xdr:spPr>
            <a:xfrm>
              <a:off x="11569700" y="18637868"/>
              <a:ext cx="576000" cy="252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s-CL" sz="800" b="0" i="0">
                  <a:latin typeface="Cambria Math" panose="02040503050406030204" pitchFamily="18" charset="0"/>
                </a:rPr>
                <a:t>𝐴=𝑃∗𝑃𝑃𝐴</a:t>
              </a:r>
              <a:endParaRPr lang="es-CL" sz="800"/>
            </a:p>
          </xdr:txBody>
        </xdr:sp>
      </mc:Fallback>
    </mc:AlternateContent>
    <xdr:clientData/>
  </xdr:twoCellAnchor>
  <xdr:twoCellAnchor>
    <xdr:from>
      <xdr:col>5</xdr:col>
      <xdr:colOff>747174</xdr:colOff>
      <xdr:row>20</xdr:row>
      <xdr:rowOff>889618</xdr:rowOff>
    </xdr:from>
    <xdr:to>
      <xdr:col>5</xdr:col>
      <xdr:colOff>1611174</xdr:colOff>
      <xdr:row>20</xdr:row>
      <xdr:rowOff>1213618</xdr:rowOff>
    </xdr:to>
    <mc:AlternateContent xmlns:mc="http://schemas.openxmlformats.org/markup-compatibility/2006" xmlns:a14="http://schemas.microsoft.com/office/drawing/2010/main">
      <mc:Choice Requires="a14">
        <xdr:sp macro="" textlink="">
          <xdr:nvSpPr>
            <xdr:cNvPr id="74" name="CuadroTexto 6">
              <a:extLst>
                <a:ext uri="{FF2B5EF4-FFF2-40B4-BE49-F238E27FC236}">
                  <a16:creationId xmlns:a16="http://schemas.microsoft.com/office/drawing/2014/main" id="{00000000-0008-0000-0000-00004A000000}"/>
                </a:ext>
              </a:extLst>
            </xdr:cNvPr>
            <xdr:cNvSpPr txBox="1"/>
          </xdr:nvSpPr>
          <xdr:spPr>
            <a:xfrm>
              <a:off x="12202574" y="18631518"/>
              <a:ext cx="864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
                  </m:oMathParaPr>
                  <m:oMath xmlns:m="http://schemas.openxmlformats.org/officeDocument/2006/math">
                    <m:r>
                      <a:rPr lang="es-CL" sz="800" b="0" i="1">
                        <a:latin typeface="Cambria Math" panose="02040503050406030204" pitchFamily="18" charset="0"/>
                      </a:rPr>
                      <m:t>𝑃𝑃𝐴</m:t>
                    </m:r>
                    <m:r>
                      <a:rPr lang="es-CL" sz="800" b="0" i="1">
                        <a:latin typeface="Cambria Math" panose="02040503050406030204" pitchFamily="18" charset="0"/>
                      </a:rPr>
                      <m:t>=</m:t>
                    </m:r>
                    <m:f>
                      <m:fPr>
                        <m:ctrlPr>
                          <a:rPr lang="es-CL" sz="800" b="0" i="1">
                            <a:latin typeface="Cambria Math" panose="02040503050406030204" pitchFamily="18" charset="0"/>
                          </a:rPr>
                        </m:ctrlPr>
                      </m:fPr>
                      <m:num>
                        <m:r>
                          <a:rPr lang="es-CL" sz="800" b="0" i="1">
                            <a:latin typeface="Cambria Math" panose="02040503050406030204" pitchFamily="18" charset="0"/>
                          </a:rPr>
                          <m:t>𝑖</m:t>
                        </m:r>
                        <m:r>
                          <a:rPr lang="es-CL" sz="800" b="0" i="1">
                            <a:latin typeface="Cambria Math" panose="02040503050406030204" pitchFamily="18" charset="0"/>
                          </a:rPr>
                          <m:t>∗</m:t>
                        </m:r>
                        <m:sSup>
                          <m:sSupPr>
                            <m:ctrlPr>
                              <a:rPr lang="es-CL" sz="800" b="0" i="1">
                                <a:latin typeface="Cambria Math" panose="02040503050406030204" pitchFamily="18" charset="0"/>
                              </a:rPr>
                            </m:ctrlPr>
                          </m:sSupPr>
                          <m:e>
                            <m:d>
                              <m:dPr>
                                <m:ctrlPr>
                                  <a:rPr lang="es-CL" sz="800" b="0" i="1">
                                    <a:latin typeface="Cambria Math" panose="02040503050406030204" pitchFamily="18" charset="0"/>
                                  </a:rPr>
                                </m:ctrlPr>
                              </m:dPr>
                              <m:e>
                                <m:r>
                                  <a:rPr lang="es-CL" sz="800" b="0" i="1">
                                    <a:latin typeface="Cambria Math" panose="02040503050406030204" pitchFamily="18" charset="0"/>
                                  </a:rPr>
                                  <m:t>1+</m:t>
                                </m:r>
                                <m:r>
                                  <a:rPr lang="es-CL" sz="800" b="0" i="1">
                                    <a:latin typeface="Cambria Math" panose="02040503050406030204" pitchFamily="18" charset="0"/>
                                  </a:rPr>
                                  <m:t>𝑖</m:t>
                                </m:r>
                              </m:e>
                            </m:d>
                          </m:e>
                          <m:sup>
                            <m:r>
                              <a:rPr lang="es-CL" sz="800" b="0" i="1">
                                <a:latin typeface="Cambria Math" panose="02040503050406030204" pitchFamily="18" charset="0"/>
                              </a:rPr>
                              <m:t>𝑡</m:t>
                            </m:r>
                          </m:sup>
                        </m:sSup>
                      </m:num>
                      <m:den>
                        <m:r>
                          <a:rPr lang="es-CL" sz="800" b="0" i="1">
                            <a:latin typeface="Cambria Math" panose="02040503050406030204" pitchFamily="18" charset="0"/>
                          </a:rPr>
                          <m:t> </m:t>
                        </m:r>
                        <m:sSup>
                          <m:sSupPr>
                            <m:ctrlPr>
                              <a:rPr lang="es-CL" sz="800" b="0" i="1">
                                <a:latin typeface="Cambria Math" panose="02040503050406030204" pitchFamily="18" charset="0"/>
                              </a:rPr>
                            </m:ctrlPr>
                          </m:sSupPr>
                          <m:e>
                            <m:d>
                              <m:dPr>
                                <m:ctrlPr>
                                  <a:rPr lang="es-CL" sz="800" b="0" i="1">
                                    <a:latin typeface="Cambria Math" panose="02040503050406030204" pitchFamily="18" charset="0"/>
                                  </a:rPr>
                                </m:ctrlPr>
                              </m:dPr>
                              <m:e>
                                <m:r>
                                  <a:rPr lang="es-CL" sz="800" b="0" i="1">
                                    <a:latin typeface="Cambria Math" panose="02040503050406030204" pitchFamily="18" charset="0"/>
                                  </a:rPr>
                                  <m:t>1+</m:t>
                                </m:r>
                                <m:r>
                                  <a:rPr lang="es-CL" sz="800" b="0" i="1">
                                    <a:latin typeface="Cambria Math" panose="02040503050406030204" pitchFamily="18" charset="0"/>
                                  </a:rPr>
                                  <m:t>𝑖</m:t>
                                </m:r>
                              </m:e>
                            </m:d>
                          </m:e>
                          <m:sup>
                            <m:r>
                              <a:rPr lang="es-CL" sz="800" b="0" i="1">
                                <a:latin typeface="Cambria Math" panose="02040503050406030204" pitchFamily="18" charset="0"/>
                              </a:rPr>
                              <m:t>𝑡</m:t>
                            </m:r>
                          </m:sup>
                        </m:sSup>
                        <m:r>
                          <a:rPr lang="es-CL" sz="800" b="0" i="1">
                            <a:latin typeface="Cambria Math" panose="02040503050406030204" pitchFamily="18" charset="0"/>
                          </a:rPr>
                          <m:t>−1</m:t>
                        </m:r>
                      </m:den>
                    </m:f>
                  </m:oMath>
                </m:oMathPara>
              </a14:m>
              <a:endParaRPr lang="es-CL" sz="800"/>
            </a:p>
          </xdr:txBody>
        </xdr:sp>
      </mc:Choice>
      <mc:Fallback xmlns="">
        <xdr:sp macro="" textlink="">
          <xdr:nvSpPr>
            <xdr:cNvPr id="74" name="CuadroTexto 6">
              <a:extLst>
                <a:ext uri="{FF2B5EF4-FFF2-40B4-BE49-F238E27FC236}">
                  <a16:creationId xmlns:a16="http://schemas.microsoft.com/office/drawing/2014/main" id="{0F3D8029-5178-4215-9DB6-59CFCDE09E21}"/>
                </a:ext>
              </a:extLst>
            </xdr:cNvPr>
            <xdr:cNvSpPr txBox="1"/>
          </xdr:nvSpPr>
          <xdr:spPr>
            <a:xfrm>
              <a:off x="12202574" y="18631518"/>
              <a:ext cx="864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s-CL" sz="800" b="0" i="0">
                  <a:latin typeface="Cambria Math" panose="02040503050406030204" pitchFamily="18" charset="0"/>
                </a:rPr>
                <a:t>𝑃𝑃𝐴=(𝑖∗(1+𝑖)^𝑡)/( (1+𝑖)^𝑡−1)</a:t>
              </a:r>
              <a:endParaRPr lang="es-CL" sz="800"/>
            </a:p>
          </xdr:txBody>
        </xdr:sp>
      </mc:Fallback>
    </mc:AlternateContent>
    <xdr:clientData/>
  </xdr:twoCellAnchor>
  <xdr:twoCellAnchor>
    <xdr:from>
      <xdr:col>5</xdr:col>
      <xdr:colOff>1714500</xdr:colOff>
      <xdr:row>20</xdr:row>
      <xdr:rowOff>100231</xdr:rowOff>
    </xdr:from>
    <xdr:to>
      <xdr:col>5</xdr:col>
      <xdr:colOff>4630500</xdr:colOff>
      <xdr:row>20</xdr:row>
      <xdr:rowOff>352231</xdr:rowOff>
    </xdr:to>
    <mc:AlternateContent xmlns:mc="http://schemas.openxmlformats.org/markup-compatibility/2006" xmlns:a14="http://schemas.microsoft.com/office/drawing/2010/main">
      <mc:Choice Requires="a14">
        <xdr:sp macro="" textlink="">
          <xdr:nvSpPr>
            <xdr:cNvPr id="75" name="CuadroTexto 7">
              <a:extLst>
                <a:ext uri="{FF2B5EF4-FFF2-40B4-BE49-F238E27FC236}">
                  <a16:creationId xmlns:a16="http://schemas.microsoft.com/office/drawing/2014/main" id="{00000000-0008-0000-0000-00004B000000}"/>
                </a:ext>
              </a:extLst>
            </xdr:cNvPr>
            <xdr:cNvSpPr txBox="1"/>
          </xdr:nvSpPr>
          <xdr:spPr>
            <a:xfrm>
              <a:off x="13169900" y="17842131"/>
              <a:ext cx="2916000" cy="252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s-CL" sz="800" b="0"/>
                <a:t>LCC</a:t>
              </a:r>
              <a14:m>
                <m:oMath xmlns:m="http://schemas.openxmlformats.org/officeDocument/2006/math">
                  <m:r>
                    <a:rPr lang="es-CL" sz="800" b="0" i="1">
                      <a:latin typeface="Cambria Math" panose="02040503050406030204" pitchFamily="18" charset="0"/>
                    </a:rPr>
                    <m:t>=</m:t>
                  </m:r>
                  <m:nary>
                    <m:naryPr>
                      <m:chr m:val="∑"/>
                      <m:subHide m:val="on"/>
                      <m:supHide m:val="on"/>
                      <m:ctrlPr>
                        <a:rPr lang="es-CL" sz="800" b="0" i="1">
                          <a:latin typeface="Cambria Math" panose="02040503050406030204" pitchFamily="18" charset="0"/>
                        </a:rPr>
                      </m:ctrlPr>
                    </m:naryPr>
                    <m:sub/>
                    <m:sup/>
                    <m:e>
                      <m:r>
                        <a:rPr lang="es-CL" sz="800" b="0" i="1">
                          <a:latin typeface="Cambria Math" panose="02040503050406030204" pitchFamily="18" charset="0"/>
                        </a:rPr>
                        <m:t>𝐶𝑜𝑠𝑡𝑜𝑠</m:t>
                      </m:r>
                      <m:r>
                        <a:rPr lang="es-CL" sz="800" b="0" i="1">
                          <a:latin typeface="Cambria Math" panose="02040503050406030204" pitchFamily="18" charset="0"/>
                        </a:rPr>
                        <m:t> </m:t>
                      </m:r>
                      <m:r>
                        <a:rPr lang="es-CL" sz="800" b="0" i="1">
                          <a:latin typeface="Cambria Math" panose="02040503050406030204" pitchFamily="18" charset="0"/>
                        </a:rPr>
                        <m:t>𝑒𝑛</m:t>
                      </m:r>
                      <m:r>
                        <a:rPr lang="es-CL" sz="800" b="0" i="1">
                          <a:latin typeface="Cambria Math" panose="02040503050406030204" pitchFamily="18" charset="0"/>
                        </a:rPr>
                        <m:t> </m:t>
                      </m:r>
                      <m:r>
                        <a:rPr lang="es-CL" sz="800" b="0" i="1">
                          <a:latin typeface="Cambria Math" panose="02040503050406030204" pitchFamily="18" charset="0"/>
                        </a:rPr>
                        <m:t>𝑣𝑎𝑙𝑜𝑟</m:t>
                      </m:r>
                      <m:r>
                        <a:rPr lang="es-CL" sz="800" b="0" i="1">
                          <a:latin typeface="Cambria Math" panose="02040503050406030204" pitchFamily="18" charset="0"/>
                        </a:rPr>
                        <m:t> </m:t>
                      </m:r>
                      <m:r>
                        <a:rPr lang="es-CL" sz="800" b="0" i="1">
                          <a:latin typeface="Cambria Math" panose="02040503050406030204" pitchFamily="18" charset="0"/>
                        </a:rPr>
                        <m:t>𝑝𝑟𝑒𝑠𝑒𝑛𝑡𝑒</m:t>
                      </m:r>
                      <m:r>
                        <a:rPr lang="es-CL" sz="800" b="0" i="1">
                          <a:latin typeface="Cambria Math" panose="02040503050406030204" pitchFamily="18" charset="0"/>
                        </a:rPr>
                        <m:t> (</m:t>
                      </m:r>
                      <m:r>
                        <a:rPr lang="es-CL" sz="800" b="0" i="1">
                          <a:latin typeface="Cambria Math" panose="02040503050406030204" pitchFamily="18" charset="0"/>
                        </a:rPr>
                        <m:t>𝑃</m:t>
                      </m:r>
                      <m:r>
                        <a:rPr lang="es-CL" sz="800" b="0" i="1">
                          <a:latin typeface="Cambria Math" panose="02040503050406030204" pitchFamily="18" charset="0"/>
                        </a:rPr>
                        <m:t>)</m:t>
                      </m:r>
                    </m:e>
                  </m:nary>
                  <m:r>
                    <a:rPr lang="es-CL" sz="800" b="0" i="1">
                      <a:latin typeface="Cambria Math" panose="02040503050406030204" pitchFamily="18" charset="0"/>
                    </a:rPr>
                    <m:t>−</m:t>
                  </m:r>
                  <m:r>
                    <a:rPr lang="es-CL" sz="800" b="0" i="1">
                      <a:latin typeface="Cambria Math" panose="02040503050406030204" pitchFamily="18" charset="0"/>
                    </a:rPr>
                    <m:t>𝑉𝑅</m:t>
                  </m:r>
                  <m:r>
                    <a:rPr lang="es-CL" sz="800" b="0" i="1">
                      <a:latin typeface="Cambria Math" panose="02040503050406030204" pitchFamily="18" charset="0"/>
                    </a:rPr>
                    <m:t> </m:t>
                  </m:r>
                  <m:r>
                    <a:rPr lang="es-CL" sz="800" b="0" i="1">
                      <a:latin typeface="Cambria Math" panose="02040503050406030204" pitchFamily="18" charset="0"/>
                    </a:rPr>
                    <m:t>𝑒𝑛</m:t>
                  </m:r>
                  <m:r>
                    <a:rPr lang="es-CL" sz="800" b="0" i="1">
                      <a:latin typeface="Cambria Math" panose="02040503050406030204" pitchFamily="18" charset="0"/>
                    </a:rPr>
                    <m:t> </m:t>
                  </m:r>
                  <m:r>
                    <a:rPr lang="es-CL" sz="800" b="0" i="1">
                      <a:latin typeface="Cambria Math" panose="02040503050406030204" pitchFamily="18" charset="0"/>
                    </a:rPr>
                    <m:t>𝑣𝑎𝑙𝑜𝑟</m:t>
                  </m:r>
                  <m:r>
                    <a:rPr lang="es-CL" sz="800" b="0" i="1">
                      <a:latin typeface="Cambria Math" panose="02040503050406030204" pitchFamily="18" charset="0"/>
                    </a:rPr>
                    <m:t> </m:t>
                  </m:r>
                  <m:r>
                    <a:rPr lang="es-CL" sz="800" b="0" i="1">
                      <a:latin typeface="Cambria Math" panose="02040503050406030204" pitchFamily="18" charset="0"/>
                    </a:rPr>
                    <m:t>𝑝𝑟𝑒𝑠𝑒𝑛𝑡𝑒</m:t>
                  </m:r>
                  <m:r>
                    <a:rPr lang="es-CL" sz="800" b="0" i="1">
                      <a:latin typeface="Cambria Math" panose="02040503050406030204" pitchFamily="18" charset="0"/>
                    </a:rPr>
                    <m:t> (</m:t>
                  </m:r>
                  <m:r>
                    <a:rPr lang="es-CL" sz="800" b="0" i="1">
                      <a:latin typeface="Cambria Math" panose="02040503050406030204" pitchFamily="18" charset="0"/>
                    </a:rPr>
                    <m:t>𝑃</m:t>
                  </m:r>
                  <m:r>
                    <a:rPr lang="es-CL" sz="800" b="0" i="1">
                      <a:latin typeface="Cambria Math" panose="02040503050406030204" pitchFamily="18" charset="0"/>
                    </a:rPr>
                    <m:t>)</m:t>
                  </m:r>
                </m:oMath>
              </a14:m>
              <a:endParaRPr lang="es-CL" sz="800"/>
            </a:p>
          </xdr:txBody>
        </xdr:sp>
      </mc:Choice>
      <mc:Fallback xmlns="">
        <xdr:sp macro="" textlink="">
          <xdr:nvSpPr>
            <xdr:cNvPr id="75" name="CuadroTexto 7">
              <a:extLst>
                <a:ext uri="{FF2B5EF4-FFF2-40B4-BE49-F238E27FC236}">
                  <a16:creationId xmlns:a16="http://schemas.microsoft.com/office/drawing/2014/main" id="{8377F474-A3AB-4DCC-BD96-54A42AB1D998}"/>
                </a:ext>
              </a:extLst>
            </xdr:cNvPr>
            <xdr:cNvSpPr txBox="1"/>
          </xdr:nvSpPr>
          <xdr:spPr>
            <a:xfrm>
              <a:off x="13169900" y="17842131"/>
              <a:ext cx="2916000" cy="252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s-CL" sz="800" b="0"/>
                <a:t>LCC</a:t>
              </a:r>
              <a:r>
                <a:rPr lang="es-CL" sz="800" b="0" i="0">
                  <a:latin typeface="Cambria Math" panose="02040503050406030204" pitchFamily="18" charset="0"/>
                </a:rPr>
                <a:t>=∑▒〖𝐶𝑜𝑠𝑡𝑜𝑠 𝑒𝑛 𝑣𝑎𝑙𝑜𝑟 𝑝𝑟𝑒𝑠𝑒𝑛𝑡𝑒 (𝑃)〗−𝑉𝑅 𝑒𝑛 𝑣𝑎𝑙𝑜𝑟 𝑝𝑟𝑒𝑠𝑒𝑛𝑡𝑒 (𝑃)</a:t>
              </a:r>
              <a:endParaRPr lang="es-CL" sz="800"/>
            </a:p>
          </xdr:txBody>
        </xdr:sp>
      </mc:Fallback>
    </mc:AlternateContent>
    <xdr:clientData/>
  </xdr:twoCellAnchor>
  <xdr:twoCellAnchor>
    <xdr:from>
      <xdr:col>5</xdr:col>
      <xdr:colOff>1720850</xdr:colOff>
      <xdr:row>20</xdr:row>
      <xdr:rowOff>429533</xdr:rowOff>
    </xdr:from>
    <xdr:to>
      <xdr:col>5</xdr:col>
      <xdr:colOff>3736850</xdr:colOff>
      <xdr:row>20</xdr:row>
      <xdr:rowOff>681533</xdr:rowOff>
    </xdr:to>
    <mc:AlternateContent xmlns:mc="http://schemas.openxmlformats.org/markup-compatibility/2006" xmlns:a14="http://schemas.microsoft.com/office/drawing/2010/main">
      <mc:Choice Requires="a14">
        <xdr:sp macro="" textlink="">
          <xdr:nvSpPr>
            <xdr:cNvPr id="76" name="CuadroTexto 8">
              <a:extLst>
                <a:ext uri="{FF2B5EF4-FFF2-40B4-BE49-F238E27FC236}">
                  <a16:creationId xmlns:a16="http://schemas.microsoft.com/office/drawing/2014/main" id="{00000000-0008-0000-0000-00004C000000}"/>
                </a:ext>
              </a:extLst>
            </xdr:cNvPr>
            <xdr:cNvSpPr txBox="1"/>
          </xdr:nvSpPr>
          <xdr:spPr>
            <a:xfrm>
              <a:off x="13176250" y="18171433"/>
              <a:ext cx="2016000" cy="252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s-CL" sz="800" b="0"/>
                <a:t>LCC</a:t>
              </a:r>
              <a14:m>
                <m:oMath xmlns:m="http://schemas.openxmlformats.org/officeDocument/2006/math">
                  <m:r>
                    <a:rPr lang="es-CL" sz="800" b="0" i="1">
                      <a:latin typeface="Cambria Math" panose="02040503050406030204" pitchFamily="18" charset="0"/>
                    </a:rPr>
                    <m:t>=</m:t>
                  </m:r>
                  <m:nary>
                    <m:naryPr>
                      <m:chr m:val="∑"/>
                      <m:subHide m:val="on"/>
                      <m:supHide m:val="on"/>
                      <m:ctrlPr>
                        <a:rPr lang="es-CL" sz="800" b="0" i="1">
                          <a:latin typeface="Cambria Math" panose="02040503050406030204" pitchFamily="18" charset="0"/>
                        </a:rPr>
                      </m:ctrlPr>
                    </m:naryPr>
                    <m:sub/>
                    <m:sup/>
                    <m:e>
                      <m:r>
                        <a:rPr lang="es-CL" sz="800" b="0" i="1">
                          <a:latin typeface="Cambria Math" panose="02040503050406030204" pitchFamily="18" charset="0"/>
                        </a:rPr>
                        <m:t>𝐶𝐼</m:t>
                      </m:r>
                      <m:r>
                        <a:rPr lang="es-CL" sz="800" b="0" i="1">
                          <a:latin typeface="Cambria Math" panose="02040503050406030204" pitchFamily="18" charset="0"/>
                        </a:rPr>
                        <m:t>+</m:t>
                      </m:r>
                      <m:r>
                        <a:rPr lang="es-CL" sz="800" b="0" i="1">
                          <a:latin typeface="Cambria Math" panose="02040503050406030204" pitchFamily="18" charset="0"/>
                        </a:rPr>
                        <m:t>𝐶𝑂</m:t>
                      </m:r>
                      <m:r>
                        <a:rPr lang="es-CL" sz="800" b="0" i="1">
                          <a:latin typeface="Cambria Math" panose="02040503050406030204" pitchFamily="18" charset="0"/>
                        </a:rPr>
                        <m:t>+</m:t>
                      </m:r>
                      <m:r>
                        <a:rPr lang="es-CL" sz="800" b="0" i="1">
                          <a:latin typeface="Cambria Math" panose="02040503050406030204" pitchFamily="18" charset="0"/>
                        </a:rPr>
                        <m:t>𝐶𝑀𝑃</m:t>
                      </m:r>
                      <m:r>
                        <a:rPr lang="es-CL" sz="800" b="0" i="1">
                          <a:latin typeface="Cambria Math" panose="02040503050406030204" pitchFamily="18" charset="0"/>
                        </a:rPr>
                        <m:t>+</m:t>
                      </m:r>
                      <m:r>
                        <a:rPr lang="es-CL" sz="800" b="0" i="1">
                          <a:latin typeface="Cambria Math" panose="02040503050406030204" pitchFamily="18" charset="0"/>
                        </a:rPr>
                        <m:t>𝐶𝑇𝑃𝐶</m:t>
                      </m:r>
                      <m:r>
                        <a:rPr lang="es-CL" sz="800" b="0" i="1">
                          <a:latin typeface="Cambria Math" panose="02040503050406030204" pitchFamily="18" charset="0"/>
                        </a:rPr>
                        <m:t>+</m:t>
                      </m:r>
                      <m:r>
                        <a:rPr lang="es-CL" sz="800" b="0" i="1">
                          <a:latin typeface="Cambria Math" panose="02040503050406030204" pitchFamily="18" charset="0"/>
                        </a:rPr>
                        <m:t>𝐶𝑀𝑀</m:t>
                      </m:r>
                    </m:e>
                  </m:nary>
                  <m:r>
                    <a:rPr lang="es-CL" sz="800" b="0" i="1">
                      <a:latin typeface="Cambria Math" panose="02040503050406030204" pitchFamily="18" charset="0"/>
                    </a:rPr>
                    <m:t>−</m:t>
                  </m:r>
                  <m:r>
                    <a:rPr lang="es-CL" sz="800" b="0" i="1">
                      <a:latin typeface="Cambria Math" panose="02040503050406030204" pitchFamily="18" charset="0"/>
                    </a:rPr>
                    <m:t>𝑉𝑅</m:t>
                  </m:r>
                </m:oMath>
              </a14:m>
              <a:endParaRPr lang="es-CL" sz="800"/>
            </a:p>
          </xdr:txBody>
        </xdr:sp>
      </mc:Choice>
      <mc:Fallback xmlns="">
        <xdr:sp macro="" textlink="">
          <xdr:nvSpPr>
            <xdr:cNvPr id="76" name="CuadroTexto 8">
              <a:extLst>
                <a:ext uri="{FF2B5EF4-FFF2-40B4-BE49-F238E27FC236}">
                  <a16:creationId xmlns:a16="http://schemas.microsoft.com/office/drawing/2014/main" id="{C4061E8A-BFAF-4E51-8775-B76D1AC538AB}"/>
                </a:ext>
              </a:extLst>
            </xdr:cNvPr>
            <xdr:cNvSpPr txBox="1"/>
          </xdr:nvSpPr>
          <xdr:spPr>
            <a:xfrm>
              <a:off x="13176250" y="18171433"/>
              <a:ext cx="2016000" cy="252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s-CL" sz="800" b="0"/>
                <a:t>LCC</a:t>
              </a:r>
              <a:r>
                <a:rPr lang="es-CL" sz="800" b="0" i="0">
                  <a:latin typeface="Cambria Math" panose="02040503050406030204" pitchFamily="18" charset="0"/>
                </a:rPr>
                <a:t>=∑▒〖𝐶𝐼+𝐶𝑂+𝐶𝑀𝑃+𝐶𝑇𝑃𝐶+𝐶𝑀𝑀〗−𝑉𝑅</a:t>
              </a:r>
              <a:endParaRPr lang="es-CL" sz="800"/>
            </a:p>
          </xdr:txBody>
        </xdr:sp>
      </mc:Fallback>
    </mc:AlternateContent>
    <xdr:clientData/>
  </xdr:twoCellAnchor>
  <xdr:twoCellAnchor>
    <xdr:from>
      <xdr:col>5</xdr:col>
      <xdr:colOff>1720850</xdr:colOff>
      <xdr:row>20</xdr:row>
      <xdr:rowOff>754316</xdr:rowOff>
    </xdr:from>
    <xdr:to>
      <xdr:col>5</xdr:col>
      <xdr:colOff>2692850</xdr:colOff>
      <xdr:row>20</xdr:row>
      <xdr:rowOff>1114316</xdr:rowOff>
    </xdr:to>
    <mc:AlternateContent xmlns:mc="http://schemas.openxmlformats.org/markup-compatibility/2006" xmlns:a14="http://schemas.microsoft.com/office/drawing/2010/main">
      <mc:Choice Requires="a14">
        <xdr:sp macro="" textlink="">
          <xdr:nvSpPr>
            <xdr:cNvPr id="77" name="CuadroTexto 11">
              <a:extLst>
                <a:ext uri="{FF2B5EF4-FFF2-40B4-BE49-F238E27FC236}">
                  <a16:creationId xmlns:a16="http://schemas.microsoft.com/office/drawing/2014/main" id="{00000000-0008-0000-0000-00004D000000}"/>
                </a:ext>
              </a:extLst>
            </xdr:cNvPr>
            <xdr:cNvSpPr txBox="1"/>
          </xdr:nvSpPr>
          <xdr:spPr>
            <a:xfrm>
              <a:off x="13176250" y="18496216"/>
              <a:ext cx="972000" cy="360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
                  </m:oMathParaPr>
                  <m:oMath xmlns:m="http://schemas.openxmlformats.org/officeDocument/2006/math">
                    <m:r>
                      <a:rPr lang="es-CL" sz="800" b="0" i="1">
                        <a:latin typeface="Cambria Math" panose="02040503050406030204" pitchFamily="18" charset="0"/>
                      </a:rPr>
                      <m:t>𝐶𝑇𝑃𝐶</m:t>
                    </m:r>
                    <m:r>
                      <a:rPr lang="es-CL" sz="800" b="0" i="1">
                        <a:latin typeface="Cambria Math" panose="02040503050406030204" pitchFamily="18" charset="0"/>
                      </a:rPr>
                      <m:t>=</m:t>
                    </m:r>
                    <m:nary>
                      <m:naryPr>
                        <m:chr m:val="∑"/>
                        <m:ctrlPr>
                          <a:rPr lang="es-CL" sz="800" b="0" i="1">
                            <a:latin typeface="Cambria Math" panose="02040503050406030204" pitchFamily="18" charset="0"/>
                          </a:rPr>
                        </m:ctrlPr>
                      </m:naryPr>
                      <m:sub>
                        <m:r>
                          <m:rPr>
                            <m:brk m:alnAt="23"/>
                          </m:rPr>
                          <a:rPr lang="es-CL" sz="800" b="0" i="1">
                            <a:latin typeface="Cambria Math" panose="02040503050406030204" pitchFamily="18" charset="0"/>
                          </a:rPr>
                          <m:t>𝑖</m:t>
                        </m:r>
                        <m:r>
                          <a:rPr lang="es-CL" sz="800" b="0" i="1">
                            <a:latin typeface="Cambria Math" panose="02040503050406030204" pitchFamily="18" charset="0"/>
                          </a:rPr>
                          <m:t>=</m:t>
                        </m:r>
                        <m:r>
                          <m:rPr>
                            <m:brk m:alnAt="23"/>
                          </m:rPr>
                          <a:rPr lang="es-CL" sz="800" b="0" i="1">
                            <a:latin typeface="Cambria Math" panose="02040503050406030204" pitchFamily="18" charset="0"/>
                          </a:rPr>
                          <m:t>1</m:t>
                        </m:r>
                      </m:sub>
                      <m:sup>
                        <m:r>
                          <a:rPr lang="es-CL" sz="800" b="0" i="1">
                            <a:latin typeface="Cambria Math" panose="02040503050406030204" pitchFamily="18" charset="0"/>
                          </a:rPr>
                          <m:t>𝑚</m:t>
                        </m:r>
                      </m:sup>
                      <m:e>
                        <m:d>
                          <m:dPr>
                            <m:ctrlPr>
                              <a:rPr lang="es-CL" sz="800" b="0" i="1">
                                <a:latin typeface="Cambria Math" panose="02040503050406030204" pitchFamily="18" charset="0"/>
                              </a:rPr>
                            </m:ctrlPr>
                          </m:dPr>
                          <m:e>
                            <m:r>
                              <a:rPr lang="es-CL" sz="800" b="0" i="1">
                                <a:latin typeface="Cambria Math" panose="02040503050406030204" pitchFamily="18" charset="0"/>
                              </a:rPr>
                              <m:t>𝐹𝐹</m:t>
                            </m:r>
                            <m:r>
                              <a:rPr lang="es-CL" sz="800" b="0" i="1">
                                <a:latin typeface="Cambria Math" panose="02040503050406030204" pitchFamily="18" charset="0"/>
                              </a:rPr>
                              <m:t>∗</m:t>
                            </m:r>
                            <m:r>
                              <a:rPr lang="es-CL" sz="800" b="0" i="1">
                                <a:latin typeface="Cambria Math" panose="02040503050406030204" pitchFamily="18" charset="0"/>
                              </a:rPr>
                              <m:t>𝑃𝐸</m:t>
                            </m:r>
                          </m:e>
                        </m:d>
                      </m:e>
                    </m:nary>
                  </m:oMath>
                </m:oMathPara>
              </a14:m>
              <a:endParaRPr lang="es-CL" sz="800"/>
            </a:p>
          </xdr:txBody>
        </xdr:sp>
      </mc:Choice>
      <mc:Fallback xmlns="">
        <xdr:sp macro="" textlink="">
          <xdr:nvSpPr>
            <xdr:cNvPr id="77" name="CuadroTexto 11">
              <a:extLst>
                <a:ext uri="{FF2B5EF4-FFF2-40B4-BE49-F238E27FC236}">
                  <a16:creationId xmlns:a16="http://schemas.microsoft.com/office/drawing/2014/main" id="{4C0BFF89-0299-49D6-A3CF-E1C14F4A47FB}"/>
                </a:ext>
              </a:extLst>
            </xdr:cNvPr>
            <xdr:cNvSpPr txBox="1"/>
          </xdr:nvSpPr>
          <xdr:spPr>
            <a:xfrm>
              <a:off x="13176250" y="18496216"/>
              <a:ext cx="972000" cy="360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s-CL" sz="800" b="0" i="0">
                  <a:latin typeface="Cambria Math" panose="02040503050406030204" pitchFamily="18" charset="0"/>
                </a:rPr>
                <a:t>𝐶𝑇𝑃𝐶=∑_(𝑖=1)^𝑚▒(𝐹𝐹∗𝑃𝐸) </a:t>
              </a:r>
              <a:endParaRPr lang="es-CL" sz="800"/>
            </a:p>
          </xdr:txBody>
        </xdr:sp>
      </mc:Fallback>
    </mc:AlternateContent>
    <xdr:clientData/>
  </xdr:twoCellAnchor>
  <xdr:twoCellAnchor>
    <xdr:from>
      <xdr:col>5</xdr:col>
      <xdr:colOff>2777412</xdr:colOff>
      <xdr:row>20</xdr:row>
      <xdr:rowOff>753152</xdr:rowOff>
    </xdr:from>
    <xdr:to>
      <xdr:col>5</xdr:col>
      <xdr:colOff>3317412</xdr:colOff>
      <xdr:row>20</xdr:row>
      <xdr:rowOff>1077152</xdr:rowOff>
    </xdr:to>
    <mc:AlternateContent xmlns:mc="http://schemas.openxmlformats.org/markup-compatibility/2006" xmlns:a14="http://schemas.microsoft.com/office/drawing/2010/main">
      <mc:Choice Requires="a14">
        <xdr:sp macro="" textlink="">
          <xdr:nvSpPr>
            <xdr:cNvPr id="78" name="CuadroTexto 12">
              <a:extLst>
                <a:ext uri="{FF2B5EF4-FFF2-40B4-BE49-F238E27FC236}">
                  <a16:creationId xmlns:a16="http://schemas.microsoft.com/office/drawing/2014/main" id="{00000000-0008-0000-0000-00004E000000}"/>
                </a:ext>
              </a:extLst>
            </xdr:cNvPr>
            <xdr:cNvSpPr txBox="1"/>
          </xdr:nvSpPr>
          <xdr:spPr>
            <a:xfrm>
              <a:off x="14232812" y="18495052"/>
              <a:ext cx="540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
                  </m:oMathParaPr>
                  <m:oMath xmlns:m="http://schemas.openxmlformats.org/officeDocument/2006/math">
                    <m:r>
                      <a:rPr lang="es-CL" sz="800" b="0" i="1">
                        <a:latin typeface="Cambria Math" panose="02040503050406030204" pitchFamily="18" charset="0"/>
                      </a:rPr>
                      <m:t>𝐹𝐹</m:t>
                    </m:r>
                    <m:r>
                      <a:rPr lang="es-CL" sz="800" b="0" i="1">
                        <a:latin typeface="Cambria Math" panose="02040503050406030204" pitchFamily="18" charset="0"/>
                      </a:rPr>
                      <m:t>=</m:t>
                    </m:r>
                    <m:f>
                      <m:fPr>
                        <m:ctrlPr>
                          <a:rPr lang="es-CL" sz="800" b="0" i="1">
                            <a:latin typeface="Cambria Math" panose="02040503050406030204" pitchFamily="18" charset="0"/>
                          </a:rPr>
                        </m:ctrlPr>
                      </m:fPr>
                      <m:num>
                        <m:r>
                          <a:rPr lang="es-CL" sz="800" b="0" i="1">
                            <a:latin typeface="Cambria Math" panose="02040503050406030204" pitchFamily="18" charset="0"/>
                          </a:rPr>
                          <m:t>1</m:t>
                        </m:r>
                      </m:num>
                      <m:den>
                        <m:r>
                          <a:rPr lang="es-CL" sz="800" b="0" i="1">
                            <a:latin typeface="Cambria Math" panose="02040503050406030204" pitchFamily="18" charset="0"/>
                          </a:rPr>
                          <m:t>𝑀𝑇𝐵𝐹</m:t>
                        </m:r>
                      </m:den>
                    </m:f>
                  </m:oMath>
                </m:oMathPara>
              </a14:m>
              <a:endParaRPr lang="es-CL" sz="800"/>
            </a:p>
          </xdr:txBody>
        </xdr:sp>
      </mc:Choice>
      <mc:Fallback xmlns="">
        <xdr:sp macro="" textlink="">
          <xdr:nvSpPr>
            <xdr:cNvPr id="78" name="CuadroTexto 12">
              <a:extLst>
                <a:ext uri="{FF2B5EF4-FFF2-40B4-BE49-F238E27FC236}">
                  <a16:creationId xmlns:a16="http://schemas.microsoft.com/office/drawing/2014/main" id="{B40EA6B6-2CCD-43F7-AA38-8368C713ACFB}"/>
                </a:ext>
              </a:extLst>
            </xdr:cNvPr>
            <xdr:cNvSpPr txBox="1"/>
          </xdr:nvSpPr>
          <xdr:spPr>
            <a:xfrm>
              <a:off x="14232812" y="18495052"/>
              <a:ext cx="540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s-CL" sz="800" b="0" i="0">
                  <a:latin typeface="Cambria Math" panose="02040503050406030204" pitchFamily="18" charset="0"/>
                </a:rPr>
                <a:t>𝐹𝐹=1/𝑀𝑇𝐵𝐹</a:t>
              </a:r>
              <a:endParaRPr lang="es-CL" sz="800"/>
            </a:p>
          </xdr:txBody>
        </xdr:sp>
      </mc:Fallback>
    </mc:AlternateContent>
    <xdr:clientData/>
  </xdr:twoCellAnchor>
  <xdr:twoCellAnchor>
    <xdr:from>
      <xdr:col>5</xdr:col>
      <xdr:colOff>3397250</xdr:colOff>
      <xdr:row>20</xdr:row>
      <xdr:rowOff>758425</xdr:rowOff>
    </xdr:from>
    <xdr:to>
      <xdr:col>5</xdr:col>
      <xdr:colOff>4729250</xdr:colOff>
      <xdr:row>20</xdr:row>
      <xdr:rowOff>1082425</xdr:rowOff>
    </xdr:to>
    <mc:AlternateContent xmlns:mc="http://schemas.openxmlformats.org/markup-compatibility/2006" xmlns:a14="http://schemas.microsoft.com/office/drawing/2010/main">
      <mc:Choice Requires="a14">
        <xdr:sp macro="" textlink="">
          <xdr:nvSpPr>
            <xdr:cNvPr id="79" name="CuadroTexto 13">
              <a:extLst>
                <a:ext uri="{FF2B5EF4-FFF2-40B4-BE49-F238E27FC236}">
                  <a16:creationId xmlns:a16="http://schemas.microsoft.com/office/drawing/2014/main" id="{00000000-0008-0000-0000-00004F000000}"/>
                </a:ext>
              </a:extLst>
            </xdr:cNvPr>
            <xdr:cNvSpPr txBox="1"/>
          </xdr:nvSpPr>
          <xdr:spPr>
            <a:xfrm>
              <a:off x="14852650" y="18500325"/>
              <a:ext cx="1332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
                  </m:oMathParaPr>
                  <m:oMath xmlns:m="http://schemas.openxmlformats.org/officeDocument/2006/math">
                    <m:r>
                      <a:rPr lang="es-CL" sz="800" b="0" i="1">
                        <a:latin typeface="Cambria Math" panose="02040503050406030204" pitchFamily="18" charset="0"/>
                      </a:rPr>
                      <m:t>𝑃𝐸</m:t>
                    </m:r>
                    <m:r>
                      <a:rPr lang="es-CL" sz="800" b="0" i="1">
                        <a:latin typeface="Cambria Math" panose="02040503050406030204" pitchFamily="18" charset="0"/>
                      </a:rPr>
                      <m:t>=</m:t>
                    </m:r>
                    <m:r>
                      <a:rPr lang="es-CL" sz="800" b="0" i="1">
                        <a:latin typeface="Cambria Math" panose="02040503050406030204" pitchFamily="18" charset="0"/>
                      </a:rPr>
                      <m:t>𝑀𝑇𝑇𝑅</m:t>
                    </m:r>
                    <m:r>
                      <a:rPr lang="es-CL" sz="800" b="0" i="1">
                        <a:latin typeface="Cambria Math" panose="02040503050406030204" pitchFamily="18" charset="0"/>
                      </a:rPr>
                      <m:t>∗</m:t>
                    </m:r>
                    <m:d>
                      <m:dPr>
                        <m:ctrlPr>
                          <a:rPr lang="es-CL" sz="800" b="0" i="1">
                            <a:latin typeface="Cambria Math" panose="02040503050406030204" pitchFamily="18" charset="0"/>
                          </a:rPr>
                        </m:ctrlPr>
                      </m:dPr>
                      <m:e>
                        <m:r>
                          <a:rPr lang="es-CL" sz="800" b="0" i="1">
                            <a:latin typeface="Cambria Math" panose="02040503050406030204" pitchFamily="18" charset="0"/>
                          </a:rPr>
                          <m:t>𝐶𝑀𝑁𝑃</m:t>
                        </m:r>
                        <m:r>
                          <a:rPr lang="es-CL" sz="800" b="0" i="1">
                            <a:latin typeface="Cambria Math" panose="02040503050406030204" pitchFamily="18" charset="0"/>
                          </a:rPr>
                          <m:t>+</m:t>
                        </m:r>
                        <m:r>
                          <a:rPr lang="es-CL" sz="800" b="0" i="1">
                            <a:latin typeface="Cambria Math" panose="02040503050406030204" pitchFamily="18" charset="0"/>
                          </a:rPr>
                          <m:t>𝐶𝑃𝑒</m:t>
                        </m:r>
                      </m:e>
                    </m:d>
                  </m:oMath>
                </m:oMathPara>
              </a14:m>
              <a:endParaRPr lang="es-CL" sz="800"/>
            </a:p>
          </xdr:txBody>
        </xdr:sp>
      </mc:Choice>
      <mc:Fallback xmlns="">
        <xdr:sp macro="" textlink="">
          <xdr:nvSpPr>
            <xdr:cNvPr id="79" name="CuadroTexto 13">
              <a:extLst>
                <a:ext uri="{FF2B5EF4-FFF2-40B4-BE49-F238E27FC236}">
                  <a16:creationId xmlns:a16="http://schemas.microsoft.com/office/drawing/2014/main" id="{E4BE7AA3-9128-4B4A-AB21-944CB4B3C3BB}"/>
                </a:ext>
              </a:extLst>
            </xdr:cNvPr>
            <xdr:cNvSpPr txBox="1"/>
          </xdr:nvSpPr>
          <xdr:spPr>
            <a:xfrm>
              <a:off x="14852650" y="18500325"/>
              <a:ext cx="1332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s-CL" sz="800" b="0" i="0">
                  <a:latin typeface="Cambria Math" panose="02040503050406030204" pitchFamily="18" charset="0"/>
                </a:rPr>
                <a:t>𝑃𝐸=𝑀𝑇𝑇𝑅∗(𝐶𝑀𝑁𝑃+𝐶𝑃𝑒)</a:t>
              </a:r>
              <a:endParaRPr lang="es-CL" sz="800"/>
            </a:p>
          </xdr:txBody>
        </xdr:sp>
      </mc:Fallback>
    </mc:AlternateContent>
    <xdr:clientData/>
  </xdr:twoCellAnchor>
  <xdr:twoCellAnchor>
    <xdr:from>
      <xdr:col>5</xdr:col>
      <xdr:colOff>38100</xdr:colOff>
      <xdr:row>20</xdr:row>
      <xdr:rowOff>1365250</xdr:rowOff>
    </xdr:from>
    <xdr:to>
      <xdr:col>5</xdr:col>
      <xdr:colOff>1809750</xdr:colOff>
      <xdr:row>20</xdr:row>
      <xdr:rowOff>1885950</xdr:rowOff>
    </xdr:to>
    <xdr:sp macro="" textlink="">
      <xdr:nvSpPr>
        <xdr:cNvPr id="80" name="CuadroTexto 79">
          <a:extLst>
            <a:ext uri="{FF2B5EF4-FFF2-40B4-BE49-F238E27FC236}">
              <a16:creationId xmlns:a16="http://schemas.microsoft.com/office/drawing/2014/main" id="{00000000-0008-0000-0000-000050000000}"/>
            </a:ext>
          </a:extLst>
        </xdr:cNvPr>
        <xdr:cNvSpPr txBox="1"/>
      </xdr:nvSpPr>
      <xdr:spPr>
        <a:xfrm>
          <a:off x="11493500" y="19107150"/>
          <a:ext cx="1771650" cy="520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800"/>
            <a:t>Donde:</a:t>
          </a:r>
        </a:p>
        <a:p>
          <a:r>
            <a:rPr lang="es-CL" sz="800"/>
            <a:t>CTPF: Costo total por Confiabilidad </a:t>
          </a:r>
        </a:p>
        <a:p>
          <a:r>
            <a:rPr lang="es-CL" sz="800"/>
            <a:t>PE: Penalización</a:t>
          </a:r>
        </a:p>
      </xdr:txBody>
    </xdr:sp>
    <xdr:clientData/>
  </xdr:twoCellAnchor>
  <xdr:twoCellAnchor editAs="oneCell">
    <xdr:from>
      <xdr:col>1</xdr:col>
      <xdr:colOff>38101</xdr:colOff>
      <xdr:row>22</xdr:row>
      <xdr:rowOff>114300</xdr:rowOff>
    </xdr:from>
    <xdr:to>
      <xdr:col>1</xdr:col>
      <xdr:colOff>3858306</xdr:colOff>
      <xdr:row>22</xdr:row>
      <xdr:rowOff>1047750</xdr:rowOff>
    </xdr:to>
    <xdr:pic>
      <xdr:nvPicPr>
        <xdr:cNvPr id="81" name="Imagen 80">
          <a:extLst>
            <a:ext uri="{FF2B5EF4-FFF2-40B4-BE49-F238E27FC236}">
              <a16:creationId xmlns:a16="http://schemas.microsoft.com/office/drawing/2014/main" id="{00000000-0008-0000-0000-000051000000}"/>
            </a:ext>
          </a:extLst>
        </xdr:cNvPr>
        <xdr:cNvPicPr>
          <a:picLocks noChangeAspect="1"/>
        </xdr:cNvPicPr>
      </xdr:nvPicPr>
      <xdr:blipFill rotWithShape="1">
        <a:blip xmlns:r="http://schemas.openxmlformats.org/officeDocument/2006/relationships" r:embed="rId9"/>
        <a:srcRect t="16866" b="22664"/>
        <a:stretch/>
      </xdr:blipFill>
      <xdr:spPr>
        <a:xfrm>
          <a:off x="2048934" y="20751800"/>
          <a:ext cx="3817030" cy="933450"/>
        </a:xfrm>
        <a:prstGeom prst="rect">
          <a:avLst/>
        </a:prstGeom>
      </xdr:spPr>
    </xdr:pic>
    <xdr:clientData/>
  </xdr:twoCellAnchor>
  <xdr:twoCellAnchor>
    <xdr:from>
      <xdr:col>5</xdr:col>
      <xdr:colOff>114300</xdr:colOff>
      <xdr:row>22</xdr:row>
      <xdr:rowOff>88900</xdr:rowOff>
    </xdr:from>
    <xdr:to>
      <xdr:col>5</xdr:col>
      <xdr:colOff>2382300</xdr:colOff>
      <xdr:row>22</xdr:row>
      <xdr:rowOff>340900</xdr:rowOff>
    </xdr:to>
    <mc:AlternateContent xmlns:mc="http://schemas.openxmlformats.org/markup-compatibility/2006" xmlns:a14="http://schemas.microsoft.com/office/drawing/2010/main">
      <mc:Choice Requires="a14">
        <xdr:sp macro="" textlink="">
          <xdr:nvSpPr>
            <xdr:cNvPr id="82" name="CuadroTexto 6">
              <a:extLst>
                <a:ext uri="{FF2B5EF4-FFF2-40B4-BE49-F238E27FC236}">
                  <a16:creationId xmlns:a16="http://schemas.microsoft.com/office/drawing/2014/main" id="{00000000-0008-0000-0000-000052000000}"/>
                </a:ext>
              </a:extLst>
            </xdr:cNvPr>
            <xdr:cNvSpPr txBox="1"/>
          </xdr:nvSpPr>
          <xdr:spPr>
            <a:xfrm>
              <a:off x="11569700" y="20955000"/>
              <a:ext cx="2268000" cy="252000"/>
            </a:xfrm>
            <a:prstGeom prst="rect">
              <a:avLst/>
            </a:prstGeom>
            <a:solidFill>
              <a:schemeClr val="bg1"/>
            </a:solidFill>
            <a:ln w="6350">
              <a:solidFill>
                <a:sysClr val="windowText" lastClr="000000"/>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
                  </m:oMathParaPr>
                  <m:oMath xmlns:m="http://schemas.openxmlformats.org/officeDocument/2006/math">
                    <m:r>
                      <a:rPr lang="es-CL" sz="800" b="0" i="1">
                        <a:latin typeface="Cambria Math" panose="02040503050406030204" pitchFamily="18" charset="0"/>
                      </a:rPr>
                      <m:t>𝐶𝑟𝑖𝑡𝑖𝑐𝑖𝑑𝑎𝑑</m:t>
                    </m:r>
                    <m:r>
                      <a:rPr lang="es-CL" sz="800" b="0" i="1">
                        <a:latin typeface="Cambria Math" panose="02040503050406030204" pitchFamily="18" charset="0"/>
                      </a:rPr>
                      <m:t>=</m:t>
                    </m:r>
                    <m:r>
                      <a:rPr lang="es-CL" sz="800" b="0" i="1">
                        <a:latin typeface="Cambria Math" panose="02040503050406030204" pitchFamily="18" charset="0"/>
                      </a:rPr>
                      <m:t>𝐶𝑜𝑛𝑠𝑒𝑐𝑢𝑒𝑛𝑐𝑖𝑎</m:t>
                    </m:r>
                    <m:r>
                      <a:rPr lang="es-CL" sz="800" b="0" i="1">
                        <a:latin typeface="Cambria Math" panose="02040503050406030204" pitchFamily="18" charset="0"/>
                      </a:rPr>
                      <m:t> ∗</m:t>
                    </m:r>
                    <m:r>
                      <a:rPr lang="es-CL" sz="800" b="0" i="1">
                        <a:latin typeface="Cambria Math" panose="02040503050406030204" pitchFamily="18" charset="0"/>
                      </a:rPr>
                      <m:t>𝐹𝑟𝑒𝑐𝑢𝑒𝑛𝑐𝑖𝑎</m:t>
                    </m:r>
                    <m:r>
                      <a:rPr lang="es-CL" sz="800" b="0" i="1">
                        <a:latin typeface="Cambria Math" panose="02040503050406030204" pitchFamily="18" charset="0"/>
                      </a:rPr>
                      <m:t> </m:t>
                    </m:r>
                    <m:r>
                      <a:rPr lang="es-CL" sz="800" b="0" i="1">
                        <a:latin typeface="Cambria Math" panose="02040503050406030204" pitchFamily="18" charset="0"/>
                      </a:rPr>
                      <m:t>𝑑𝑒</m:t>
                    </m:r>
                    <m:r>
                      <a:rPr lang="es-CL" sz="800" b="0" i="1">
                        <a:latin typeface="Cambria Math" panose="02040503050406030204" pitchFamily="18" charset="0"/>
                      </a:rPr>
                      <m:t> </m:t>
                    </m:r>
                    <m:r>
                      <a:rPr lang="es-CL" sz="800" b="0" i="1">
                        <a:latin typeface="Cambria Math" panose="02040503050406030204" pitchFamily="18" charset="0"/>
                      </a:rPr>
                      <m:t>𝐹𝑎𝑙𝑙𝑎</m:t>
                    </m:r>
                  </m:oMath>
                </m:oMathPara>
              </a14:m>
              <a:endParaRPr lang="es-CL" sz="800"/>
            </a:p>
          </xdr:txBody>
        </xdr:sp>
      </mc:Choice>
      <mc:Fallback xmlns="">
        <xdr:sp macro="" textlink="">
          <xdr:nvSpPr>
            <xdr:cNvPr id="82" name="CuadroTexto 6">
              <a:extLst>
                <a:ext uri="{FF2B5EF4-FFF2-40B4-BE49-F238E27FC236}">
                  <a16:creationId xmlns:a16="http://schemas.microsoft.com/office/drawing/2014/main" id="{CF59E0CF-AB49-4934-B94D-52A6117EEB50}"/>
                </a:ext>
              </a:extLst>
            </xdr:cNvPr>
            <xdr:cNvSpPr txBox="1"/>
          </xdr:nvSpPr>
          <xdr:spPr>
            <a:xfrm>
              <a:off x="11569700" y="20955000"/>
              <a:ext cx="2268000" cy="252000"/>
            </a:xfrm>
            <a:prstGeom prst="rect">
              <a:avLst/>
            </a:prstGeom>
            <a:solidFill>
              <a:schemeClr val="bg1"/>
            </a:solidFill>
            <a:ln w="6350">
              <a:solidFill>
                <a:sysClr val="windowText" lastClr="000000"/>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s-CL" sz="800" b="0" i="0">
                  <a:latin typeface="Cambria Math" panose="02040503050406030204" pitchFamily="18" charset="0"/>
                </a:rPr>
                <a:t>𝐶𝑟𝑖𝑡𝑖𝑐𝑖𝑑𝑎𝑑=𝐶𝑜𝑛𝑠𝑒𝑐𝑢𝑒𝑛𝑐𝑖𝑎 ∗𝐹𝑟𝑒𝑐𝑢𝑒𝑛𝑐𝑖𝑎 𝑑𝑒 𝐹𝑎𝑙𝑙𝑎</a:t>
              </a:r>
              <a:endParaRPr lang="es-CL" sz="800"/>
            </a:p>
          </xdr:txBody>
        </xdr:sp>
      </mc:Fallback>
    </mc:AlternateContent>
    <xdr:clientData/>
  </xdr:twoCellAnchor>
  <xdr:twoCellAnchor editAs="oneCell">
    <xdr:from>
      <xdr:col>5</xdr:col>
      <xdr:colOff>120650</xdr:colOff>
      <xdr:row>22</xdr:row>
      <xdr:rowOff>406400</xdr:rowOff>
    </xdr:from>
    <xdr:to>
      <xdr:col>5</xdr:col>
      <xdr:colOff>4084875</xdr:colOff>
      <xdr:row>22</xdr:row>
      <xdr:rowOff>2962275</xdr:rowOff>
    </xdr:to>
    <xdr:pic>
      <xdr:nvPicPr>
        <xdr:cNvPr id="83" name="Imagen 82">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0"/>
        <a:stretch>
          <a:fillRect/>
        </a:stretch>
      </xdr:blipFill>
      <xdr:spPr>
        <a:xfrm>
          <a:off x="11576050" y="21272500"/>
          <a:ext cx="3961050" cy="2559050"/>
        </a:xfrm>
        <a:prstGeom prst="rect">
          <a:avLst/>
        </a:prstGeom>
        <a:ln w="6350">
          <a:solidFill>
            <a:sysClr val="windowText" lastClr="000000"/>
          </a:solidFill>
        </a:ln>
      </xdr:spPr>
    </xdr:pic>
    <xdr:clientData/>
  </xdr:twoCellAnchor>
  <xdr:twoCellAnchor editAs="oneCell">
    <xdr:from>
      <xdr:col>5</xdr:col>
      <xdr:colOff>4148747</xdr:colOff>
      <xdr:row>22</xdr:row>
      <xdr:rowOff>419100</xdr:rowOff>
    </xdr:from>
    <xdr:to>
      <xdr:col>5</xdr:col>
      <xdr:colOff>6057901</xdr:colOff>
      <xdr:row>22</xdr:row>
      <xdr:rowOff>1591010</xdr:rowOff>
    </xdr:to>
    <xdr:pic>
      <xdr:nvPicPr>
        <xdr:cNvPr id="84" name="Imagen 83">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1"/>
        <a:stretch>
          <a:fillRect/>
        </a:stretch>
      </xdr:blipFill>
      <xdr:spPr>
        <a:xfrm>
          <a:off x="15604147" y="21285200"/>
          <a:ext cx="1909154" cy="1175085"/>
        </a:xfrm>
        <a:prstGeom prst="rect">
          <a:avLst/>
        </a:prstGeom>
        <a:ln w="6350">
          <a:solidFill>
            <a:sysClr val="windowText" lastClr="000000"/>
          </a:solidFill>
        </a:ln>
      </xdr:spPr>
    </xdr:pic>
    <xdr:clientData/>
  </xdr:twoCellAnchor>
  <xdr:twoCellAnchor editAs="oneCell">
    <xdr:from>
      <xdr:col>5</xdr:col>
      <xdr:colOff>4151701</xdr:colOff>
      <xdr:row>22</xdr:row>
      <xdr:rowOff>1639903</xdr:rowOff>
    </xdr:from>
    <xdr:to>
      <xdr:col>5</xdr:col>
      <xdr:colOff>6057900</xdr:colOff>
      <xdr:row>22</xdr:row>
      <xdr:rowOff>2960025</xdr:rowOff>
    </xdr:to>
    <xdr:pic>
      <xdr:nvPicPr>
        <xdr:cNvPr id="85" name="Imagen 84">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2"/>
        <a:stretch>
          <a:fillRect/>
        </a:stretch>
      </xdr:blipFill>
      <xdr:spPr>
        <a:xfrm>
          <a:off x="15607101" y="22506003"/>
          <a:ext cx="1906199" cy="1323297"/>
        </a:xfrm>
        <a:prstGeom prst="rect">
          <a:avLst/>
        </a:prstGeom>
        <a:ln w="6350">
          <a:solidFill>
            <a:sysClr val="windowText" lastClr="000000"/>
          </a:solidFill>
        </a:ln>
      </xdr:spPr>
    </xdr:pic>
    <xdr:clientData/>
  </xdr:twoCellAnchor>
  <xdr:twoCellAnchor editAs="oneCell">
    <xdr:from>
      <xdr:col>5</xdr:col>
      <xdr:colOff>120650</xdr:colOff>
      <xdr:row>22</xdr:row>
      <xdr:rowOff>3028950</xdr:rowOff>
    </xdr:from>
    <xdr:to>
      <xdr:col>5</xdr:col>
      <xdr:colOff>2095500</xdr:colOff>
      <xdr:row>22</xdr:row>
      <xdr:rowOff>3915781</xdr:rowOff>
    </xdr:to>
    <xdr:pic>
      <xdr:nvPicPr>
        <xdr:cNvPr id="86" name="Imagen 85">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3"/>
        <a:stretch>
          <a:fillRect/>
        </a:stretch>
      </xdr:blipFill>
      <xdr:spPr>
        <a:xfrm>
          <a:off x="11576050" y="23895050"/>
          <a:ext cx="1974850" cy="883656"/>
        </a:xfrm>
        <a:prstGeom prst="rect">
          <a:avLst/>
        </a:prstGeom>
        <a:ln w="6350">
          <a:solidFill>
            <a:sysClr val="windowText" lastClr="000000"/>
          </a:solidFill>
        </a:ln>
      </xdr:spPr>
    </xdr:pic>
    <xdr:clientData/>
  </xdr:twoCellAnchor>
  <xdr:twoCellAnchor editAs="oneCell">
    <xdr:from>
      <xdr:col>1</xdr:col>
      <xdr:colOff>6351</xdr:colOff>
      <xdr:row>24</xdr:row>
      <xdr:rowOff>6350</xdr:rowOff>
    </xdr:from>
    <xdr:to>
      <xdr:col>1</xdr:col>
      <xdr:colOff>3882571</xdr:colOff>
      <xdr:row>24</xdr:row>
      <xdr:rowOff>1447800</xdr:rowOff>
    </xdr:to>
    <xdr:pic>
      <xdr:nvPicPr>
        <xdr:cNvPr id="87" name="Imagen 86">
          <a:extLst>
            <a:ext uri="{FF2B5EF4-FFF2-40B4-BE49-F238E27FC236}">
              <a16:creationId xmlns:a16="http://schemas.microsoft.com/office/drawing/2014/main" id="{00000000-0008-0000-0000-000057000000}"/>
            </a:ext>
          </a:extLst>
        </xdr:cNvPr>
        <xdr:cNvPicPr>
          <a:picLocks noChangeAspect="1"/>
        </xdr:cNvPicPr>
      </xdr:nvPicPr>
      <xdr:blipFill rotWithShape="1">
        <a:blip xmlns:r="http://schemas.openxmlformats.org/officeDocument/2006/relationships" r:embed="rId14"/>
        <a:srcRect t="10200" r="23625" b="19635"/>
        <a:stretch/>
      </xdr:blipFill>
      <xdr:spPr>
        <a:xfrm>
          <a:off x="2017184" y="25141767"/>
          <a:ext cx="3877733" cy="1441450"/>
        </a:xfrm>
        <a:prstGeom prst="rect">
          <a:avLst/>
        </a:prstGeom>
      </xdr:spPr>
    </xdr:pic>
    <xdr:clientData/>
  </xdr:twoCellAnchor>
  <xdr:twoCellAnchor editAs="oneCell">
    <xdr:from>
      <xdr:col>5</xdr:col>
      <xdr:colOff>95251</xdr:colOff>
      <xdr:row>24</xdr:row>
      <xdr:rowOff>101601</xdr:rowOff>
    </xdr:from>
    <xdr:to>
      <xdr:col>5</xdr:col>
      <xdr:colOff>2552701</xdr:colOff>
      <xdr:row>24</xdr:row>
      <xdr:rowOff>541216</xdr:rowOff>
    </xdr:to>
    <xdr:pic>
      <xdr:nvPicPr>
        <xdr:cNvPr id="88" name="Imagen 87">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5"/>
        <a:stretch>
          <a:fillRect/>
        </a:stretch>
      </xdr:blipFill>
      <xdr:spPr>
        <a:xfrm>
          <a:off x="11550651" y="25463501"/>
          <a:ext cx="2457450" cy="436440"/>
        </a:xfrm>
        <a:prstGeom prst="rect">
          <a:avLst/>
        </a:prstGeom>
      </xdr:spPr>
    </xdr:pic>
    <xdr:clientData/>
  </xdr:twoCellAnchor>
  <xdr:twoCellAnchor editAs="oneCell">
    <xdr:from>
      <xdr:col>5</xdr:col>
      <xdr:colOff>114300</xdr:colOff>
      <xdr:row>24</xdr:row>
      <xdr:rowOff>596900</xdr:rowOff>
    </xdr:from>
    <xdr:to>
      <xdr:col>5</xdr:col>
      <xdr:colOff>4155171</xdr:colOff>
      <xdr:row>24</xdr:row>
      <xdr:rowOff>3418368</xdr:rowOff>
    </xdr:to>
    <xdr:pic>
      <xdr:nvPicPr>
        <xdr:cNvPr id="89" name="Imagen 88">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6"/>
        <a:stretch>
          <a:fillRect/>
        </a:stretch>
      </xdr:blipFill>
      <xdr:spPr>
        <a:xfrm>
          <a:off x="11569700" y="25958800"/>
          <a:ext cx="4040871" cy="2824643"/>
        </a:xfrm>
        <a:prstGeom prst="rect">
          <a:avLst/>
        </a:prstGeom>
        <a:ln w="6350">
          <a:solidFill>
            <a:sysClr val="windowText" lastClr="000000"/>
          </a:solidFill>
        </a:ln>
      </xdr:spPr>
    </xdr:pic>
    <xdr:clientData/>
  </xdr:twoCellAnchor>
  <xdr:twoCellAnchor editAs="oneCell">
    <xdr:from>
      <xdr:col>1</xdr:col>
      <xdr:colOff>6351</xdr:colOff>
      <xdr:row>26</xdr:row>
      <xdr:rowOff>6350</xdr:rowOff>
    </xdr:from>
    <xdr:to>
      <xdr:col>1</xdr:col>
      <xdr:colOff>3876675</xdr:colOff>
      <xdr:row>26</xdr:row>
      <xdr:rowOff>1609725</xdr:rowOff>
    </xdr:to>
    <xdr:pic>
      <xdr:nvPicPr>
        <xdr:cNvPr id="90" name="Imagen 89">
          <a:extLst>
            <a:ext uri="{FF2B5EF4-FFF2-40B4-BE49-F238E27FC236}">
              <a16:creationId xmlns:a16="http://schemas.microsoft.com/office/drawing/2014/main" id="{00000000-0008-0000-0000-00005A000000}"/>
            </a:ext>
          </a:extLst>
        </xdr:cNvPr>
        <xdr:cNvPicPr>
          <a:picLocks noChangeAspect="1"/>
        </xdr:cNvPicPr>
      </xdr:nvPicPr>
      <xdr:blipFill rotWithShape="1">
        <a:blip xmlns:r="http://schemas.openxmlformats.org/officeDocument/2006/relationships" r:embed="rId17"/>
        <a:srcRect t="4372" r="23106" b="16637"/>
        <a:stretch/>
      </xdr:blipFill>
      <xdr:spPr>
        <a:xfrm>
          <a:off x="2012951" y="28905200"/>
          <a:ext cx="3867149" cy="1606550"/>
        </a:xfrm>
        <a:prstGeom prst="rect">
          <a:avLst/>
        </a:prstGeom>
      </xdr:spPr>
    </xdr:pic>
    <xdr:clientData/>
  </xdr:twoCellAnchor>
  <xdr:twoCellAnchor editAs="oneCell">
    <xdr:from>
      <xdr:col>5</xdr:col>
      <xdr:colOff>111128</xdr:colOff>
      <xdr:row>26</xdr:row>
      <xdr:rowOff>103191</xdr:rowOff>
    </xdr:from>
    <xdr:to>
      <xdr:col>5</xdr:col>
      <xdr:colOff>2943225</xdr:colOff>
      <xdr:row>26</xdr:row>
      <xdr:rowOff>1249940</xdr:rowOff>
    </xdr:to>
    <xdr:pic>
      <xdr:nvPicPr>
        <xdr:cNvPr id="91" name="Imagen 90">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8"/>
        <a:stretch>
          <a:fillRect/>
        </a:stretch>
      </xdr:blipFill>
      <xdr:spPr>
        <a:xfrm>
          <a:off x="11566528" y="29383041"/>
          <a:ext cx="2835272" cy="1149924"/>
        </a:xfrm>
        <a:prstGeom prst="rect">
          <a:avLst/>
        </a:prstGeom>
        <a:ln w="6350">
          <a:solidFill>
            <a:schemeClr val="tx1"/>
          </a:solidFill>
        </a:ln>
      </xdr:spPr>
    </xdr:pic>
    <xdr:clientData/>
  </xdr:twoCellAnchor>
  <xdr:twoCellAnchor editAs="oneCell">
    <xdr:from>
      <xdr:col>5</xdr:col>
      <xdr:colOff>3028961</xdr:colOff>
      <xdr:row>26</xdr:row>
      <xdr:rowOff>103064</xdr:rowOff>
    </xdr:from>
    <xdr:to>
      <xdr:col>6</xdr:col>
      <xdr:colOff>82098</xdr:colOff>
      <xdr:row>26</xdr:row>
      <xdr:rowOff>2296024</xdr:rowOff>
    </xdr:to>
    <xdr:pic>
      <xdr:nvPicPr>
        <xdr:cNvPr id="92" name="Imagen 91">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9"/>
        <a:stretch>
          <a:fillRect/>
        </a:stretch>
      </xdr:blipFill>
      <xdr:spPr>
        <a:xfrm>
          <a:off x="14484361" y="29382914"/>
          <a:ext cx="3651240" cy="2189785"/>
        </a:xfrm>
        <a:prstGeom prst="rect">
          <a:avLst/>
        </a:prstGeom>
        <a:ln w="6350">
          <a:solidFill>
            <a:sysClr val="windowText" lastClr="000000"/>
          </a:solidFill>
        </a:ln>
      </xdr:spPr>
    </xdr:pic>
    <xdr:clientData/>
  </xdr:twoCellAnchor>
  <xdr:twoCellAnchor editAs="oneCell">
    <xdr:from>
      <xdr:col>5</xdr:col>
      <xdr:colOff>3453495</xdr:colOff>
      <xdr:row>28</xdr:row>
      <xdr:rowOff>653142</xdr:rowOff>
    </xdr:from>
    <xdr:to>
      <xdr:col>5</xdr:col>
      <xdr:colOff>6554616</xdr:colOff>
      <xdr:row>28</xdr:row>
      <xdr:rowOff>3273142</xdr:rowOff>
    </xdr:to>
    <xdr:pic>
      <xdr:nvPicPr>
        <xdr:cNvPr id="95" name="Imagen 94">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20"/>
        <a:stretch>
          <a:fillRect/>
        </a:stretch>
      </xdr:blipFill>
      <xdr:spPr>
        <a:xfrm>
          <a:off x="13286924" y="34299071"/>
          <a:ext cx="3101121" cy="2620000"/>
        </a:xfrm>
        <a:prstGeom prst="rect">
          <a:avLst/>
        </a:prstGeom>
        <a:ln w="6350">
          <a:solidFill>
            <a:schemeClr val="tx1"/>
          </a:solidFill>
        </a:ln>
      </xdr:spPr>
    </xdr:pic>
    <xdr:clientData/>
  </xdr:twoCellAnchor>
  <xdr:twoCellAnchor editAs="oneCell">
    <xdr:from>
      <xdr:col>5</xdr:col>
      <xdr:colOff>127000</xdr:colOff>
      <xdr:row>28</xdr:row>
      <xdr:rowOff>107950</xdr:rowOff>
    </xdr:from>
    <xdr:to>
      <xdr:col>5</xdr:col>
      <xdr:colOff>3399331</xdr:colOff>
      <xdr:row>28</xdr:row>
      <xdr:rowOff>1708027</xdr:rowOff>
    </xdr:to>
    <xdr:pic>
      <xdr:nvPicPr>
        <xdr:cNvPr id="96" name="Imagen 95">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21"/>
        <a:stretch>
          <a:fillRect/>
        </a:stretch>
      </xdr:blipFill>
      <xdr:spPr>
        <a:xfrm>
          <a:off x="11582400" y="32213550"/>
          <a:ext cx="3275506" cy="1596902"/>
        </a:xfrm>
        <a:prstGeom prst="rect">
          <a:avLst/>
        </a:prstGeom>
        <a:ln w="6350">
          <a:solidFill>
            <a:schemeClr val="tx1"/>
          </a:solidFill>
        </a:ln>
      </xdr:spPr>
    </xdr:pic>
    <xdr:clientData/>
  </xdr:twoCellAnchor>
  <xdr:twoCellAnchor editAs="oneCell">
    <xdr:from>
      <xdr:col>1</xdr:col>
      <xdr:colOff>44451</xdr:colOff>
      <xdr:row>30</xdr:row>
      <xdr:rowOff>12699</xdr:rowOff>
    </xdr:from>
    <xdr:to>
      <xdr:col>1</xdr:col>
      <xdr:colOff>3848101</xdr:colOff>
      <xdr:row>30</xdr:row>
      <xdr:rowOff>1247775</xdr:rowOff>
    </xdr:to>
    <xdr:pic>
      <xdr:nvPicPr>
        <xdr:cNvPr id="97" name="Imagen 96">
          <a:extLst>
            <a:ext uri="{FF2B5EF4-FFF2-40B4-BE49-F238E27FC236}">
              <a16:creationId xmlns:a16="http://schemas.microsoft.com/office/drawing/2014/main" id="{00000000-0008-0000-0000-000061000000}"/>
            </a:ext>
          </a:extLst>
        </xdr:cNvPr>
        <xdr:cNvPicPr>
          <a:picLocks noChangeAspect="1"/>
        </xdr:cNvPicPr>
      </xdr:nvPicPr>
      <xdr:blipFill rotWithShape="1">
        <a:blip xmlns:r="http://schemas.openxmlformats.org/officeDocument/2006/relationships" r:embed="rId22"/>
        <a:srcRect t="8256" b="11246"/>
        <a:stretch/>
      </xdr:blipFill>
      <xdr:spPr>
        <a:xfrm>
          <a:off x="2051051" y="36017199"/>
          <a:ext cx="3803650" cy="1238251"/>
        </a:xfrm>
        <a:prstGeom prst="rect">
          <a:avLst/>
        </a:prstGeom>
      </xdr:spPr>
    </xdr:pic>
    <xdr:clientData/>
  </xdr:twoCellAnchor>
  <xdr:twoCellAnchor>
    <xdr:from>
      <xdr:col>5</xdr:col>
      <xdr:colOff>99533</xdr:colOff>
      <xdr:row>30</xdr:row>
      <xdr:rowOff>101600</xdr:rowOff>
    </xdr:from>
    <xdr:to>
      <xdr:col>5</xdr:col>
      <xdr:colOff>1827533</xdr:colOff>
      <xdr:row>30</xdr:row>
      <xdr:rowOff>353600</xdr:rowOff>
    </xdr:to>
    <mc:AlternateContent xmlns:mc="http://schemas.openxmlformats.org/markup-compatibility/2006" xmlns:a14="http://schemas.microsoft.com/office/drawing/2010/main">
      <mc:Choice Requires="a14">
        <xdr:sp macro="" textlink="">
          <xdr:nvSpPr>
            <xdr:cNvPr id="98" name="CuadroTexto 1">
              <a:extLst>
                <a:ext uri="{FF2B5EF4-FFF2-40B4-BE49-F238E27FC236}">
                  <a16:creationId xmlns:a16="http://schemas.microsoft.com/office/drawing/2014/main" id="{00000000-0008-0000-0000-000062000000}"/>
                </a:ext>
              </a:extLst>
            </xdr:cNvPr>
            <xdr:cNvSpPr txBox="1"/>
          </xdr:nvSpPr>
          <xdr:spPr>
            <a:xfrm>
              <a:off x="11554933" y="35941000"/>
              <a:ext cx="1728000" cy="252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Group"/>
                  </m:oMathParaPr>
                  <m:oMath xmlns:m="http://schemas.openxmlformats.org/officeDocument/2006/math">
                    <m:r>
                      <a:rPr lang="es-CL" sz="800" b="0" i="1">
                        <a:latin typeface="Cambria Math" panose="02040503050406030204" pitchFamily="18" charset="0"/>
                      </a:rPr>
                      <m:t>𝑂𝑃𝐸𝑋</m:t>
                    </m:r>
                    <m:r>
                      <a:rPr lang="es-CL" sz="800" b="0" i="1">
                        <a:latin typeface="Cambria Math" panose="02040503050406030204" pitchFamily="18" charset="0"/>
                      </a:rPr>
                      <m:t>=</m:t>
                    </m:r>
                    <m:nary>
                      <m:naryPr>
                        <m:chr m:val="∑"/>
                        <m:subHide m:val="on"/>
                        <m:supHide m:val="on"/>
                        <m:ctrlPr>
                          <a:rPr lang="es-CL" sz="800" b="0" i="1">
                            <a:latin typeface="Cambria Math" panose="02040503050406030204" pitchFamily="18" charset="0"/>
                          </a:rPr>
                        </m:ctrlPr>
                      </m:naryPr>
                      <m:sub/>
                      <m:sup/>
                      <m:e>
                        <m:r>
                          <a:rPr lang="es-CL" sz="800" b="0" i="1">
                            <a:latin typeface="Cambria Math" panose="02040503050406030204" pitchFamily="18" charset="0"/>
                          </a:rPr>
                          <m:t>𝐺𝑎𝑠𝑡𝑜𝑠</m:t>
                        </m:r>
                        <m:r>
                          <a:rPr lang="es-CL" sz="800" b="0" i="1">
                            <a:latin typeface="Cambria Math" panose="02040503050406030204" pitchFamily="18" charset="0"/>
                          </a:rPr>
                          <m:t> </m:t>
                        </m:r>
                        <m:r>
                          <a:rPr lang="es-CL" sz="800" b="0" i="1">
                            <a:latin typeface="Cambria Math" panose="02040503050406030204" pitchFamily="18" charset="0"/>
                          </a:rPr>
                          <m:t>𝑑𝑒</m:t>
                        </m:r>
                        <m:r>
                          <a:rPr lang="es-CL" sz="800" b="0" i="1">
                            <a:latin typeface="Cambria Math" panose="02040503050406030204" pitchFamily="18" charset="0"/>
                          </a:rPr>
                          <m:t> </m:t>
                        </m:r>
                        <m:r>
                          <a:rPr lang="es-CL" sz="800" b="0" i="1">
                            <a:latin typeface="Cambria Math" panose="02040503050406030204" pitchFamily="18" charset="0"/>
                          </a:rPr>
                          <m:t>𝑀𝑎𝑛𝑡𝑒𝑛𝑖𝑚𝑖𝑒𝑛𝑡𝑜</m:t>
                        </m:r>
                      </m:e>
                    </m:nary>
                  </m:oMath>
                </m:oMathPara>
              </a14:m>
              <a:endParaRPr lang="es-CL" sz="800"/>
            </a:p>
          </xdr:txBody>
        </xdr:sp>
      </mc:Choice>
      <mc:Fallback xmlns="">
        <xdr:sp macro="" textlink="">
          <xdr:nvSpPr>
            <xdr:cNvPr id="98" name="CuadroTexto 1">
              <a:extLst>
                <a:ext uri="{FF2B5EF4-FFF2-40B4-BE49-F238E27FC236}">
                  <a16:creationId xmlns:a16="http://schemas.microsoft.com/office/drawing/2014/main" id="{6D35D333-A3F7-446B-A449-FCA21E0439BD}"/>
                </a:ext>
              </a:extLst>
            </xdr:cNvPr>
            <xdr:cNvSpPr txBox="1"/>
          </xdr:nvSpPr>
          <xdr:spPr>
            <a:xfrm>
              <a:off x="11554933" y="35941000"/>
              <a:ext cx="1728000" cy="252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s-CL" sz="800" b="0" i="0">
                  <a:latin typeface="Cambria Math" panose="02040503050406030204" pitchFamily="18" charset="0"/>
                </a:rPr>
                <a:t>𝑂𝑃𝐸𝑋=∑▒〖𝐺𝑎𝑠𝑡𝑜𝑠 𝑑𝑒 𝑀𝑎𝑛𝑡𝑒𝑛𝑖𝑚𝑖𝑒𝑛𝑡𝑜〗</a:t>
              </a:r>
              <a:endParaRPr lang="es-CL" sz="800"/>
            </a:p>
          </xdr:txBody>
        </xdr:sp>
      </mc:Fallback>
    </mc:AlternateContent>
    <xdr:clientData/>
  </xdr:twoCellAnchor>
  <xdr:twoCellAnchor>
    <xdr:from>
      <xdr:col>5</xdr:col>
      <xdr:colOff>105883</xdr:colOff>
      <xdr:row>30</xdr:row>
      <xdr:rowOff>400878</xdr:rowOff>
    </xdr:from>
    <xdr:to>
      <xdr:col>5</xdr:col>
      <xdr:colOff>2121883</xdr:colOff>
      <xdr:row>30</xdr:row>
      <xdr:rowOff>724878</xdr:rowOff>
    </xdr:to>
    <mc:AlternateContent xmlns:mc="http://schemas.openxmlformats.org/markup-compatibility/2006" xmlns:a14="http://schemas.microsoft.com/office/drawing/2010/main">
      <mc:Choice Requires="a14">
        <xdr:sp macro="" textlink="">
          <xdr:nvSpPr>
            <xdr:cNvPr id="99" name="CuadroTexto 3">
              <a:extLst>
                <a:ext uri="{FF2B5EF4-FFF2-40B4-BE49-F238E27FC236}">
                  <a16:creationId xmlns:a16="http://schemas.microsoft.com/office/drawing/2014/main" id="{00000000-0008-0000-0000-000063000000}"/>
                </a:ext>
              </a:extLst>
            </xdr:cNvPr>
            <xdr:cNvSpPr txBox="1"/>
          </xdr:nvSpPr>
          <xdr:spPr>
            <a:xfrm>
              <a:off x="11561283" y="36240278"/>
              <a:ext cx="2016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Group"/>
                  </m:oMathParaPr>
                  <m:oMath xmlns:m="http://schemas.openxmlformats.org/officeDocument/2006/math">
                    <m:r>
                      <a:rPr lang="es-CL" sz="800" b="0" i="1">
                        <a:latin typeface="Cambria Math" panose="02040503050406030204" pitchFamily="18" charset="0"/>
                      </a:rPr>
                      <m:t>𝐶𝐴𝑃𝐸𝑋</m:t>
                    </m:r>
                    <m:r>
                      <a:rPr lang="es-CL" sz="800" b="0" i="1">
                        <a:latin typeface="Cambria Math" panose="02040503050406030204" pitchFamily="18" charset="0"/>
                      </a:rPr>
                      <m:t>=</m:t>
                    </m:r>
                    <m:nary>
                      <m:naryPr>
                        <m:chr m:val="∑"/>
                        <m:subHide m:val="on"/>
                        <m:supHide m:val="on"/>
                        <m:ctrlPr>
                          <a:rPr lang="es-CL" sz="800" b="0" i="1">
                            <a:latin typeface="Cambria Math" panose="02040503050406030204" pitchFamily="18" charset="0"/>
                          </a:rPr>
                        </m:ctrlPr>
                      </m:naryPr>
                      <m:sub/>
                      <m:sup/>
                      <m:e>
                        <m:r>
                          <a:rPr lang="es-CL" sz="800" b="0" i="1">
                            <a:latin typeface="Cambria Math" panose="02040503050406030204" pitchFamily="18" charset="0"/>
                          </a:rPr>
                          <m:t>𝐼𝑛𝑣𝑒𝑟𝑠𝑖𝑜𝑛𝑒𝑠</m:t>
                        </m:r>
                        <m:r>
                          <a:rPr lang="es-CL" sz="800" b="0" i="1">
                            <a:latin typeface="Cambria Math" panose="02040503050406030204" pitchFamily="18" charset="0"/>
                          </a:rPr>
                          <m:t> </m:t>
                        </m:r>
                        <m:r>
                          <a:rPr lang="es-CL" sz="800" b="0" i="1">
                            <a:latin typeface="Cambria Math" panose="02040503050406030204" pitchFamily="18" charset="0"/>
                          </a:rPr>
                          <m:t>𝑑𝑒</m:t>
                        </m:r>
                        <m:r>
                          <a:rPr lang="es-CL" sz="800" b="0" i="1">
                            <a:latin typeface="Cambria Math" panose="02040503050406030204" pitchFamily="18" charset="0"/>
                          </a:rPr>
                          <m:t> </m:t>
                        </m:r>
                        <m:r>
                          <a:rPr lang="es-CL" sz="800" b="0" i="1">
                            <a:latin typeface="Cambria Math" panose="02040503050406030204" pitchFamily="18" charset="0"/>
                          </a:rPr>
                          <m:t>𝑀𝑎𝑛𝑡𝑒𝑛𝑖𝑚𝑖𝑒𝑛𝑡𝑜</m:t>
                        </m:r>
                      </m:e>
                    </m:nary>
                  </m:oMath>
                </m:oMathPara>
              </a14:m>
              <a:endParaRPr lang="es-CL" sz="800"/>
            </a:p>
          </xdr:txBody>
        </xdr:sp>
      </mc:Choice>
      <mc:Fallback xmlns="">
        <xdr:sp macro="" textlink="">
          <xdr:nvSpPr>
            <xdr:cNvPr id="99" name="CuadroTexto 3">
              <a:extLst>
                <a:ext uri="{FF2B5EF4-FFF2-40B4-BE49-F238E27FC236}">
                  <a16:creationId xmlns:a16="http://schemas.microsoft.com/office/drawing/2014/main" id="{C6570C07-14C8-439F-A5BD-4C22FF6DC1E6}"/>
                </a:ext>
              </a:extLst>
            </xdr:cNvPr>
            <xdr:cNvSpPr txBox="1"/>
          </xdr:nvSpPr>
          <xdr:spPr>
            <a:xfrm>
              <a:off x="11561283" y="36240278"/>
              <a:ext cx="2016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s-CL" sz="800" b="0" i="0">
                  <a:latin typeface="Cambria Math" panose="02040503050406030204" pitchFamily="18" charset="0"/>
                </a:rPr>
                <a:t>𝐶𝐴𝑃𝐸𝑋=∑▒〖𝐼𝑛𝑣𝑒𝑟𝑠𝑖𝑜𝑛𝑒𝑠 𝑑𝑒 𝑀𝑎𝑛𝑡𝑒𝑛𝑖𝑚𝑖𝑒𝑛𝑡𝑜〗</a:t>
              </a:r>
              <a:endParaRPr lang="es-CL" sz="800"/>
            </a:p>
          </xdr:txBody>
        </xdr:sp>
      </mc:Fallback>
    </mc:AlternateContent>
    <xdr:clientData/>
  </xdr:twoCellAnchor>
  <xdr:twoCellAnchor editAs="oneCell">
    <xdr:from>
      <xdr:col>5</xdr:col>
      <xdr:colOff>114300</xdr:colOff>
      <xdr:row>30</xdr:row>
      <xdr:rowOff>773317</xdr:rowOff>
    </xdr:from>
    <xdr:to>
      <xdr:col>5</xdr:col>
      <xdr:colOff>4769998</xdr:colOff>
      <xdr:row>30</xdr:row>
      <xdr:rowOff>3723953</xdr:rowOff>
    </xdr:to>
    <xdr:pic>
      <xdr:nvPicPr>
        <xdr:cNvPr id="100" name="Imagen 99">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23"/>
        <a:stretch>
          <a:fillRect/>
        </a:stretch>
      </xdr:blipFill>
      <xdr:spPr>
        <a:xfrm>
          <a:off x="11569700" y="36612717"/>
          <a:ext cx="4652523" cy="2953811"/>
        </a:xfrm>
        <a:prstGeom prst="rect">
          <a:avLst/>
        </a:prstGeom>
        <a:ln w="6350">
          <a:solidFill>
            <a:schemeClr val="tx1"/>
          </a:solidFill>
        </a:ln>
      </xdr:spPr>
    </xdr:pic>
    <xdr:clientData/>
  </xdr:twoCellAnchor>
  <xdr:twoCellAnchor editAs="oneCell">
    <xdr:from>
      <xdr:col>1</xdr:col>
      <xdr:colOff>38101</xdr:colOff>
      <xdr:row>32</xdr:row>
      <xdr:rowOff>6351</xdr:rowOff>
    </xdr:from>
    <xdr:to>
      <xdr:col>1</xdr:col>
      <xdr:colOff>3857626</xdr:colOff>
      <xdr:row>32</xdr:row>
      <xdr:rowOff>1057276</xdr:rowOff>
    </xdr:to>
    <xdr:pic>
      <xdr:nvPicPr>
        <xdr:cNvPr id="101" name="Imagen 100">
          <a:extLst>
            <a:ext uri="{FF2B5EF4-FFF2-40B4-BE49-F238E27FC236}">
              <a16:creationId xmlns:a16="http://schemas.microsoft.com/office/drawing/2014/main" id="{00000000-0008-0000-0000-000065000000}"/>
            </a:ext>
          </a:extLst>
        </xdr:cNvPr>
        <xdr:cNvPicPr>
          <a:picLocks noChangeAspect="1"/>
        </xdr:cNvPicPr>
      </xdr:nvPicPr>
      <xdr:blipFill rotWithShape="1">
        <a:blip xmlns:r="http://schemas.openxmlformats.org/officeDocument/2006/relationships" r:embed="rId24"/>
        <a:srcRect t="9037" b="22777"/>
        <a:stretch/>
      </xdr:blipFill>
      <xdr:spPr>
        <a:xfrm>
          <a:off x="2044701" y="40036751"/>
          <a:ext cx="3822700" cy="1054100"/>
        </a:xfrm>
        <a:prstGeom prst="rect">
          <a:avLst/>
        </a:prstGeom>
      </xdr:spPr>
    </xdr:pic>
    <xdr:clientData/>
  </xdr:twoCellAnchor>
  <xdr:twoCellAnchor editAs="oneCell">
    <xdr:from>
      <xdr:col>5</xdr:col>
      <xdr:colOff>139700</xdr:colOff>
      <xdr:row>32</xdr:row>
      <xdr:rowOff>127000</xdr:rowOff>
    </xdr:from>
    <xdr:to>
      <xdr:col>5</xdr:col>
      <xdr:colOff>2298613</xdr:colOff>
      <xdr:row>32</xdr:row>
      <xdr:rowOff>1708024</xdr:rowOff>
    </xdr:to>
    <xdr:pic>
      <xdr:nvPicPr>
        <xdr:cNvPr id="102" name="Imagen 101">
          <a:extLst>
            <a:ext uri="{FF2B5EF4-FFF2-40B4-BE49-F238E27FC236}">
              <a16:creationId xmlns:a16="http://schemas.microsoft.com/office/drawing/2014/main" id="{00000000-0008-0000-0000-000066000000}"/>
            </a:ext>
          </a:extLst>
        </xdr:cNvPr>
        <xdr:cNvPicPr>
          <a:picLocks noChangeAspect="1"/>
        </xdr:cNvPicPr>
      </xdr:nvPicPr>
      <xdr:blipFill rotWithShape="1">
        <a:blip xmlns:r="http://schemas.openxmlformats.org/officeDocument/2006/relationships" r:embed="rId25"/>
        <a:srcRect l="1645" t="19689" r="1645" b="9733"/>
        <a:stretch/>
      </xdr:blipFill>
      <xdr:spPr>
        <a:xfrm>
          <a:off x="11595100" y="40157400"/>
          <a:ext cx="2162088" cy="1577849"/>
        </a:xfrm>
        <a:prstGeom prst="rect">
          <a:avLst/>
        </a:prstGeom>
        <a:ln w="6350">
          <a:solidFill>
            <a:schemeClr val="tx1"/>
          </a:solidFill>
        </a:ln>
      </xdr:spPr>
    </xdr:pic>
    <xdr:clientData/>
  </xdr:twoCellAnchor>
  <xdr:twoCellAnchor editAs="oneCell">
    <xdr:from>
      <xdr:col>5</xdr:col>
      <xdr:colOff>2217027</xdr:colOff>
      <xdr:row>32</xdr:row>
      <xdr:rowOff>404786</xdr:rowOff>
    </xdr:from>
    <xdr:to>
      <xdr:col>5</xdr:col>
      <xdr:colOff>4331005</xdr:colOff>
      <xdr:row>32</xdr:row>
      <xdr:rowOff>2369799</xdr:rowOff>
    </xdr:to>
    <xdr:pic>
      <xdr:nvPicPr>
        <xdr:cNvPr id="103" name="Imagen 102">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26"/>
        <a:stretch>
          <a:fillRect/>
        </a:stretch>
      </xdr:blipFill>
      <xdr:spPr>
        <a:xfrm>
          <a:off x="12050456" y="42088000"/>
          <a:ext cx="2113978" cy="1965013"/>
        </a:xfrm>
        <a:prstGeom prst="rect">
          <a:avLst/>
        </a:prstGeom>
        <a:ln w="6350">
          <a:solidFill>
            <a:schemeClr val="tx1"/>
          </a:solidFill>
        </a:ln>
      </xdr:spPr>
    </xdr:pic>
    <xdr:clientData/>
  </xdr:twoCellAnchor>
  <xdr:twoCellAnchor editAs="oneCell">
    <xdr:from>
      <xdr:col>5</xdr:col>
      <xdr:colOff>4223826</xdr:colOff>
      <xdr:row>32</xdr:row>
      <xdr:rowOff>1705934</xdr:rowOff>
    </xdr:from>
    <xdr:to>
      <xdr:col>5</xdr:col>
      <xdr:colOff>6511343</xdr:colOff>
      <xdr:row>32</xdr:row>
      <xdr:rowOff>3420161</xdr:rowOff>
    </xdr:to>
    <xdr:pic>
      <xdr:nvPicPr>
        <xdr:cNvPr id="104" name="Imagen 103">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27"/>
        <a:stretch>
          <a:fillRect/>
        </a:stretch>
      </xdr:blipFill>
      <xdr:spPr>
        <a:xfrm>
          <a:off x="14057255" y="43389148"/>
          <a:ext cx="2287517" cy="1714227"/>
        </a:xfrm>
        <a:prstGeom prst="rect">
          <a:avLst/>
        </a:prstGeom>
        <a:ln w="6350">
          <a:solidFill>
            <a:schemeClr val="tx1"/>
          </a:solidFill>
        </a:ln>
      </xdr:spPr>
    </xdr:pic>
    <xdr:clientData/>
  </xdr:twoCellAnchor>
  <xdr:twoCellAnchor editAs="oneCell">
    <xdr:from>
      <xdr:col>1</xdr:col>
      <xdr:colOff>19050</xdr:colOff>
      <xdr:row>34</xdr:row>
      <xdr:rowOff>12699</xdr:rowOff>
    </xdr:from>
    <xdr:to>
      <xdr:col>1</xdr:col>
      <xdr:colOff>3876675</xdr:colOff>
      <xdr:row>34</xdr:row>
      <xdr:rowOff>962025</xdr:rowOff>
    </xdr:to>
    <xdr:pic>
      <xdr:nvPicPr>
        <xdr:cNvPr id="105" name="Imagen 104">
          <a:extLst>
            <a:ext uri="{FF2B5EF4-FFF2-40B4-BE49-F238E27FC236}">
              <a16:creationId xmlns:a16="http://schemas.microsoft.com/office/drawing/2014/main" id="{00000000-0008-0000-0000-000069000000}"/>
            </a:ext>
          </a:extLst>
        </xdr:cNvPr>
        <xdr:cNvPicPr>
          <a:picLocks noChangeAspect="1"/>
        </xdr:cNvPicPr>
      </xdr:nvPicPr>
      <xdr:blipFill rotWithShape="1">
        <a:blip xmlns:r="http://schemas.openxmlformats.org/officeDocument/2006/relationships" r:embed="rId28"/>
        <a:srcRect t="12082" b="18222"/>
        <a:stretch/>
      </xdr:blipFill>
      <xdr:spPr>
        <a:xfrm>
          <a:off x="2025650" y="43929299"/>
          <a:ext cx="3860800" cy="952501"/>
        </a:xfrm>
        <a:prstGeom prst="rect">
          <a:avLst/>
        </a:prstGeom>
      </xdr:spPr>
    </xdr:pic>
    <xdr:clientData/>
  </xdr:twoCellAnchor>
  <xdr:twoCellAnchor editAs="oneCell">
    <xdr:from>
      <xdr:col>5</xdr:col>
      <xdr:colOff>146050</xdr:colOff>
      <xdr:row>34</xdr:row>
      <xdr:rowOff>127000</xdr:rowOff>
    </xdr:from>
    <xdr:to>
      <xdr:col>5</xdr:col>
      <xdr:colOff>6343650</xdr:colOff>
      <xdr:row>34</xdr:row>
      <xdr:rowOff>4056445</xdr:rowOff>
    </xdr:to>
    <xdr:pic>
      <xdr:nvPicPr>
        <xdr:cNvPr id="106" name="Imagen 105">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29"/>
        <a:stretch>
          <a:fillRect/>
        </a:stretch>
      </xdr:blipFill>
      <xdr:spPr>
        <a:xfrm>
          <a:off x="11601450" y="44043600"/>
          <a:ext cx="6197600" cy="3929445"/>
        </a:xfrm>
        <a:prstGeom prst="rect">
          <a:avLst/>
        </a:prstGeom>
        <a:solidFill>
          <a:schemeClr val="bg1"/>
        </a:solidFill>
        <a:ln w="6350">
          <a:solidFill>
            <a:schemeClr val="tx1"/>
          </a:solidFill>
        </a:ln>
      </xdr:spPr>
    </xdr:pic>
    <xdr:clientData/>
  </xdr:twoCellAnchor>
  <xdr:twoCellAnchor editAs="oneCell">
    <xdr:from>
      <xdr:col>1</xdr:col>
      <xdr:colOff>69850</xdr:colOff>
      <xdr:row>36</xdr:row>
      <xdr:rowOff>12700</xdr:rowOff>
    </xdr:from>
    <xdr:to>
      <xdr:col>1</xdr:col>
      <xdr:colOff>3841008</xdr:colOff>
      <xdr:row>36</xdr:row>
      <xdr:rowOff>1914525</xdr:rowOff>
    </xdr:to>
    <xdr:pic>
      <xdr:nvPicPr>
        <xdr:cNvPr id="107" name="Imagen 106">
          <a:extLst>
            <a:ext uri="{FF2B5EF4-FFF2-40B4-BE49-F238E27FC236}">
              <a16:creationId xmlns:a16="http://schemas.microsoft.com/office/drawing/2014/main" id="{00000000-0008-0000-0000-00006B000000}"/>
            </a:ext>
          </a:extLst>
        </xdr:cNvPr>
        <xdr:cNvPicPr>
          <a:picLocks noChangeAspect="1"/>
        </xdr:cNvPicPr>
      </xdr:nvPicPr>
      <xdr:blipFill rotWithShape="1">
        <a:blip xmlns:r="http://schemas.openxmlformats.org/officeDocument/2006/relationships" r:embed="rId30"/>
        <a:srcRect t="12642" b="11760"/>
        <a:stretch/>
      </xdr:blipFill>
      <xdr:spPr>
        <a:xfrm>
          <a:off x="2076450" y="48425100"/>
          <a:ext cx="3774333" cy="1898650"/>
        </a:xfrm>
        <a:prstGeom prst="rect">
          <a:avLst/>
        </a:prstGeom>
      </xdr:spPr>
    </xdr:pic>
    <xdr:clientData/>
  </xdr:twoCellAnchor>
  <xdr:twoCellAnchor editAs="oneCell">
    <xdr:from>
      <xdr:col>5</xdr:col>
      <xdr:colOff>2235202</xdr:colOff>
      <xdr:row>36</xdr:row>
      <xdr:rowOff>38102</xdr:rowOff>
    </xdr:from>
    <xdr:to>
      <xdr:col>5</xdr:col>
      <xdr:colOff>4618083</xdr:colOff>
      <xdr:row>36</xdr:row>
      <xdr:rowOff>4543425</xdr:rowOff>
    </xdr:to>
    <xdr:pic>
      <xdr:nvPicPr>
        <xdr:cNvPr id="108" name="Imagen 107">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31"/>
        <a:stretch>
          <a:fillRect/>
        </a:stretch>
      </xdr:blipFill>
      <xdr:spPr>
        <a:xfrm>
          <a:off x="13704890" y="48123477"/>
          <a:ext cx="2379706" cy="4502148"/>
        </a:xfrm>
        <a:prstGeom prst="rect">
          <a:avLst/>
        </a:prstGeom>
        <a:ln w="6350">
          <a:solidFill>
            <a:sysClr val="windowText" lastClr="000000"/>
          </a:solidFill>
        </a:ln>
      </xdr:spPr>
    </xdr:pic>
    <xdr:clientData/>
  </xdr:twoCellAnchor>
  <xdr:twoCellAnchor editAs="oneCell">
    <xdr:from>
      <xdr:col>1</xdr:col>
      <xdr:colOff>38101</xdr:colOff>
      <xdr:row>38</xdr:row>
      <xdr:rowOff>6350</xdr:rowOff>
    </xdr:from>
    <xdr:to>
      <xdr:col>1</xdr:col>
      <xdr:colOff>3858306</xdr:colOff>
      <xdr:row>38</xdr:row>
      <xdr:rowOff>1000125</xdr:rowOff>
    </xdr:to>
    <xdr:pic>
      <xdr:nvPicPr>
        <xdr:cNvPr id="109" name="Imagen 108">
          <a:extLst>
            <a:ext uri="{FF2B5EF4-FFF2-40B4-BE49-F238E27FC236}">
              <a16:creationId xmlns:a16="http://schemas.microsoft.com/office/drawing/2014/main" id="{00000000-0008-0000-0000-00006D000000}"/>
            </a:ext>
          </a:extLst>
        </xdr:cNvPr>
        <xdr:cNvPicPr>
          <a:picLocks noChangeAspect="1"/>
        </xdr:cNvPicPr>
      </xdr:nvPicPr>
      <xdr:blipFill rotWithShape="1">
        <a:blip xmlns:r="http://schemas.openxmlformats.org/officeDocument/2006/relationships" r:embed="rId32"/>
        <a:srcRect t="9050" b="26365"/>
        <a:stretch/>
      </xdr:blipFill>
      <xdr:spPr>
        <a:xfrm>
          <a:off x="2044701" y="53219350"/>
          <a:ext cx="3817030" cy="996950"/>
        </a:xfrm>
        <a:prstGeom prst="rect">
          <a:avLst/>
        </a:prstGeom>
      </xdr:spPr>
    </xdr:pic>
    <xdr:clientData/>
  </xdr:twoCellAnchor>
  <xdr:twoCellAnchor>
    <xdr:from>
      <xdr:col>5</xdr:col>
      <xdr:colOff>1403350</xdr:colOff>
      <xdr:row>38</xdr:row>
      <xdr:rowOff>127000</xdr:rowOff>
    </xdr:from>
    <xdr:to>
      <xdr:col>5</xdr:col>
      <xdr:colOff>5640893</xdr:colOff>
      <xdr:row>38</xdr:row>
      <xdr:rowOff>2160400</xdr:rowOff>
    </xdr:to>
    <xdr:grpSp>
      <xdr:nvGrpSpPr>
        <xdr:cNvPr id="110" name="Grupo 109">
          <a:extLst>
            <a:ext uri="{FF2B5EF4-FFF2-40B4-BE49-F238E27FC236}">
              <a16:creationId xmlns:a16="http://schemas.microsoft.com/office/drawing/2014/main" id="{00000000-0008-0000-0000-00006E000000}"/>
            </a:ext>
          </a:extLst>
        </xdr:cNvPr>
        <xdr:cNvGrpSpPr/>
      </xdr:nvGrpSpPr>
      <xdr:grpSpPr>
        <a:xfrm>
          <a:off x="10785475" y="60110688"/>
          <a:ext cx="4237543" cy="2033400"/>
          <a:chOff x="7724086" y="1929963"/>
          <a:chExt cx="4237543" cy="2033400"/>
        </a:xfrm>
      </xdr:grpSpPr>
      <xdr:pic>
        <xdr:nvPicPr>
          <xdr:cNvPr id="111" name="Imagen 110">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33"/>
          <a:stretch>
            <a:fillRect/>
          </a:stretch>
        </xdr:blipFill>
        <xdr:spPr>
          <a:xfrm>
            <a:off x="7724086" y="1929963"/>
            <a:ext cx="4237543" cy="2033400"/>
          </a:xfrm>
          <a:prstGeom prst="rect">
            <a:avLst/>
          </a:prstGeom>
          <a:solidFill>
            <a:schemeClr val="bg1"/>
          </a:solidFill>
          <a:ln w="6350">
            <a:solidFill>
              <a:schemeClr val="tx1"/>
            </a:solidFill>
          </a:ln>
        </xdr:spPr>
      </xdr:pic>
      <xdr:sp macro="" textlink="">
        <xdr:nvSpPr>
          <xdr:cNvPr id="112" name="CuadroTexto 3">
            <a:extLst>
              <a:ext uri="{FF2B5EF4-FFF2-40B4-BE49-F238E27FC236}">
                <a16:creationId xmlns:a16="http://schemas.microsoft.com/office/drawing/2014/main" id="{00000000-0008-0000-0000-000070000000}"/>
              </a:ext>
            </a:extLst>
          </xdr:cNvPr>
          <xdr:cNvSpPr txBox="1"/>
        </xdr:nvSpPr>
        <xdr:spPr>
          <a:xfrm>
            <a:off x="9930810" y="3044008"/>
            <a:ext cx="504000" cy="153888"/>
          </a:xfrm>
          <a:prstGeom prst="rect">
            <a:avLst/>
          </a:prstGeom>
          <a:solidFill>
            <a:schemeClr val="bg1"/>
          </a:solidFill>
        </xdr:spPr>
        <xdr:txBody>
          <a:bodyPr wrap="square" lIns="0" tIns="0" rIns="0" bIns="0" numCol="2"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s-CL" sz="1000" b="1">
                <a:solidFill>
                  <a:srgbClr val="41484F"/>
                </a:solidFill>
              </a:rPr>
              <a:t>ERP SAP</a:t>
            </a:r>
          </a:p>
        </xdr:txBody>
      </xdr:sp>
    </xdr:grpSp>
    <xdr:clientData/>
  </xdr:twoCellAnchor>
  <xdr:twoCellAnchor editAs="oneCell">
    <xdr:from>
      <xdr:col>1</xdr:col>
      <xdr:colOff>38101</xdr:colOff>
      <xdr:row>40</xdr:row>
      <xdr:rowOff>12700</xdr:rowOff>
    </xdr:from>
    <xdr:to>
      <xdr:col>1</xdr:col>
      <xdr:colOff>3858306</xdr:colOff>
      <xdr:row>40</xdr:row>
      <xdr:rowOff>1028700</xdr:rowOff>
    </xdr:to>
    <xdr:pic>
      <xdr:nvPicPr>
        <xdr:cNvPr id="113" name="Imagen 112">
          <a:extLst>
            <a:ext uri="{FF2B5EF4-FFF2-40B4-BE49-F238E27FC236}">
              <a16:creationId xmlns:a16="http://schemas.microsoft.com/office/drawing/2014/main" id="{00000000-0008-0000-0000-000071000000}"/>
            </a:ext>
          </a:extLst>
        </xdr:cNvPr>
        <xdr:cNvPicPr>
          <a:picLocks noChangeAspect="1"/>
        </xdr:cNvPicPr>
      </xdr:nvPicPr>
      <xdr:blipFill rotWithShape="1">
        <a:blip xmlns:r="http://schemas.openxmlformats.org/officeDocument/2006/relationships" r:embed="rId34"/>
        <a:srcRect t="10285" b="23897"/>
        <a:stretch/>
      </xdr:blipFill>
      <xdr:spPr>
        <a:xfrm>
          <a:off x="2044701" y="57111900"/>
          <a:ext cx="3817030" cy="1016000"/>
        </a:xfrm>
        <a:prstGeom prst="rect">
          <a:avLst/>
        </a:prstGeom>
      </xdr:spPr>
    </xdr:pic>
    <xdr:clientData/>
  </xdr:twoCellAnchor>
  <xdr:twoCellAnchor editAs="oneCell">
    <xdr:from>
      <xdr:col>5</xdr:col>
      <xdr:colOff>127000</xdr:colOff>
      <xdr:row>40</xdr:row>
      <xdr:rowOff>114300</xdr:rowOff>
    </xdr:from>
    <xdr:to>
      <xdr:col>5</xdr:col>
      <xdr:colOff>1912328</xdr:colOff>
      <xdr:row>40</xdr:row>
      <xdr:rowOff>1628429</xdr:rowOff>
    </xdr:to>
    <xdr:pic>
      <xdr:nvPicPr>
        <xdr:cNvPr id="114" name="Imagen 113">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35"/>
        <a:stretch>
          <a:fillRect/>
        </a:stretch>
      </xdr:blipFill>
      <xdr:spPr>
        <a:xfrm>
          <a:off x="11582400" y="57213500"/>
          <a:ext cx="1782153" cy="1517304"/>
        </a:xfrm>
        <a:prstGeom prst="rect">
          <a:avLst/>
        </a:prstGeom>
        <a:ln w="6350">
          <a:solidFill>
            <a:schemeClr val="tx1"/>
          </a:solidFill>
        </a:ln>
      </xdr:spPr>
    </xdr:pic>
    <xdr:clientData/>
  </xdr:twoCellAnchor>
  <xdr:twoCellAnchor editAs="oneCell">
    <xdr:from>
      <xdr:col>5</xdr:col>
      <xdr:colOff>129503</xdr:colOff>
      <xdr:row>40</xdr:row>
      <xdr:rowOff>1733034</xdr:rowOff>
    </xdr:from>
    <xdr:to>
      <xdr:col>5</xdr:col>
      <xdr:colOff>2202982</xdr:colOff>
      <xdr:row>40</xdr:row>
      <xdr:rowOff>3040747</xdr:rowOff>
    </xdr:to>
    <xdr:pic>
      <xdr:nvPicPr>
        <xdr:cNvPr id="115" name="Imagen 114">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36"/>
        <a:stretch>
          <a:fillRect/>
        </a:stretch>
      </xdr:blipFill>
      <xdr:spPr>
        <a:xfrm>
          <a:off x="11584903" y="58832234"/>
          <a:ext cx="2076654" cy="1310888"/>
        </a:xfrm>
        <a:prstGeom prst="rect">
          <a:avLst/>
        </a:prstGeom>
        <a:ln w="6350">
          <a:solidFill>
            <a:schemeClr val="tx1"/>
          </a:solidFill>
        </a:ln>
      </xdr:spPr>
    </xdr:pic>
    <xdr:clientData/>
  </xdr:twoCellAnchor>
  <xdr:twoCellAnchor>
    <xdr:from>
      <xdr:col>5</xdr:col>
      <xdr:colOff>114300</xdr:colOff>
      <xdr:row>42</xdr:row>
      <xdr:rowOff>101600</xdr:rowOff>
    </xdr:from>
    <xdr:to>
      <xdr:col>5</xdr:col>
      <xdr:colOff>2382300</xdr:colOff>
      <xdr:row>42</xdr:row>
      <xdr:rowOff>353600</xdr:rowOff>
    </xdr:to>
    <mc:AlternateContent xmlns:mc="http://schemas.openxmlformats.org/markup-compatibility/2006" xmlns:a14="http://schemas.microsoft.com/office/drawing/2010/main">
      <mc:Choice Requires="a14">
        <xdr:sp macro="" textlink="">
          <xdr:nvSpPr>
            <xdr:cNvPr id="120" name="CuadroTexto 6">
              <a:extLst>
                <a:ext uri="{FF2B5EF4-FFF2-40B4-BE49-F238E27FC236}">
                  <a16:creationId xmlns:a16="http://schemas.microsoft.com/office/drawing/2014/main" id="{00000000-0008-0000-0000-000078000000}"/>
                </a:ext>
              </a:extLst>
            </xdr:cNvPr>
            <xdr:cNvSpPr txBox="1"/>
          </xdr:nvSpPr>
          <xdr:spPr>
            <a:xfrm>
              <a:off x="11569700" y="61239400"/>
              <a:ext cx="2268000" cy="252000"/>
            </a:xfrm>
            <a:prstGeom prst="rect">
              <a:avLst/>
            </a:prstGeom>
            <a:solidFill>
              <a:schemeClr val="bg1"/>
            </a:solidFill>
            <a:ln w="6350">
              <a:solidFill>
                <a:sysClr val="windowText" lastClr="000000"/>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
                  </m:oMathParaPr>
                  <m:oMath xmlns:m="http://schemas.openxmlformats.org/officeDocument/2006/math">
                    <m:r>
                      <a:rPr lang="es-CL" sz="800" b="0" i="1">
                        <a:latin typeface="Cambria Math" panose="02040503050406030204" pitchFamily="18" charset="0"/>
                      </a:rPr>
                      <m:t>𝐶𝑟𝑖𝑡𝑖𝑐𝑖𝑑𝑎𝑑</m:t>
                    </m:r>
                    <m:r>
                      <a:rPr lang="es-CL" sz="800" b="0" i="1">
                        <a:latin typeface="Cambria Math" panose="02040503050406030204" pitchFamily="18" charset="0"/>
                      </a:rPr>
                      <m:t>=</m:t>
                    </m:r>
                    <m:r>
                      <a:rPr lang="es-CL" sz="800" b="0" i="1">
                        <a:latin typeface="Cambria Math" panose="02040503050406030204" pitchFamily="18" charset="0"/>
                      </a:rPr>
                      <m:t>𝐶𝑜𝑛𝑠𝑒𝑐𝑢𝑒𝑛𝑐𝑖𝑎</m:t>
                    </m:r>
                    <m:r>
                      <a:rPr lang="es-CL" sz="800" b="0" i="1">
                        <a:latin typeface="Cambria Math" panose="02040503050406030204" pitchFamily="18" charset="0"/>
                      </a:rPr>
                      <m:t> ∗</m:t>
                    </m:r>
                    <m:r>
                      <a:rPr lang="es-CL" sz="800" b="0" i="1">
                        <a:latin typeface="Cambria Math" panose="02040503050406030204" pitchFamily="18" charset="0"/>
                      </a:rPr>
                      <m:t>𝐹𝑟𝑒𝑐𝑢𝑒𝑛𝑐𝑖𝑎</m:t>
                    </m:r>
                    <m:r>
                      <a:rPr lang="es-CL" sz="800" b="0" i="1">
                        <a:latin typeface="Cambria Math" panose="02040503050406030204" pitchFamily="18" charset="0"/>
                      </a:rPr>
                      <m:t> </m:t>
                    </m:r>
                    <m:r>
                      <a:rPr lang="es-CL" sz="800" b="0" i="1">
                        <a:latin typeface="Cambria Math" panose="02040503050406030204" pitchFamily="18" charset="0"/>
                      </a:rPr>
                      <m:t>𝑑𝑒</m:t>
                    </m:r>
                    <m:r>
                      <a:rPr lang="es-CL" sz="800" b="0" i="1">
                        <a:latin typeface="Cambria Math" panose="02040503050406030204" pitchFamily="18" charset="0"/>
                      </a:rPr>
                      <m:t> </m:t>
                    </m:r>
                    <m:r>
                      <a:rPr lang="es-CL" sz="800" b="0" i="1">
                        <a:latin typeface="Cambria Math" panose="02040503050406030204" pitchFamily="18" charset="0"/>
                      </a:rPr>
                      <m:t>𝐹𝑎𝑙𝑙𝑎</m:t>
                    </m:r>
                  </m:oMath>
                </m:oMathPara>
              </a14:m>
              <a:endParaRPr lang="es-CL" sz="800"/>
            </a:p>
          </xdr:txBody>
        </xdr:sp>
      </mc:Choice>
      <mc:Fallback xmlns="">
        <xdr:sp macro="" textlink="">
          <xdr:nvSpPr>
            <xdr:cNvPr id="120" name="CuadroTexto 6">
              <a:extLst>
                <a:ext uri="{FF2B5EF4-FFF2-40B4-BE49-F238E27FC236}">
                  <a16:creationId xmlns:a16="http://schemas.microsoft.com/office/drawing/2014/main" id="{AC77709C-A52A-4A75-8F3B-D21507920B7D}"/>
                </a:ext>
              </a:extLst>
            </xdr:cNvPr>
            <xdr:cNvSpPr txBox="1"/>
          </xdr:nvSpPr>
          <xdr:spPr>
            <a:xfrm>
              <a:off x="11569700" y="61239400"/>
              <a:ext cx="2268000" cy="252000"/>
            </a:xfrm>
            <a:prstGeom prst="rect">
              <a:avLst/>
            </a:prstGeom>
            <a:solidFill>
              <a:schemeClr val="bg1"/>
            </a:solidFill>
            <a:ln w="6350">
              <a:solidFill>
                <a:sysClr val="windowText" lastClr="000000"/>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s-CL" sz="800" b="0" i="0">
                  <a:latin typeface="Cambria Math" panose="02040503050406030204" pitchFamily="18" charset="0"/>
                </a:rPr>
                <a:t>𝐶𝑟𝑖𝑡𝑖𝑐𝑖𝑑𝑎𝑑=𝐶𝑜𝑛𝑠𝑒𝑐𝑢𝑒𝑛𝑐𝑖𝑎 ∗𝐹𝑟𝑒𝑐𝑢𝑒𝑛𝑐𝑖𝑎 𝑑𝑒 𝐹𝑎𝑙𝑙𝑎</a:t>
              </a:r>
              <a:endParaRPr lang="es-CL" sz="800"/>
            </a:p>
          </xdr:txBody>
        </xdr:sp>
      </mc:Fallback>
    </mc:AlternateContent>
    <xdr:clientData/>
  </xdr:twoCellAnchor>
  <xdr:twoCellAnchor editAs="oneCell">
    <xdr:from>
      <xdr:col>1</xdr:col>
      <xdr:colOff>44451</xdr:colOff>
      <xdr:row>44</xdr:row>
      <xdr:rowOff>17464</xdr:rowOff>
    </xdr:from>
    <xdr:to>
      <xdr:col>1</xdr:col>
      <xdr:colOff>3817550</xdr:colOff>
      <xdr:row>44</xdr:row>
      <xdr:rowOff>1055689</xdr:rowOff>
    </xdr:to>
    <xdr:pic>
      <xdr:nvPicPr>
        <xdr:cNvPr id="121" name="Imagen 120">
          <a:extLst>
            <a:ext uri="{FF2B5EF4-FFF2-40B4-BE49-F238E27FC236}">
              <a16:creationId xmlns:a16="http://schemas.microsoft.com/office/drawing/2014/main" id="{00000000-0008-0000-0000-000079000000}"/>
            </a:ext>
          </a:extLst>
        </xdr:cNvPr>
        <xdr:cNvPicPr>
          <a:picLocks noChangeAspect="1"/>
        </xdr:cNvPicPr>
      </xdr:nvPicPr>
      <xdr:blipFill rotWithShape="1">
        <a:blip xmlns:r="http://schemas.openxmlformats.org/officeDocument/2006/relationships" r:embed="rId37"/>
        <a:srcRect t="7914" b="24196"/>
        <a:stretch/>
      </xdr:blipFill>
      <xdr:spPr>
        <a:xfrm>
          <a:off x="2052639" y="65073214"/>
          <a:ext cx="3769924" cy="1035050"/>
        </a:xfrm>
        <a:prstGeom prst="rect">
          <a:avLst/>
        </a:prstGeom>
      </xdr:spPr>
    </xdr:pic>
    <xdr:clientData/>
  </xdr:twoCellAnchor>
  <xdr:twoCellAnchor editAs="oneCell">
    <xdr:from>
      <xdr:col>5</xdr:col>
      <xdr:colOff>133351</xdr:colOff>
      <xdr:row>44</xdr:row>
      <xdr:rowOff>139700</xdr:rowOff>
    </xdr:from>
    <xdr:to>
      <xdr:col>5</xdr:col>
      <xdr:colOff>3352800</xdr:colOff>
      <xdr:row>44</xdr:row>
      <xdr:rowOff>2257784</xdr:rowOff>
    </xdr:to>
    <xdr:pic>
      <xdr:nvPicPr>
        <xdr:cNvPr id="123" name="Imagen 122">
          <a:extLst>
            <a:ext uri="{FF2B5EF4-FFF2-40B4-BE49-F238E27FC236}">
              <a16:creationId xmlns:a16="http://schemas.microsoft.com/office/drawing/2014/main" id="{00000000-0008-0000-0000-00007B000000}"/>
            </a:ext>
          </a:extLst>
        </xdr:cNvPr>
        <xdr:cNvPicPr>
          <a:picLocks noChangeAspect="1"/>
        </xdr:cNvPicPr>
      </xdr:nvPicPr>
      <xdr:blipFill>
        <a:blip xmlns:r="http://schemas.openxmlformats.org/officeDocument/2006/relationships" r:embed="rId38"/>
        <a:stretch>
          <a:fillRect/>
        </a:stretch>
      </xdr:blipFill>
      <xdr:spPr>
        <a:xfrm>
          <a:off x="11588751" y="64858900"/>
          <a:ext cx="3219449" cy="2121259"/>
        </a:xfrm>
        <a:prstGeom prst="rect">
          <a:avLst/>
        </a:prstGeom>
      </xdr:spPr>
    </xdr:pic>
    <xdr:clientData/>
  </xdr:twoCellAnchor>
  <xdr:twoCellAnchor editAs="oneCell">
    <xdr:from>
      <xdr:col>5</xdr:col>
      <xdr:colOff>3403601</xdr:colOff>
      <xdr:row>44</xdr:row>
      <xdr:rowOff>2292350</xdr:rowOff>
    </xdr:from>
    <xdr:to>
      <xdr:col>5</xdr:col>
      <xdr:colOff>6009096</xdr:colOff>
      <xdr:row>44</xdr:row>
      <xdr:rowOff>4030405</xdr:rowOff>
    </xdr:to>
    <xdr:pic>
      <xdr:nvPicPr>
        <xdr:cNvPr id="122" name="Picture 2" descr="gestion STLA">
          <a:extLst>
            <a:ext uri="{FF2B5EF4-FFF2-40B4-BE49-F238E27FC236}">
              <a16:creationId xmlns:a16="http://schemas.microsoft.com/office/drawing/2014/main" id="{00000000-0008-0000-0000-00007A000000}"/>
            </a:ext>
          </a:extLst>
        </xdr:cNvPr>
        <xdr:cNvPicPr>
          <a:picLocks noChangeAspect="1" noChangeArrowheads="1"/>
        </xdr:cNvPicPr>
      </xdr:nvPicPr>
      <xdr:blipFill>
        <a:blip xmlns:r="http://schemas.openxmlformats.org/officeDocument/2006/relationships" r:embed="rId39" cstate="print">
          <a:extLst>
            <a:ext uri="{28A0092B-C50C-407E-A947-70E740481C1C}">
              <a14:useLocalDpi xmlns:a14="http://schemas.microsoft.com/office/drawing/2010/main" val="0"/>
            </a:ext>
          </a:extLst>
        </a:blip>
        <a:srcRect/>
        <a:stretch>
          <a:fillRect/>
        </a:stretch>
      </xdr:blipFill>
      <xdr:spPr bwMode="auto">
        <a:xfrm>
          <a:off x="14859001" y="67011550"/>
          <a:ext cx="2602320" cy="1734880"/>
        </a:xfrm>
        <a:prstGeom prst="rect">
          <a:avLst/>
        </a:prstGeom>
        <a:noFill/>
        <a:ln w="6350">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31751</xdr:colOff>
      <xdr:row>6</xdr:row>
      <xdr:rowOff>21167</xdr:rowOff>
    </xdr:from>
    <xdr:to>
      <xdr:col>1</xdr:col>
      <xdr:colOff>3840976</xdr:colOff>
      <xdr:row>6</xdr:row>
      <xdr:rowOff>1068918</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rotWithShape="1">
        <a:blip xmlns:r="http://schemas.openxmlformats.org/officeDocument/2006/relationships" r:embed="rId40"/>
        <a:srcRect t="7550" b="24491"/>
        <a:stretch/>
      </xdr:blipFill>
      <xdr:spPr>
        <a:xfrm>
          <a:off x="2042584" y="1301750"/>
          <a:ext cx="3812400" cy="1047751"/>
        </a:xfrm>
        <a:prstGeom prst="rect">
          <a:avLst/>
        </a:prstGeom>
      </xdr:spPr>
    </xdr:pic>
    <xdr:clientData/>
  </xdr:twoCellAnchor>
  <xdr:twoCellAnchor editAs="oneCell">
    <xdr:from>
      <xdr:col>1</xdr:col>
      <xdr:colOff>71440</xdr:colOff>
      <xdr:row>28</xdr:row>
      <xdr:rowOff>7937</xdr:rowOff>
    </xdr:from>
    <xdr:to>
      <xdr:col>1</xdr:col>
      <xdr:colOff>3840215</xdr:colOff>
      <xdr:row>28</xdr:row>
      <xdr:rowOff>1838325</xdr:rowOff>
    </xdr:to>
    <xdr:pic>
      <xdr:nvPicPr>
        <xdr:cNvPr id="3" name="Imagen 2">
          <a:extLst>
            <a:ext uri="{FF2B5EF4-FFF2-40B4-BE49-F238E27FC236}">
              <a16:creationId xmlns:a16="http://schemas.microsoft.com/office/drawing/2014/main" id="{00000000-0008-0000-0000-000003000000}"/>
            </a:ext>
          </a:extLst>
        </xdr:cNvPr>
        <xdr:cNvPicPr>
          <a:picLocks noChangeAspect="1"/>
        </xdr:cNvPicPr>
      </xdr:nvPicPr>
      <xdr:blipFill rotWithShape="1">
        <a:blip xmlns:r="http://schemas.openxmlformats.org/officeDocument/2006/relationships" r:embed="rId41"/>
        <a:srcRect t="11404" b="15420"/>
        <a:stretch/>
      </xdr:blipFill>
      <xdr:spPr>
        <a:xfrm>
          <a:off x="2079628" y="31940500"/>
          <a:ext cx="3765600" cy="1833563"/>
        </a:xfrm>
        <a:prstGeom prst="rect">
          <a:avLst/>
        </a:prstGeom>
      </xdr:spPr>
    </xdr:pic>
    <xdr:clientData/>
  </xdr:twoCellAnchor>
  <xdr:twoCellAnchor editAs="oneCell">
    <xdr:from>
      <xdr:col>5</xdr:col>
      <xdr:colOff>23812</xdr:colOff>
      <xdr:row>46</xdr:row>
      <xdr:rowOff>103187</xdr:rowOff>
    </xdr:from>
    <xdr:to>
      <xdr:col>5</xdr:col>
      <xdr:colOff>3867339</xdr:colOff>
      <xdr:row>46</xdr:row>
      <xdr:rowOff>2736144</xdr:rowOff>
    </xdr:to>
    <xdr:pic>
      <xdr:nvPicPr>
        <xdr:cNvPr id="125" name="Imagen 124">
          <a:extLst>
            <a:ext uri="{FF2B5EF4-FFF2-40B4-BE49-F238E27FC236}">
              <a16:creationId xmlns:a16="http://schemas.microsoft.com/office/drawing/2014/main" id="{00000000-0008-0000-0000-00007D000000}"/>
            </a:ext>
          </a:extLst>
        </xdr:cNvPr>
        <xdr:cNvPicPr>
          <a:picLocks noChangeAspect="1"/>
        </xdr:cNvPicPr>
      </xdr:nvPicPr>
      <xdr:blipFill>
        <a:blip xmlns:r="http://schemas.openxmlformats.org/officeDocument/2006/relationships" r:embed="rId42"/>
        <a:stretch>
          <a:fillRect/>
        </a:stretch>
      </xdr:blipFill>
      <xdr:spPr>
        <a:xfrm>
          <a:off x="11493500" y="69143562"/>
          <a:ext cx="3843527" cy="2629782"/>
        </a:xfrm>
        <a:prstGeom prst="rect">
          <a:avLst/>
        </a:prstGeom>
      </xdr:spPr>
    </xdr:pic>
    <xdr:clientData/>
  </xdr:twoCellAnchor>
  <xdr:twoCellAnchor editAs="oneCell">
    <xdr:from>
      <xdr:col>5</xdr:col>
      <xdr:colOff>2684080</xdr:colOff>
      <xdr:row>46</xdr:row>
      <xdr:rowOff>2120095</xdr:rowOff>
    </xdr:from>
    <xdr:to>
      <xdr:col>5</xdr:col>
      <xdr:colOff>6496905</xdr:colOff>
      <xdr:row>46</xdr:row>
      <xdr:rowOff>2603634</xdr:rowOff>
    </xdr:to>
    <xdr:pic>
      <xdr:nvPicPr>
        <xdr:cNvPr id="126" name="Imagen 125">
          <a:extLst>
            <a:ext uri="{FF2B5EF4-FFF2-40B4-BE49-F238E27FC236}">
              <a16:creationId xmlns:a16="http://schemas.microsoft.com/office/drawing/2014/main" id="{00000000-0008-0000-0000-00007E000000}"/>
            </a:ext>
          </a:extLst>
        </xdr:cNvPr>
        <xdr:cNvPicPr>
          <a:picLocks noChangeAspect="1"/>
        </xdr:cNvPicPr>
      </xdr:nvPicPr>
      <xdr:blipFill>
        <a:blip xmlns:r="http://schemas.openxmlformats.org/officeDocument/2006/relationships" r:embed="rId43"/>
        <a:stretch>
          <a:fillRect/>
        </a:stretch>
      </xdr:blipFill>
      <xdr:spPr>
        <a:xfrm>
          <a:off x="12517509" y="77857452"/>
          <a:ext cx="3812825" cy="483539"/>
        </a:xfrm>
        <a:prstGeom prst="rect">
          <a:avLst/>
        </a:prstGeom>
      </xdr:spPr>
    </xdr:pic>
    <xdr:clientData/>
  </xdr:twoCellAnchor>
  <xdr:twoCellAnchor editAs="oneCell">
    <xdr:from>
      <xdr:col>5</xdr:col>
      <xdr:colOff>2684081</xdr:colOff>
      <xdr:row>46</xdr:row>
      <xdr:rowOff>2627072</xdr:rowOff>
    </xdr:from>
    <xdr:to>
      <xdr:col>5</xdr:col>
      <xdr:colOff>6496905</xdr:colOff>
      <xdr:row>46</xdr:row>
      <xdr:rowOff>3064724</xdr:rowOff>
    </xdr:to>
    <xdr:pic>
      <xdr:nvPicPr>
        <xdr:cNvPr id="127" name="Imagen 126">
          <a:extLst>
            <a:ext uri="{FF2B5EF4-FFF2-40B4-BE49-F238E27FC236}">
              <a16:creationId xmlns:a16="http://schemas.microsoft.com/office/drawing/2014/main" id="{00000000-0008-0000-0000-00007F000000}"/>
            </a:ext>
          </a:extLst>
        </xdr:cNvPr>
        <xdr:cNvPicPr>
          <a:picLocks noChangeAspect="1"/>
        </xdr:cNvPicPr>
      </xdr:nvPicPr>
      <xdr:blipFill>
        <a:blip xmlns:r="http://schemas.openxmlformats.org/officeDocument/2006/relationships" r:embed="rId44"/>
        <a:stretch>
          <a:fillRect/>
        </a:stretch>
      </xdr:blipFill>
      <xdr:spPr>
        <a:xfrm>
          <a:off x="12517510" y="78364429"/>
          <a:ext cx="3812824" cy="437652"/>
        </a:xfrm>
        <a:prstGeom prst="rect">
          <a:avLst/>
        </a:prstGeom>
      </xdr:spPr>
    </xdr:pic>
    <xdr:clientData/>
  </xdr:twoCellAnchor>
  <xdr:twoCellAnchor editAs="oneCell">
    <xdr:from>
      <xdr:col>5</xdr:col>
      <xdr:colOff>2693225</xdr:colOff>
      <xdr:row>46</xdr:row>
      <xdr:rowOff>3086186</xdr:rowOff>
    </xdr:from>
    <xdr:to>
      <xdr:col>5</xdr:col>
      <xdr:colOff>6509225</xdr:colOff>
      <xdr:row>46</xdr:row>
      <xdr:rowOff>3660244</xdr:rowOff>
    </xdr:to>
    <xdr:pic>
      <xdr:nvPicPr>
        <xdr:cNvPr id="128" name="Imagen 127">
          <a:extLst>
            <a:ext uri="{FF2B5EF4-FFF2-40B4-BE49-F238E27FC236}">
              <a16:creationId xmlns:a16="http://schemas.microsoft.com/office/drawing/2014/main" id="{00000000-0008-0000-0000-000080000000}"/>
            </a:ext>
          </a:extLst>
        </xdr:cNvPr>
        <xdr:cNvPicPr>
          <a:picLocks noChangeAspect="1"/>
        </xdr:cNvPicPr>
      </xdr:nvPicPr>
      <xdr:blipFill>
        <a:blip xmlns:r="http://schemas.openxmlformats.org/officeDocument/2006/relationships" r:embed="rId45"/>
        <a:stretch>
          <a:fillRect/>
        </a:stretch>
      </xdr:blipFill>
      <xdr:spPr>
        <a:xfrm>
          <a:off x="12526654" y="78823543"/>
          <a:ext cx="3816000" cy="574058"/>
        </a:xfrm>
        <a:prstGeom prst="rect">
          <a:avLst/>
        </a:prstGeom>
      </xdr:spPr>
    </xdr:pic>
    <xdr:clientData/>
  </xdr:twoCellAnchor>
  <xdr:twoCellAnchor editAs="oneCell">
    <xdr:from>
      <xdr:col>5</xdr:col>
      <xdr:colOff>2694022</xdr:colOff>
      <xdr:row>46</xdr:row>
      <xdr:rowOff>3692863</xdr:rowOff>
    </xdr:from>
    <xdr:to>
      <xdr:col>5</xdr:col>
      <xdr:colOff>6510022</xdr:colOff>
      <xdr:row>46</xdr:row>
      <xdr:rowOff>4278140</xdr:rowOff>
    </xdr:to>
    <xdr:pic>
      <xdr:nvPicPr>
        <xdr:cNvPr id="129" name="Imagen 128">
          <a:extLst>
            <a:ext uri="{FF2B5EF4-FFF2-40B4-BE49-F238E27FC236}">
              <a16:creationId xmlns:a16="http://schemas.microsoft.com/office/drawing/2014/main" id="{00000000-0008-0000-0000-000081000000}"/>
            </a:ext>
          </a:extLst>
        </xdr:cNvPr>
        <xdr:cNvPicPr>
          <a:picLocks noChangeAspect="1"/>
        </xdr:cNvPicPr>
      </xdr:nvPicPr>
      <xdr:blipFill>
        <a:blip xmlns:r="http://schemas.openxmlformats.org/officeDocument/2006/relationships" r:embed="rId46"/>
        <a:stretch>
          <a:fillRect/>
        </a:stretch>
      </xdr:blipFill>
      <xdr:spPr>
        <a:xfrm>
          <a:off x="12527451" y="79430220"/>
          <a:ext cx="3816000" cy="585277"/>
        </a:xfrm>
        <a:prstGeom prst="rect">
          <a:avLst/>
        </a:prstGeom>
      </xdr:spPr>
    </xdr:pic>
    <xdr:clientData/>
  </xdr:twoCellAnchor>
  <xdr:twoCellAnchor editAs="oneCell">
    <xdr:from>
      <xdr:col>5</xdr:col>
      <xdr:colOff>2693224</xdr:colOff>
      <xdr:row>46</xdr:row>
      <xdr:rowOff>4285208</xdr:rowOff>
    </xdr:from>
    <xdr:to>
      <xdr:col>5</xdr:col>
      <xdr:colOff>6527608</xdr:colOff>
      <xdr:row>46</xdr:row>
      <xdr:rowOff>4872329</xdr:rowOff>
    </xdr:to>
    <xdr:pic>
      <xdr:nvPicPr>
        <xdr:cNvPr id="130" name="Imagen 129">
          <a:extLst>
            <a:ext uri="{FF2B5EF4-FFF2-40B4-BE49-F238E27FC236}">
              <a16:creationId xmlns:a16="http://schemas.microsoft.com/office/drawing/2014/main" id="{00000000-0008-0000-0000-000082000000}"/>
            </a:ext>
          </a:extLst>
        </xdr:cNvPr>
        <xdr:cNvPicPr>
          <a:picLocks noChangeAspect="1"/>
        </xdr:cNvPicPr>
      </xdr:nvPicPr>
      <xdr:blipFill>
        <a:blip xmlns:r="http://schemas.openxmlformats.org/officeDocument/2006/relationships" r:embed="rId47"/>
        <a:stretch>
          <a:fillRect/>
        </a:stretch>
      </xdr:blipFill>
      <xdr:spPr>
        <a:xfrm>
          <a:off x="12526653" y="80022565"/>
          <a:ext cx="3834384" cy="587121"/>
        </a:xfrm>
        <a:prstGeom prst="rect">
          <a:avLst/>
        </a:prstGeom>
      </xdr:spPr>
    </xdr:pic>
    <xdr:clientData/>
  </xdr:twoCellAnchor>
  <xdr:twoCellAnchor editAs="oneCell">
    <xdr:from>
      <xdr:col>1</xdr:col>
      <xdr:colOff>80312</xdr:colOff>
      <xdr:row>46</xdr:row>
      <xdr:rowOff>15871</xdr:rowOff>
    </xdr:from>
    <xdr:to>
      <xdr:col>1</xdr:col>
      <xdr:colOff>3810000</xdr:colOff>
      <xdr:row>46</xdr:row>
      <xdr:rowOff>1140375</xdr:rowOff>
    </xdr:to>
    <xdr:pic>
      <xdr:nvPicPr>
        <xdr:cNvPr id="6" name="Imagen 5">
          <a:extLst>
            <a:ext uri="{FF2B5EF4-FFF2-40B4-BE49-F238E27FC236}">
              <a16:creationId xmlns:a16="http://schemas.microsoft.com/office/drawing/2014/main" id="{00000000-0008-0000-0000-000006000000}"/>
            </a:ext>
          </a:extLst>
        </xdr:cNvPr>
        <xdr:cNvPicPr>
          <a:picLocks noChangeAspect="1"/>
        </xdr:cNvPicPr>
      </xdr:nvPicPr>
      <xdr:blipFill rotWithShape="1">
        <a:blip xmlns:r="http://schemas.openxmlformats.org/officeDocument/2006/relationships" r:embed="rId48"/>
        <a:srcRect t="4915" b="16739"/>
        <a:stretch/>
      </xdr:blipFill>
      <xdr:spPr>
        <a:xfrm>
          <a:off x="2088500" y="69254684"/>
          <a:ext cx="3729688" cy="1124504"/>
        </a:xfrm>
        <a:prstGeom prst="rect">
          <a:avLst/>
        </a:prstGeom>
      </xdr:spPr>
    </xdr:pic>
    <xdr:clientData/>
  </xdr:twoCellAnchor>
  <xdr:twoCellAnchor>
    <xdr:from>
      <xdr:col>5</xdr:col>
      <xdr:colOff>94618</xdr:colOff>
      <xdr:row>7</xdr:row>
      <xdr:rowOff>79376</xdr:rowOff>
    </xdr:from>
    <xdr:to>
      <xdr:col>5</xdr:col>
      <xdr:colOff>3118618</xdr:colOff>
      <xdr:row>7</xdr:row>
      <xdr:rowOff>403376</xdr:rowOff>
    </xdr:to>
    <mc:AlternateContent xmlns:mc="http://schemas.openxmlformats.org/markup-compatibility/2006" xmlns:a14="http://schemas.microsoft.com/office/drawing/2010/main">
      <mc:Choice Requires="a14">
        <xdr:sp macro="" textlink="">
          <xdr:nvSpPr>
            <xdr:cNvPr id="133" name="CuadroTexto 1">
              <a:extLst>
                <a:ext uri="{FF2B5EF4-FFF2-40B4-BE49-F238E27FC236}">
                  <a16:creationId xmlns:a16="http://schemas.microsoft.com/office/drawing/2014/main" id="{00000000-0008-0000-0000-000085000000}"/>
                </a:ext>
              </a:extLst>
            </xdr:cNvPr>
            <xdr:cNvSpPr txBox="1"/>
          </xdr:nvSpPr>
          <xdr:spPr>
            <a:xfrm>
              <a:off x="11564306" y="2833689"/>
              <a:ext cx="3024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
                  </m:oMathParaPr>
                  <m:oMath xmlns:m="http://schemas.openxmlformats.org/officeDocument/2006/math">
                    <m:r>
                      <a:rPr lang="es-CL" sz="800" b="0" i="1">
                        <a:latin typeface="Cambria Math" panose="02040503050406030204" pitchFamily="18" charset="0"/>
                      </a:rPr>
                      <m:t>% </m:t>
                    </m:r>
                    <m:r>
                      <a:rPr lang="es-CL" sz="800" b="0" i="1">
                        <a:latin typeface="Cambria Math" panose="02040503050406030204" pitchFamily="18" charset="0"/>
                      </a:rPr>
                      <m:t>𝐶𝑢𝑚𝑝𝑙𝑖𝑚𝑖𝑒𝑛𝑡𝑜</m:t>
                    </m:r>
                    <m:r>
                      <a:rPr lang="es-CL" sz="800" b="0" i="1">
                        <a:latin typeface="Cambria Math" panose="02040503050406030204" pitchFamily="18" charset="0"/>
                      </a:rPr>
                      <m:t> </m:t>
                    </m:r>
                    <m:r>
                      <a:rPr lang="es-CL" sz="800" b="0" i="1">
                        <a:latin typeface="Cambria Math" panose="02040503050406030204" pitchFamily="18" charset="0"/>
                      </a:rPr>
                      <m:t>𝑝𝑟𝑜𝑔</m:t>
                    </m:r>
                    <m:r>
                      <a:rPr lang="es-CL" sz="800" b="0" i="1">
                        <a:latin typeface="Cambria Math" panose="02040503050406030204" pitchFamily="18" charset="0"/>
                      </a:rPr>
                      <m:t>= </m:t>
                    </m:r>
                    <m:f>
                      <m:fPr>
                        <m:ctrlPr>
                          <a:rPr lang="es-CL" sz="800" b="0" i="1">
                            <a:latin typeface="Cambria Math" panose="02040503050406030204" pitchFamily="18" charset="0"/>
                          </a:rPr>
                        </m:ctrlPr>
                      </m:fPr>
                      <m:num>
                        <m:nary>
                          <m:naryPr>
                            <m:chr m:val="∑"/>
                            <m:subHide m:val="on"/>
                            <m:supHide m:val="on"/>
                            <m:ctrlPr>
                              <a:rPr lang="es-CL" sz="800" b="0" i="1">
                                <a:latin typeface="Cambria Math" panose="02040503050406030204" pitchFamily="18" charset="0"/>
                              </a:rPr>
                            </m:ctrlPr>
                          </m:naryPr>
                          <m:sub/>
                          <m:sup/>
                          <m:e>
                            <m:r>
                              <a:rPr lang="es-CL" sz="800" b="0" i="1">
                                <a:latin typeface="Cambria Math" panose="02040503050406030204" pitchFamily="18" charset="0"/>
                              </a:rPr>
                              <m:t>𝑜𝑝𝑒𝑟𝑎𝑐𝑖𝑜𝑛𝑒𝑠</m:t>
                            </m:r>
                            <m:r>
                              <a:rPr lang="es-CL" sz="800" b="0" i="1">
                                <a:latin typeface="Cambria Math" panose="02040503050406030204" pitchFamily="18" charset="0"/>
                              </a:rPr>
                              <m:t> </m:t>
                            </m:r>
                            <m:r>
                              <a:rPr lang="es-CL" sz="800" b="0" i="1">
                                <a:latin typeface="Cambria Math" panose="02040503050406030204" pitchFamily="18" charset="0"/>
                              </a:rPr>
                              <m:t>𝑒𝑗𝑒𝑐𝑢𝑡𝑎𝑑𝑎𝑠</m:t>
                            </m:r>
                            <m:r>
                              <a:rPr lang="es-CL" sz="800" b="0" i="1">
                                <a:latin typeface="Cambria Math" panose="02040503050406030204" pitchFamily="18" charset="0"/>
                              </a:rPr>
                              <m:t> </m:t>
                            </m:r>
                            <m:r>
                              <a:rPr lang="es-CL" sz="800" b="0" i="1">
                                <a:latin typeface="Cambria Math" panose="02040503050406030204" pitchFamily="18" charset="0"/>
                              </a:rPr>
                              <m:t>𝑑𝑒𝑙</m:t>
                            </m:r>
                            <m:r>
                              <a:rPr lang="es-CL" sz="800" b="0" i="1">
                                <a:latin typeface="Cambria Math" panose="02040503050406030204" pitchFamily="18" charset="0"/>
                              </a:rPr>
                              <m:t> </m:t>
                            </m:r>
                            <m:r>
                              <a:rPr lang="es-CL" sz="800" b="0" i="1">
                                <a:latin typeface="Cambria Math" panose="02040503050406030204" pitchFamily="18" charset="0"/>
                              </a:rPr>
                              <m:t>𝑝𝑟𝑜𝑔𝑟𝑎𝑚𝑎</m:t>
                            </m:r>
                          </m:e>
                        </m:nary>
                      </m:num>
                      <m:den>
                        <m:nary>
                          <m:naryPr>
                            <m:chr m:val="∑"/>
                            <m:subHide m:val="on"/>
                            <m:supHide m:val="on"/>
                            <m:ctrlPr>
                              <a:rPr lang="es-CL" sz="800" b="0" i="1">
                                <a:latin typeface="Cambria Math" panose="02040503050406030204" pitchFamily="18" charset="0"/>
                              </a:rPr>
                            </m:ctrlPr>
                          </m:naryPr>
                          <m:sub/>
                          <m:sup/>
                          <m:e>
                            <m:r>
                              <a:rPr lang="es-CL" sz="800" b="0" i="1">
                                <a:latin typeface="Cambria Math" panose="02040503050406030204" pitchFamily="18" charset="0"/>
                              </a:rPr>
                              <m:t>𝑜𝑝𝑒𝑟𝑎𝑐𝑖𝑜𝑛𝑒𝑠</m:t>
                            </m:r>
                            <m:r>
                              <a:rPr lang="es-CL" sz="800" b="0" i="1">
                                <a:latin typeface="Cambria Math" panose="02040503050406030204" pitchFamily="18" charset="0"/>
                              </a:rPr>
                              <m:t> </m:t>
                            </m:r>
                            <m:r>
                              <a:rPr lang="es-CL" sz="800" b="0" i="1">
                                <a:latin typeface="Cambria Math" panose="02040503050406030204" pitchFamily="18" charset="0"/>
                              </a:rPr>
                              <m:t>𝑝𝑟𝑜𝑔𝑟𝑎𝑚𝑎𝑑𝑎𝑠</m:t>
                            </m:r>
                          </m:e>
                        </m:nary>
                      </m:den>
                    </m:f>
                  </m:oMath>
                </m:oMathPara>
              </a14:m>
              <a:endParaRPr lang="es-CL" sz="800"/>
            </a:p>
          </xdr:txBody>
        </xdr:sp>
      </mc:Choice>
      <mc:Fallback xmlns="">
        <xdr:sp macro="" textlink="">
          <xdr:nvSpPr>
            <xdr:cNvPr id="133" name="CuadroTexto 1">
              <a:extLst>
                <a:ext uri="{FF2B5EF4-FFF2-40B4-BE49-F238E27FC236}">
                  <a16:creationId xmlns:a16="http://schemas.microsoft.com/office/drawing/2014/main" id="{100D3D7E-D728-46D4-A7ED-E4D4713E1210}"/>
                </a:ext>
              </a:extLst>
            </xdr:cNvPr>
            <xdr:cNvSpPr txBox="1"/>
          </xdr:nvSpPr>
          <xdr:spPr>
            <a:xfrm>
              <a:off x="11564306" y="2833689"/>
              <a:ext cx="3024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s-CL" sz="800" b="0" i="0">
                  <a:latin typeface="Cambria Math" panose="02040503050406030204" pitchFamily="18" charset="0"/>
                </a:rPr>
                <a:t>% 𝐶𝑢𝑚𝑝𝑙𝑖𝑚𝑖𝑒𝑛𝑡𝑜 𝑝𝑟𝑜𝑔=  (∑▒〖𝑜𝑝𝑒𝑟𝑎𝑐𝑖𝑜𝑛𝑒𝑠 𝑒𝑗𝑒𝑐𝑢𝑡𝑎𝑑𝑎𝑠 𝑑𝑒𝑙 𝑝𝑟𝑜𝑔𝑟𝑎𝑚𝑎〗)/(∑▒〖𝑜𝑝𝑒𝑟𝑎𝑐𝑖𝑜𝑛𝑒𝑠 𝑝𝑟𝑜𝑔𝑟𝑎𝑚𝑎𝑑𝑎𝑠〗)</a:t>
              </a:r>
              <a:endParaRPr lang="es-CL" sz="800"/>
            </a:p>
          </xdr:txBody>
        </xdr:sp>
      </mc:Fallback>
    </mc:AlternateContent>
    <xdr:clientData/>
  </xdr:twoCellAnchor>
  <xdr:twoCellAnchor>
    <xdr:from>
      <xdr:col>5</xdr:col>
      <xdr:colOff>3393567</xdr:colOff>
      <xdr:row>7</xdr:row>
      <xdr:rowOff>806669</xdr:rowOff>
    </xdr:from>
    <xdr:to>
      <xdr:col>5</xdr:col>
      <xdr:colOff>6021567</xdr:colOff>
      <xdr:row>7</xdr:row>
      <xdr:rowOff>1130669</xdr:rowOff>
    </xdr:to>
    <mc:AlternateContent xmlns:mc="http://schemas.openxmlformats.org/markup-compatibility/2006" xmlns:a14="http://schemas.microsoft.com/office/drawing/2010/main">
      <mc:Choice Requires="a14">
        <xdr:sp macro="" textlink="">
          <xdr:nvSpPr>
            <xdr:cNvPr id="134" name="CuadroTexto 1">
              <a:extLst>
                <a:ext uri="{FF2B5EF4-FFF2-40B4-BE49-F238E27FC236}">
                  <a16:creationId xmlns:a16="http://schemas.microsoft.com/office/drawing/2014/main" id="{00000000-0008-0000-0000-000086000000}"/>
                </a:ext>
              </a:extLst>
            </xdr:cNvPr>
            <xdr:cNvSpPr txBox="1"/>
          </xdr:nvSpPr>
          <xdr:spPr>
            <a:xfrm>
              <a:off x="14863255" y="3560982"/>
              <a:ext cx="2628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
                  </m:oMathParaPr>
                  <m:oMath xmlns:m="http://schemas.openxmlformats.org/officeDocument/2006/math">
                    <m:r>
                      <a:rPr lang="es-CL" sz="800" b="0" i="1">
                        <a:latin typeface="Cambria Math" panose="02040503050406030204" pitchFamily="18" charset="0"/>
                      </a:rPr>
                      <m:t>% </m:t>
                    </m:r>
                    <m:r>
                      <a:rPr lang="es-CL" sz="800" b="0" i="1">
                        <a:latin typeface="Cambria Math" panose="02040503050406030204" pitchFamily="18" charset="0"/>
                      </a:rPr>
                      <m:t>𝐶𝑎𝑝𝑎𝑐𝑖𝑑𝑎𝑑</m:t>
                    </m:r>
                    <m:r>
                      <a:rPr lang="es-CL" sz="800" b="0" i="1">
                        <a:latin typeface="Cambria Math" panose="02040503050406030204" pitchFamily="18" charset="0"/>
                      </a:rPr>
                      <m:t> </m:t>
                    </m:r>
                    <m:r>
                      <a:rPr lang="es-CL" sz="800" b="0" i="1">
                        <a:latin typeface="Cambria Math" panose="02040503050406030204" pitchFamily="18" charset="0"/>
                      </a:rPr>
                      <m:t>𝑝𝑟𝑜𝑔𝑟𝑎𝑚𝑎𝑑𝑎</m:t>
                    </m:r>
                    <m:r>
                      <a:rPr lang="es-CL" sz="800" b="0" i="1">
                        <a:latin typeface="Cambria Math" panose="02040503050406030204" pitchFamily="18" charset="0"/>
                      </a:rPr>
                      <m:t>= </m:t>
                    </m:r>
                    <m:f>
                      <m:fPr>
                        <m:ctrlPr>
                          <a:rPr lang="es-CL" sz="800" b="0" i="1">
                            <a:latin typeface="Cambria Math" panose="02040503050406030204" pitchFamily="18" charset="0"/>
                          </a:rPr>
                        </m:ctrlPr>
                      </m:fPr>
                      <m:num>
                        <m:nary>
                          <m:naryPr>
                            <m:chr m:val="∑"/>
                            <m:subHide m:val="on"/>
                            <m:supHide m:val="on"/>
                            <m:ctrlPr>
                              <a:rPr lang="es-CL" sz="800" b="0" i="1">
                                <a:latin typeface="Cambria Math" panose="02040503050406030204" pitchFamily="18" charset="0"/>
                              </a:rPr>
                            </m:ctrlPr>
                          </m:naryPr>
                          <m:sub/>
                          <m:sup/>
                          <m:e>
                            <m:r>
                              <a:rPr lang="es-CL" sz="800" b="0" i="1">
                                <a:latin typeface="Cambria Math" panose="02040503050406030204" pitchFamily="18" charset="0"/>
                              </a:rPr>
                              <m:t>𝐻𝐻</m:t>
                            </m:r>
                            <m:r>
                              <a:rPr lang="es-CL" sz="800" b="0" i="1">
                                <a:latin typeface="Cambria Math" panose="02040503050406030204" pitchFamily="18" charset="0"/>
                              </a:rPr>
                              <m:t> </m:t>
                            </m:r>
                            <m:r>
                              <a:rPr lang="es-CL" sz="800" b="0" i="1">
                                <a:latin typeface="Cambria Math" panose="02040503050406030204" pitchFamily="18" charset="0"/>
                              </a:rPr>
                              <m:t>𝑝𝑟𝑜𝑔𝑟𝑎𝑚𝑎𝑑𝑎𝑠</m:t>
                            </m:r>
                          </m:e>
                        </m:nary>
                      </m:num>
                      <m:den>
                        <m:nary>
                          <m:naryPr>
                            <m:chr m:val="∑"/>
                            <m:subHide m:val="on"/>
                            <m:supHide m:val="on"/>
                            <m:ctrlPr>
                              <a:rPr lang="es-CL" sz="800" b="0" i="1">
                                <a:latin typeface="Cambria Math" panose="02040503050406030204" pitchFamily="18" charset="0"/>
                              </a:rPr>
                            </m:ctrlPr>
                          </m:naryPr>
                          <m:sub/>
                          <m:sup/>
                          <m:e>
                            <m:r>
                              <a:rPr lang="es-CL" sz="800" b="0" i="1">
                                <a:latin typeface="Cambria Math" panose="02040503050406030204" pitchFamily="18" charset="0"/>
                              </a:rPr>
                              <m:t>𝐻𝐻</m:t>
                            </m:r>
                            <m:r>
                              <a:rPr lang="es-CL" sz="800" b="0" i="1">
                                <a:latin typeface="Cambria Math" panose="02040503050406030204" pitchFamily="18" charset="0"/>
                              </a:rPr>
                              <m:t> </m:t>
                            </m:r>
                            <m:r>
                              <a:rPr lang="es-CL" sz="800" b="0" i="1">
                                <a:latin typeface="Cambria Math" panose="02040503050406030204" pitchFamily="18" charset="0"/>
                              </a:rPr>
                              <m:t>𝑐𝑎𝑝𝑎𝑐𝑖𝑑𝑎𝑑</m:t>
                            </m:r>
                            <m:r>
                              <a:rPr lang="es-CL" sz="800" b="0" i="1">
                                <a:latin typeface="Cambria Math" panose="02040503050406030204" pitchFamily="18" charset="0"/>
                              </a:rPr>
                              <m:t> </m:t>
                            </m:r>
                            <m:r>
                              <a:rPr lang="es-CL" sz="800" b="0" i="1">
                                <a:latin typeface="Cambria Math" panose="02040503050406030204" pitchFamily="18" charset="0"/>
                              </a:rPr>
                              <m:t>𝑑𝑖𝑠𝑝𝑜𝑛𝑖𝑏𝑙𝑒</m:t>
                            </m:r>
                          </m:e>
                        </m:nary>
                      </m:den>
                    </m:f>
                  </m:oMath>
                </m:oMathPara>
              </a14:m>
              <a:endParaRPr lang="es-CL" sz="800"/>
            </a:p>
          </xdr:txBody>
        </xdr:sp>
      </mc:Choice>
      <mc:Fallback xmlns="">
        <xdr:sp macro="" textlink="">
          <xdr:nvSpPr>
            <xdr:cNvPr id="134" name="CuadroTexto 1">
              <a:extLst>
                <a:ext uri="{FF2B5EF4-FFF2-40B4-BE49-F238E27FC236}">
                  <a16:creationId xmlns:a16="http://schemas.microsoft.com/office/drawing/2014/main" id="{3D4EF068-0487-440D-A0BA-BBA4A78237E7}"/>
                </a:ext>
              </a:extLst>
            </xdr:cNvPr>
            <xdr:cNvSpPr txBox="1"/>
          </xdr:nvSpPr>
          <xdr:spPr>
            <a:xfrm>
              <a:off x="14863255" y="3560982"/>
              <a:ext cx="2628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s-CL" sz="800" b="0" i="0">
                  <a:latin typeface="Cambria Math" panose="02040503050406030204" pitchFamily="18" charset="0"/>
                </a:rPr>
                <a:t>% 𝐶𝑎𝑝𝑎𝑐𝑖𝑑𝑎𝑑 𝑝𝑟𝑜𝑔𝑟𝑎𝑚𝑎𝑑𝑎=  (∑▒〖𝐻𝐻 𝑝𝑟𝑜𝑔𝑟𝑎𝑚𝑎𝑑𝑎𝑠〗)/(∑▒〖𝐻𝐻 𝑐𝑎𝑝𝑎𝑐𝑖𝑑𝑎𝑑 𝑑𝑖𝑠𝑝𝑜𝑛𝑖𝑏𝑙𝑒〗)</a:t>
              </a:r>
              <a:endParaRPr lang="es-CL" sz="800"/>
            </a:p>
          </xdr:txBody>
        </xdr:sp>
      </mc:Fallback>
    </mc:AlternateContent>
    <xdr:clientData/>
  </xdr:twoCellAnchor>
  <xdr:twoCellAnchor>
    <xdr:from>
      <xdr:col>5</xdr:col>
      <xdr:colOff>94618</xdr:colOff>
      <xdr:row>7</xdr:row>
      <xdr:rowOff>1917048</xdr:rowOff>
    </xdr:from>
    <xdr:to>
      <xdr:col>5</xdr:col>
      <xdr:colOff>3082618</xdr:colOff>
      <xdr:row>7</xdr:row>
      <xdr:rowOff>2241048</xdr:rowOff>
    </xdr:to>
    <mc:AlternateContent xmlns:mc="http://schemas.openxmlformats.org/markup-compatibility/2006" xmlns:a14="http://schemas.microsoft.com/office/drawing/2010/main">
      <mc:Choice Requires="a14">
        <xdr:sp macro="" textlink="">
          <xdr:nvSpPr>
            <xdr:cNvPr id="135" name="CuadroTexto 1">
              <a:extLst>
                <a:ext uri="{FF2B5EF4-FFF2-40B4-BE49-F238E27FC236}">
                  <a16:creationId xmlns:a16="http://schemas.microsoft.com/office/drawing/2014/main" id="{00000000-0008-0000-0000-000087000000}"/>
                </a:ext>
              </a:extLst>
            </xdr:cNvPr>
            <xdr:cNvSpPr txBox="1"/>
          </xdr:nvSpPr>
          <xdr:spPr>
            <a:xfrm>
              <a:off x="11564306" y="4671361"/>
              <a:ext cx="2988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
                  </m:oMathParaPr>
                  <m:oMath xmlns:m="http://schemas.openxmlformats.org/officeDocument/2006/math">
                    <m:r>
                      <a:rPr lang="es-CL" sz="800" b="0" i="1">
                        <a:latin typeface="Cambria Math" panose="02040503050406030204" pitchFamily="18" charset="0"/>
                      </a:rPr>
                      <m:t>% </m:t>
                    </m:r>
                    <m:r>
                      <a:rPr lang="es-CL" sz="800" b="0" i="1">
                        <a:latin typeface="Cambria Math" panose="02040503050406030204" pitchFamily="18" charset="0"/>
                      </a:rPr>
                      <m:t>𝐴𝑑h𝑒𝑟𝑒𝑛𝑐𝑖𝑎</m:t>
                    </m:r>
                    <m:r>
                      <a:rPr lang="es-CL" sz="800" b="0" i="1">
                        <a:latin typeface="Cambria Math" panose="02040503050406030204" pitchFamily="18" charset="0"/>
                      </a:rPr>
                      <m:t> </m:t>
                    </m:r>
                    <m:r>
                      <a:rPr lang="es-CL" sz="800" b="0" i="1">
                        <a:latin typeface="Cambria Math" panose="02040503050406030204" pitchFamily="18" charset="0"/>
                      </a:rPr>
                      <m:t>𝑎𝑙</m:t>
                    </m:r>
                    <m:r>
                      <a:rPr lang="es-CL" sz="800" b="0" i="1">
                        <a:latin typeface="Cambria Math" panose="02040503050406030204" pitchFamily="18" charset="0"/>
                      </a:rPr>
                      <m:t> </m:t>
                    </m:r>
                    <m:r>
                      <a:rPr lang="es-CL" sz="800" b="0" i="1">
                        <a:latin typeface="Cambria Math" panose="02040503050406030204" pitchFamily="18" charset="0"/>
                      </a:rPr>
                      <m:t>𝑝𝑟𝑜𝑔𝑟𝑎𝑚𝑎</m:t>
                    </m:r>
                    <m:r>
                      <a:rPr lang="es-CL" sz="800" b="0" i="1">
                        <a:latin typeface="Cambria Math" panose="02040503050406030204" pitchFamily="18" charset="0"/>
                      </a:rPr>
                      <m:t>= </m:t>
                    </m:r>
                    <m:f>
                      <m:fPr>
                        <m:ctrlPr>
                          <a:rPr lang="es-CL" sz="800" b="0" i="1">
                            <a:latin typeface="Cambria Math" panose="02040503050406030204" pitchFamily="18" charset="0"/>
                          </a:rPr>
                        </m:ctrlPr>
                      </m:fPr>
                      <m:num>
                        <m:nary>
                          <m:naryPr>
                            <m:chr m:val="∑"/>
                            <m:subHide m:val="on"/>
                            <m:supHide m:val="on"/>
                            <m:ctrlPr>
                              <a:rPr lang="es-CL" sz="800" b="0" i="1">
                                <a:latin typeface="Cambria Math" panose="02040503050406030204" pitchFamily="18" charset="0"/>
                              </a:rPr>
                            </m:ctrlPr>
                          </m:naryPr>
                          <m:sub/>
                          <m:sup/>
                          <m:e>
                            <m:r>
                              <a:rPr lang="es-CL" sz="800" b="0" i="1">
                                <a:latin typeface="Cambria Math" panose="02040503050406030204" pitchFamily="18" charset="0"/>
                              </a:rPr>
                              <m:t>𝑜𝑝𝑒𝑟𝑎𝑐𝑖𝑜𝑛𝑒𝑠</m:t>
                            </m:r>
                            <m:r>
                              <a:rPr lang="es-CL" sz="800" b="0" i="1">
                                <a:latin typeface="Cambria Math" panose="02040503050406030204" pitchFamily="18" charset="0"/>
                              </a:rPr>
                              <m:t> </m:t>
                            </m:r>
                            <m:r>
                              <a:rPr lang="es-CL" sz="800" b="0" i="1">
                                <a:latin typeface="Cambria Math" panose="02040503050406030204" pitchFamily="18" charset="0"/>
                              </a:rPr>
                              <m:t>𝑎𝑑h𝑖𝑒𝑟𝑒𝑛</m:t>
                            </m:r>
                            <m:r>
                              <a:rPr lang="es-CL" sz="800" b="0" i="1">
                                <a:latin typeface="Cambria Math" panose="02040503050406030204" pitchFamily="18" charset="0"/>
                              </a:rPr>
                              <m:t> </m:t>
                            </m:r>
                            <m:r>
                              <a:rPr lang="es-CL" sz="800" b="0" i="1">
                                <a:latin typeface="Cambria Math" panose="02040503050406030204" pitchFamily="18" charset="0"/>
                              </a:rPr>
                              <m:t>𝑝𝑟𝑜𝑔𝑟𝑎𝑚𝑎</m:t>
                            </m:r>
                          </m:e>
                        </m:nary>
                      </m:num>
                      <m:den>
                        <m:nary>
                          <m:naryPr>
                            <m:chr m:val="∑"/>
                            <m:subHide m:val="on"/>
                            <m:supHide m:val="on"/>
                            <m:ctrlPr>
                              <a:rPr lang="es-CL" sz="800" b="0" i="1">
                                <a:latin typeface="Cambria Math" panose="02040503050406030204" pitchFamily="18" charset="0"/>
                              </a:rPr>
                            </m:ctrlPr>
                          </m:naryPr>
                          <m:sub/>
                          <m:sup/>
                          <m:e>
                            <m:r>
                              <a:rPr lang="es-CL" sz="800" b="0" i="1">
                                <a:latin typeface="Cambria Math" panose="02040503050406030204" pitchFamily="18" charset="0"/>
                              </a:rPr>
                              <m:t>𝑜𝑝𝑒𝑟𝑎𝑐𝑖𝑜𝑛𝑒𝑠</m:t>
                            </m:r>
                            <m:r>
                              <a:rPr lang="es-CL" sz="800" b="0" i="1">
                                <a:latin typeface="Cambria Math" panose="02040503050406030204" pitchFamily="18" charset="0"/>
                              </a:rPr>
                              <m:t> </m:t>
                            </m:r>
                            <m:r>
                              <a:rPr lang="es-CL" sz="800" b="0" i="1">
                                <a:latin typeface="Cambria Math" panose="02040503050406030204" pitchFamily="18" charset="0"/>
                              </a:rPr>
                              <m:t>𝑝𝑟𝑜𝑔𝑟𝑎𝑚𝑎</m:t>
                            </m:r>
                          </m:e>
                        </m:nary>
                      </m:den>
                    </m:f>
                  </m:oMath>
                </m:oMathPara>
              </a14:m>
              <a:endParaRPr lang="es-CL" sz="800"/>
            </a:p>
          </xdr:txBody>
        </xdr:sp>
      </mc:Choice>
      <mc:Fallback xmlns="">
        <xdr:sp macro="" textlink="">
          <xdr:nvSpPr>
            <xdr:cNvPr id="135" name="CuadroTexto 1">
              <a:extLst>
                <a:ext uri="{FF2B5EF4-FFF2-40B4-BE49-F238E27FC236}">
                  <a16:creationId xmlns:a16="http://schemas.microsoft.com/office/drawing/2014/main" id="{12EBD500-CA49-424F-9D17-5DD950AB847B}"/>
                </a:ext>
              </a:extLst>
            </xdr:cNvPr>
            <xdr:cNvSpPr txBox="1"/>
          </xdr:nvSpPr>
          <xdr:spPr>
            <a:xfrm>
              <a:off x="11564306" y="4671361"/>
              <a:ext cx="2988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s-CL" sz="800" b="0" i="0">
                  <a:latin typeface="Cambria Math" panose="02040503050406030204" pitchFamily="18" charset="0"/>
                </a:rPr>
                <a:t>% 𝐴𝑑ℎ𝑒𝑟𝑒𝑛𝑐𝑖𝑎 𝑎𝑙 𝑝𝑟𝑜𝑔𝑟𝑎𝑚𝑎=  (∑▒〖𝑜𝑝𝑒𝑟𝑎𝑐𝑖𝑜𝑛𝑒𝑠 𝑎𝑑ℎ𝑖𝑒𝑟𝑒𝑛 𝑝𝑟𝑜𝑔𝑟𝑎𝑚𝑎〗)/(∑▒〖𝑜𝑝𝑒𝑟𝑎𝑐𝑖𝑜𝑛𝑒𝑠 𝑝𝑟𝑜𝑔𝑟𝑎𝑚𝑎〗)</a:t>
              </a:r>
              <a:endParaRPr lang="es-CL" sz="800"/>
            </a:p>
          </xdr:txBody>
        </xdr:sp>
      </mc:Fallback>
    </mc:AlternateContent>
    <xdr:clientData/>
  </xdr:twoCellAnchor>
  <xdr:twoCellAnchor>
    <xdr:from>
      <xdr:col>5</xdr:col>
      <xdr:colOff>3393567</xdr:colOff>
      <xdr:row>7</xdr:row>
      <xdr:rowOff>73187</xdr:rowOff>
    </xdr:from>
    <xdr:to>
      <xdr:col>5</xdr:col>
      <xdr:colOff>6525567</xdr:colOff>
      <xdr:row>7</xdr:row>
      <xdr:rowOff>397187</xdr:rowOff>
    </xdr:to>
    <mc:AlternateContent xmlns:mc="http://schemas.openxmlformats.org/markup-compatibility/2006" xmlns:a14="http://schemas.microsoft.com/office/drawing/2010/main">
      <mc:Choice Requires="a14">
        <xdr:sp macro="" textlink="">
          <xdr:nvSpPr>
            <xdr:cNvPr id="136" name="CuadroTexto 1">
              <a:extLst>
                <a:ext uri="{FF2B5EF4-FFF2-40B4-BE49-F238E27FC236}">
                  <a16:creationId xmlns:a16="http://schemas.microsoft.com/office/drawing/2014/main" id="{00000000-0008-0000-0000-000088000000}"/>
                </a:ext>
              </a:extLst>
            </xdr:cNvPr>
            <xdr:cNvSpPr txBox="1"/>
          </xdr:nvSpPr>
          <xdr:spPr>
            <a:xfrm>
              <a:off x="14863255" y="2827500"/>
              <a:ext cx="3132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
                  </m:oMathParaPr>
                  <m:oMath xmlns:m="http://schemas.openxmlformats.org/officeDocument/2006/math">
                    <m:r>
                      <a:rPr lang="es-CL" sz="800" b="0" i="1">
                        <a:latin typeface="Cambria Math" panose="02040503050406030204" pitchFamily="18" charset="0"/>
                      </a:rPr>
                      <m:t>% </m:t>
                    </m:r>
                    <m:r>
                      <a:rPr lang="es-CL" sz="800" b="0" i="1">
                        <a:latin typeface="Cambria Math" panose="02040503050406030204" pitchFamily="18" charset="0"/>
                      </a:rPr>
                      <m:t>𝐻𝑜𝑟𝑖𝑧𝑜𝑛𝑡𝑒</m:t>
                    </m:r>
                    <m:r>
                      <a:rPr lang="es-CL" sz="800" b="0" i="1">
                        <a:latin typeface="Cambria Math" panose="02040503050406030204" pitchFamily="18" charset="0"/>
                      </a:rPr>
                      <m:t> </m:t>
                    </m:r>
                    <m:r>
                      <a:rPr lang="es-CL" sz="800" b="0" i="1">
                        <a:latin typeface="Cambria Math" panose="02040503050406030204" pitchFamily="18" charset="0"/>
                      </a:rPr>
                      <m:t>𝑙𝑖𝑏𝑒𝑟𝑎𝑐𝑖</m:t>
                    </m:r>
                    <m:r>
                      <a:rPr lang="es-CL" sz="800" b="0" i="1">
                        <a:latin typeface="Cambria Math" panose="02040503050406030204" pitchFamily="18" charset="0"/>
                      </a:rPr>
                      <m:t>ó</m:t>
                    </m:r>
                    <m:r>
                      <a:rPr lang="es-CL" sz="800" b="0" i="1">
                        <a:latin typeface="Cambria Math" panose="02040503050406030204" pitchFamily="18" charset="0"/>
                      </a:rPr>
                      <m:t>𝑛</m:t>
                    </m:r>
                    <m:r>
                      <a:rPr lang="es-CL" sz="800" b="0" i="1">
                        <a:latin typeface="Cambria Math" panose="02040503050406030204" pitchFamily="18" charset="0"/>
                      </a:rPr>
                      <m:t>= </m:t>
                    </m:r>
                    <m:f>
                      <m:fPr>
                        <m:ctrlPr>
                          <a:rPr lang="es-CL" sz="800" b="0" i="1">
                            <a:latin typeface="Cambria Math" panose="02040503050406030204" pitchFamily="18" charset="0"/>
                          </a:rPr>
                        </m:ctrlPr>
                      </m:fPr>
                      <m:num>
                        <m:nary>
                          <m:naryPr>
                            <m:chr m:val="∑"/>
                            <m:subHide m:val="on"/>
                            <m:supHide m:val="on"/>
                            <m:ctrlPr>
                              <a:rPr lang="es-CL" sz="800" b="0" i="1">
                                <a:latin typeface="Cambria Math" panose="02040503050406030204" pitchFamily="18" charset="0"/>
                              </a:rPr>
                            </m:ctrlPr>
                          </m:naryPr>
                          <m:sub/>
                          <m:sup/>
                          <m:e>
                            <m:r>
                              <a:rPr lang="es-CL" sz="800" b="0" i="1">
                                <a:latin typeface="Cambria Math" panose="02040503050406030204" pitchFamily="18" charset="0"/>
                              </a:rPr>
                              <m:t>𝑂𝑇𝑠</m:t>
                            </m:r>
                            <m:r>
                              <a:rPr lang="es-CL" sz="800" b="0" i="1">
                                <a:latin typeface="Cambria Math" panose="02040503050406030204" pitchFamily="18" charset="0"/>
                              </a:rPr>
                              <m:t> </m:t>
                            </m:r>
                            <m:r>
                              <a:rPr lang="es-CL" sz="800" b="0" i="1">
                                <a:latin typeface="Cambria Math" panose="02040503050406030204" pitchFamily="18" charset="0"/>
                              </a:rPr>
                              <m:t>𝑙𝑖𝑏𝑒𝑟𝑎𝑑𝑎𝑠</m:t>
                            </m:r>
                            <m:r>
                              <a:rPr lang="es-CL" sz="800" b="0" i="1">
                                <a:latin typeface="Cambria Math" panose="02040503050406030204" pitchFamily="18" charset="0"/>
                              </a:rPr>
                              <m:t> </m:t>
                            </m:r>
                            <m:r>
                              <a:rPr lang="es-CL" sz="800" b="0" i="1">
                                <a:latin typeface="Cambria Math" panose="02040503050406030204" pitchFamily="18" charset="0"/>
                              </a:rPr>
                              <m:t>𝑝𝑟𝑜𝑔𝑟𝑎𝑚𝑎</m:t>
                            </m:r>
                            <m:r>
                              <a:rPr lang="es-CL" sz="800" b="0" i="1">
                                <a:latin typeface="Cambria Math" panose="02040503050406030204" pitchFamily="18" charset="0"/>
                              </a:rPr>
                              <m:t> </m:t>
                            </m:r>
                            <m:r>
                              <a:rPr lang="es-CL" sz="800" b="0" i="1">
                                <a:latin typeface="Cambria Math" panose="02040503050406030204" pitchFamily="18" charset="0"/>
                              </a:rPr>
                              <m:t>𝑠𝑒𝑚</m:t>
                            </m:r>
                            <m:r>
                              <a:rPr lang="es-CL" sz="800" b="0" i="1">
                                <a:latin typeface="Cambria Math" panose="02040503050406030204" pitchFamily="18" charset="0"/>
                              </a:rPr>
                              <m:t> 1, 2, 3, ≥</m:t>
                            </m:r>
                          </m:e>
                        </m:nary>
                        <m:r>
                          <a:rPr lang="es-CL" sz="800" b="0" i="1">
                            <a:latin typeface="Cambria Math" panose="02040503050406030204" pitchFamily="18" charset="0"/>
                          </a:rPr>
                          <m:t>4</m:t>
                        </m:r>
                      </m:num>
                      <m:den>
                        <m:nary>
                          <m:naryPr>
                            <m:chr m:val="∑"/>
                            <m:subHide m:val="on"/>
                            <m:supHide m:val="on"/>
                            <m:ctrlPr>
                              <a:rPr lang="es-CL" sz="800" b="0" i="1">
                                <a:latin typeface="Cambria Math" panose="02040503050406030204" pitchFamily="18" charset="0"/>
                              </a:rPr>
                            </m:ctrlPr>
                          </m:naryPr>
                          <m:sub/>
                          <m:sup/>
                          <m:e>
                            <m:r>
                              <a:rPr lang="es-CL" sz="800" b="0" i="1">
                                <a:latin typeface="Cambria Math" panose="02040503050406030204" pitchFamily="18" charset="0"/>
                              </a:rPr>
                              <m:t>𝑡𝑜𝑡𝑎𝑙</m:t>
                            </m:r>
                            <m:r>
                              <a:rPr lang="es-CL" sz="800" b="0" i="1">
                                <a:latin typeface="Cambria Math" panose="02040503050406030204" pitchFamily="18" charset="0"/>
                              </a:rPr>
                              <m:t> </m:t>
                            </m:r>
                            <m:r>
                              <a:rPr lang="es-CL" sz="800" b="0" i="1">
                                <a:latin typeface="Cambria Math" panose="02040503050406030204" pitchFamily="18" charset="0"/>
                              </a:rPr>
                              <m:t>𝑂𝑇𝑠</m:t>
                            </m:r>
                            <m:r>
                              <a:rPr lang="es-CL" sz="800" b="0" i="1">
                                <a:latin typeface="Cambria Math" panose="02040503050406030204" pitchFamily="18" charset="0"/>
                              </a:rPr>
                              <m:t> </m:t>
                            </m:r>
                            <m:r>
                              <a:rPr lang="es-CL" sz="800" b="0" i="1">
                                <a:latin typeface="Cambria Math" panose="02040503050406030204" pitchFamily="18" charset="0"/>
                              </a:rPr>
                              <m:t>𝑙𝑖𝑏𝑒𝑟𝑎𝑑𝑎𝑠</m:t>
                            </m:r>
                            <m:r>
                              <a:rPr lang="es-CL" sz="800" b="0" i="1">
                                <a:latin typeface="Cambria Math" panose="02040503050406030204" pitchFamily="18" charset="0"/>
                              </a:rPr>
                              <m:t> </m:t>
                            </m:r>
                            <m:r>
                              <a:rPr lang="es-CL" sz="800" b="0" i="1">
                                <a:latin typeface="Cambria Math" panose="02040503050406030204" pitchFamily="18" charset="0"/>
                              </a:rPr>
                              <m:t>𝑝𝑟𝑜𝑔𝑟𝑎𝑚𝑎</m:t>
                            </m:r>
                          </m:e>
                        </m:nary>
                      </m:den>
                    </m:f>
                  </m:oMath>
                </m:oMathPara>
              </a14:m>
              <a:endParaRPr lang="es-CL" sz="800"/>
            </a:p>
          </xdr:txBody>
        </xdr:sp>
      </mc:Choice>
      <mc:Fallback xmlns="">
        <xdr:sp macro="" textlink="">
          <xdr:nvSpPr>
            <xdr:cNvPr id="136" name="CuadroTexto 1">
              <a:extLst>
                <a:ext uri="{FF2B5EF4-FFF2-40B4-BE49-F238E27FC236}">
                  <a16:creationId xmlns:a16="http://schemas.microsoft.com/office/drawing/2014/main" id="{33E03F78-EFBB-4DD7-826C-BA4D4539F11D}"/>
                </a:ext>
              </a:extLst>
            </xdr:cNvPr>
            <xdr:cNvSpPr txBox="1"/>
          </xdr:nvSpPr>
          <xdr:spPr>
            <a:xfrm>
              <a:off x="14863255" y="2827500"/>
              <a:ext cx="3132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s-CL" sz="800" b="0" i="0">
                  <a:latin typeface="Cambria Math" panose="02040503050406030204" pitchFamily="18" charset="0"/>
                </a:rPr>
                <a:t>% 𝐻𝑜𝑟𝑖𝑧𝑜𝑛𝑡𝑒 𝑙𝑖𝑏𝑒𝑟𝑎𝑐𝑖ó𝑛=  (∑▒〖𝑂𝑇𝑠 𝑙𝑖𝑏𝑒𝑟𝑎𝑑𝑎𝑠 𝑝𝑟𝑜𝑔𝑟𝑎𝑚𝑎 𝑠𝑒𝑚 1, 2, 3, ≥〗 4)/(∑▒〖𝑡𝑜𝑡𝑎𝑙 𝑂𝑇𝑠 𝑙𝑖𝑏𝑒𝑟𝑎𝑑𝑎𝑠 𝑝𝑟𝑜𝑔𝑟𝑎𝑚𝑎〗)</a:t>
              </a:r>
              <a:endParaRPr lang="es-CL" sz="800"/>
            </a:p>
          </xdr:txBody>
        </xdr:sp>
      </mc:Fallback>
    </mc:AlternateContent>
    <xdr:clientData/>
  </xdr:twoCellAnchor>
  <xdr:twoCellAnchor>
    <xdr:from>
      <xdr:col>5</xdr:col>
      <xdr:colOff>3393567</xdr:colOff>
      <xdr:row>7</xdr:row>
      <xdr:rowOff>443897</xdr:rowOff>
    </xdr:from>
    <xdr:to>
      <xdr:col>5</xdr:col>
      <xdr:colOff>5445567</xdr:colOff>
      <xdr:row>7</xdr:row>
      <xdr:rowOff>767897</xdr:rowOff>
    </xdr:to>
    <mc:AlternateContent xmlns:mc="http://schemas.openxmlformats.org/markup-compatibility/2006" xmlns:a14="http://schemas.microsoft.com/office/drawing/2010/main">
      <mc:Choice Requires="a14">
        <xdr:sp macro="" textlink="">
          <xdr:nvSpPr>
            <xdr:cNvPr id="137" name="CuadroTexto 1">
              <a:extLst>
                <a:ext uri="{FF2B5EF4-FFF2-40B4-BE49-F238E27FC236}">
                  <a16:creationId xmlns:a16="http://schemas.microsoft.com/office/drawing/2014/main" id="{00000000-0008-0000-0000-000089000000}"/>
                </a:ext>
              </a:extLst>
            </xdr:cNvPr>
            <xdr:cNvSpPr txBox="1"/>
          </xdr:nvSpPr>
          <xdr:spPr>
            <a:xfrm>
              <a:off x="14863255" y="3198210"/>
              <a:ext cx="2052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
                  </m:oMathParaPr>
                  <m:oMath xmlns:m="http://schemas.openxmlformats.org/officeDocument/2006/math">
                    <m:r>
                      <a:rPr lang="es-CL" sz="800" b="0" i="1">
                        <a:latin typeface="Cambria Math" panose="02040503050406030204" pitchFamily="18" charset="0"/>
                      </a:rPr>
                      <m:t>% </m:t>
                    </m:r>
                    <m:r>
                      <a:rPr lang="es-CL" sz="800" b="0" i="1">
                        <a:latin typeface="Cambria Math" panose="02040503050406030204" pitchFamily="18" charset="0"/>
                      </a:rPr>
                      <m:t>𝐴𝑣𝑖𝑠𝑜𝑠</m:t>
                    </m:r>
                    <m:r>
                      <a:rPr lang="es-CL" sz="800" b="0" i="1">
                        <a:latin typeface="Cambria Math" panose="02040503050406030204" pitchFamily="18" charset="0"/>
                      </a:rPr>
                      <m:t> </m:t>
                    </m:r>
                    <m:r>
                      <a:rPr lang="es-CL" sz="800" b="0" i="1">
                        <a:latin typeface="Cambria Math" panose="02040503050406030204" pitchFamily="18" charset="0"/>
                      </a:rPr>
                      <m:t>𝑝𝑒𝑛𝑑𝑖𝑒𝑛𝑡𝑒𝑠</m:t>
                    </m:r>
                    <m:r>
                      <a:rPr lang="es-CL" sz="800" b="0" i="1">
                        <a:latin typeface="Cambria Math" panose="02040503050406030204" pitchFamily="18" charset="0"/>
                      </a:rPr>
                      <m:t>= </m:t>
                    </m:r>
                    <m:f>
                      <m:fPr>
                        <m:ctrlPr>
                          <a:rPr lang="es-CL" sz="800" b="0" i="1">
                            <a:latin typeface="Cambria Math" panose="02040503050406030204" pitchFamily="18" charset="0"/>
                          </a:rPr>
                        </m:ctrlPr>
                      </m:fPr>
                      <m:num>
                        <m:nary>
                          <m:naryPr>
                            <m:chr m:val="∑"/>
                            <m:subHide m:val="on"/>
                            <m:supHide m:val="on"/>
                            <m:ctrlPr>
                              <a:rPr lang="es-CL" sz="800" b="0" i="1">
                                <a:latin typeface="Cambria Math" panose="02040503050406030204" pitchFamily="18" charset="0"/>
                              </a:rPr>
                            </m:ctrlPr>
                          </m:naryPr>
                          <m:sub/>
                          <m:sup/>
                          <m:e>
                            <m:r>
                              <a:rPr lang="es-CL" sz="800" b="0" i="1">
                                <a:latin typeface="Cambria Math" panose="02040503050406030204" pitchFamily="18" charset="0"/>
                              </a:rPr>
                              <m:t>𝑎𝑣𝑖𝑠𝑜𝑠</m:t>
                            </m:r>
                            <m:r>
                              <a:rPr lang="es-CL" sz="800" b="0" i="1">
                                <a:latin typeface="Cambria Math" panose="02040503050406030204" pitchFamily="18" charset="0"/>
                              </a:rPr>
                              <m:t> </m:t>
                            </m:r>
                            <m:r>
                              <a:rPr lang="es-CL" sz="800" b="0" i="1">
                                <a:latin typeface="Cambria Math" panose="02040503050406030204" pitchFamily="18" charset="0"/>
                              </a:rPr>
                              <m:t>𝑝𝑒𝑛𝑑𝑖𝑒𝑚𝑡𝑒𝑠</m:t>
                            </m:r>
                          </m:e>
                        </m:nary>
                      </m:num>
                      <m:den>
                        <m:nary>
                          <m:naryPr>
                            <m:chr m:val="∑"/>
                            <m:subHide m:val="on"/>
                            <m:supHide m:val="on"/>
                            <m:ctrlPr>
                              <a:rPr lang="es-CL" sz="800" b="0" i="1">
                                <a:latin typeface="Cambria Math" panose="02040503050406030204" pitchFamily="18" charset="0"/>
                              </a:rPr>
                            </m:ctrlPr>
                          </m:naryPr>
                          <m:sub/>
                          <m:sup/>
                          <m:e>
                            <m:r>
                              <a:rPr lang="es-CL" sz="800" b="0" i="1">
                                <a:latin typeface="Cambria Math" panose="02040503050406030204" pitchFamily="18" charset="0"/>
                              </a:rPr>
                              <m:t>𝑎𝑣𝑖𝑠𝑜𝑠</m:t>
                            </m:r>
                            <m:r>
                              <a:rPr lang="es-CL" sz="800" b="0" i="1">
                                <a:latin typeface="Cambria Math" panose="02040503050406030204" pitchFamily="18" charset="0"/>
                              </a:rPr>
                              <m:t> </m:t>
                            </m:r>
                            <m:r>
                              <a:rPr lang="es-CL" sz="800" b="0" i="1">
                                <a:latin typeface="Cambria Math" panose="02040503050406030204" pitchFamily="18" charset="0"/>
                              </a:rPr>
                              <m:t>𝑎𝑏𝑖𝑒𝑟𝑡𝑜𝑠</m:t>
                            </m:r>
                          </m:e>
                        </m:nary>
                      </m:den>
                    </m:f>
                  </m:oMath>
                </m:oMathPara>
              </a14:m>
              <a:endParaRPr lang="es-CL" sz="800"/>
            </a:p>
          </xdr:txBody>
        </xdr:sp>
      </mc:Choice>
      <mc:Fallback xmlns="">
        <xdr:sp macro="" textlink="">
          <xdr:nvSpPr>
            <xdr:cNvPr id="137" name="CuadroTexto 1">
              <a:extLst>
                <a:ext uri="{FF2B5EF4-FFF2-40B4-BE49-F238E27FC236}">
                  <a16:creationId xmlns:a16="http://schemas.microsoft.com/office/drawing/2014/main" id="{B5322A37-DD11-455B-8808-DDAADA55134C}"/>
                </a:ext>
              </a:extLst>
            </xdr:cNvPr>
            <xdr:cNvSpPr txBox="1"/>
          </xdr:nvSpPr>
          <xdr:spPr>
            <a:xfrm>
              <a:off x="14863255" y="3198210"/>
              <a:ext cx="2052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s-CL" sz="800" b="0" i="0">
                  <a:latin typeface="Cambria Math" panose="02040503050406030204" pitchFamily="18" charset="0"/>
                </a:rPr>
                <a:t>% 𝐴𝑣𝑖𝑠𝑜𝑠 𝑝𝑒𝑛𝑑𝑖𝑒𝑛𝑡𝑒𝑠=  (∑▒〖𝑎𝑣𝑖𝑠𝑜𝑠 𝑝𝑒𝑛𝑑𝑖𝑒𝑚𝑡𝑒𝑠〗)/(∑▒〖𝑎𝑣𝑖𝑠𝑜𝑠 𝑎𝑏𝑖𝑒𝑟𝑡𝑜𝑠〗)</a:t>
              </a:r>
              <a:endParaRPr lang="es-CL" sz="800"/>
            </a:p>
          </xdr:txBody>
        </xdr:sp>
      </mc:Fallback>
    </mc:AlternateContent>
    <xdr:clientData/>
  </xdr:twoCellAnchor>
  <xdr:twoCellAnchor>
    <xdr:from>
      <xdr:col>5</xdr:col>
      <xdr:colOff>94618</xdr:colOff>
      <xdr:row>7</xdr:row>
      <xdr:rowOff>1175629</xdr:rowOff>
    </xdr:from>
    <xdr:to>
      <xdr:col>5</xdr:col>
      <xdr:colOff>3046618</xdr:colOff>
      <xdr:row>7</xdr:row>
      <xdr:rowOff>1499629</xdr:rowOff>
    </xdr:to>
    <mc:AlternateContent xmlns:mc="http://schemas.openxmlformats.org/markup-compatibility/2006" xmlns:a14="http://schemas.microsoft.com/office/drawing/2010/main">
      <mc:Choice Requires="a14">
        <xdr:sp macro="" textlink="">
          <xdr:nvSpPr>
            <xdr:cNvPr id="138" name="CuadroTexto 1">
              <a:extLst>
                <a:ext uri="{FF2B5EF4-FFF2-40B4-BE49-F238E27FC236}">
                  <a16:creationId xmlns:a16="http://schemas.microsoft.com/office/drawing/2014/main" id="{00000000-0008-0000-0000-00008A000000}"/>
                </a:ext>
              </a:extLst>
            </xdr:cNvPr>
            <xdr:cNvSpPr txBox="1"/>
          </xdr:nvSpPr>
          <xdr:spPr>
            <a:xfrm>
              <a:off x="11564306" y="3929942"/>
              <a:ext cx="2952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
                  </m:oMathParaPr>
                  <m:oMath xmlns:m="http://schemas.openxmlformats.org/officeDocument/2006/math">
                    <m:r>
                      <a:rPr lang="es-CL" sz="800" b="0" i="1">
                        <a:latin typeface="Cambria Math" panose="02040503050406030204" pitchFamily="18" charset="0"/>
                      </a:rPr>
                      <m:t>% </m:t>
                    </m:r>
                    <m:r>
                      <a:rPr lang="es-CL" sz="800" b="0" i="1">
                        <a:latin typeface="Cambria Math" panose="02040503050406030204" pitchFamily="18" charset="0"/>
                      </a:rPr>
                      <m:t>𝐵𝑎𝑐𝑘𝑙𝑜𝑔</m:t>
                    </m:r>
                    <m:r>
                      <a:rPr lang="es-CL" sz="800" b="0" i="1">
                        <a:latin typeface="Cambria Math" panose="02040503050406030204" pitchFamily="18" charset="0"/>
                      </a:rPr>
                      <m:t>= </m:t>
                    </m:r>
                    <m:f>
                      <m:fPr>
                        <m:ctrlPr>
                          <a:rPr lang="es-CL" sz="800" b="0" i="1">
                            <a:latin typeface="Cambria Math" panose="02040503050406030204" pitchFamily="18" charset="0"/>
                          </a:rPr>
                        </m:ctrlPr>
                      </m:fPr>
                      <m:num>
                        <m:nary>
                          <m:naryPr>
                            <m:chr m:val="∑"/>
                            <m:subHide m:val="on"/>
                            <m:supHide m:val="on"/>
                            <m:ctrlPr>
                              <a:rPr lang="es-CL" sz="800" b="0" i="1">
                                <a:latin typeface="Cambria Math" panose="02040503050406030204" pitchFamily="18" charset="0"/>
                              </a:rPr>
                            </m:ctrlPr>
                          </m:naryPr>
                          <m:sub/>
                          <m:sup/>
                          <m:e>
                            <m:r>
                              <a:rPr lang="es-CL" sz="800" b="0" i="1">
                                <a:latin typeface="Cambria Math" panose="02040503050406030204" pitchFamily="18" charset="0"/>
                              </a:rPr>
                              <m:t>𝐻𝐻</m:t>
                            </m:r>
                            <m:r>
                              <a:rPr lang="es-CL" sz="800" b="0" i="1">
                                <a:latin typeface="Cambria Math" panose="02040503050406030204" pitchFamily="18" charset="0"/>
                              </a:rPr>
                              <m:t> </m:t>
                            </m:r>
                            <m:r>
                              <a:rPr lang="es-CL" sz="800" b="0" i="1">
                                <a:latin typeface="Cambria Math" panose="02040503050406030204" pitchFamily="18" charset="0"/>
                              </a:rPr>
                              <m:t>𝑡𝑟𝑎𝑏𝑎𝑗𝑜</m:t>
                            </m:r>
                            <m:r>
                              <a:rPr lang="es-CL" sz="800" b="0" i="1">
                                <a:latin typeface="Cambria Math" panose="02040503050406030204" pitchFamily="18" charset="0"/>
                              </a:rPr>
                              <m:t> </m:t>
                            </m:r>
                            <m:r>
                              <a:rPr lang="es-CL" sz="800" b="0" i="1">
                                <a:latin typeface="Cambria Math" panose="02040503050406030204" pitchFamily="18" charset="0"/>
                              </a:rPr>
                              <m:t>𝑝𝑙𝑎𝑛𝑖𝑓𝑖𝑐𝑎𝑑𝑜</m:t>
                            </m:r>
                            <m:r>
                              <a:rPr lang="es-CL" sz="800" b="0" i="1">
                                <a:latin typeface="Cambria Math" panose="02040503050406030204" pitchFamily="18" charset="0"/>
                              </a:rPr>
                              <m:t>+</m:t>
                            </m:r>
                            <m:r>
                              <a:rPr lang="es-CL" sz="800" b="0" i="1">
                                <a:latin typeface="Cambria Math" panose="02040503050406030204" pitchFamily="18" charset="0"/>
                              </a:rPr>
                              <m:t>𝐻𝐻</m:t>
                            </m:r>
                            <m:r>
                              <a:rPr lang="es-CL" sz="800" b="0" i="1">
                                <a:latin typeface="Cambria Math" panose="02040503050406030204" pitchFamily="18" charset="0"/>
                              </a:rPr>
                              <m:t> </m:t>
                            </m:r>
                            <m:r>
                              <a:rPr lang="es-CL" sz="800" b="0" i="1">
                                <a:latin typeface="Cambria Math" panose="02040503050406030204" pitchFamily="18" charset="0"/>
                              </a:rPr>
                              <m:t>𝑡𝑟𝑎𝑏𝑎𝑗𝑜</m:t>
                            </m:r>
                            <m:r>
                              <a:rPr lang="es-CL" sz="800" b="0" i="1">
                                <a:latin typeface="Cambria Math" panose="02040503050406030204" pitchFamily="18" charset="0"/>
                              </a:rPr>
                              <m:t> </m:t>
                            </m:r>
                            <m:r>
                              <a:rPr lang="es-CL" sz="800" b="0" i="1">
                                <a:latin typeface="Cambria Math" panose="02040503050406030204" pitchFamily="18" charset="0"/>
                              </a:rPr>
                              <m:t>𝑝𝑒𝑛𝑑𝑖𝑒𝑛𝑡𝑒</m:t>
                            </m:r>
                          </m:e>
                        </m:nary>
                      </m:num>
                      <m:den>
                        <m:nary>
                          <m:naryPr>
                            <m:chr m:val="∑"/>
                            <m:subHide m:val="on"/>
                            <m:supHide m:val="on"/>
                            <m:ctrlPr>
                              <a:rPr lang="es-CL" sz="800" b="0" i="1">
                                <a:latin typeface="Cambria Math" panose="02040503050406030204" pitchFamily="18" charset="0"/>
                              </a:rPr>
                            </m:ctrlPr>
                          </m:naryPr>
                          <m:sub/>
                          <m:sup/>
                          <m:e>
                            <m:r>
                              <a:rPr lang="es-CL" sz="800" b="0" i="1">
                                <a:latin typeface="Cambria Math" panose="02040503050406030204" pitchFamily="18" charset="0"/>
                              </a:rPr>
                              <m:t>𝐻𝐻</m:t>
                            </m:r>
                            <m:r>
                              <a:rPr lang="es-CL" sz="800" b="0" i="1">
                                <a:latin typeface="Cambria Math" panose="02040503050406030204" pitchFamily="18" charset="0"/>
                              </a:rPr>
                              <m:t> </m:t>
                            </m:r>
                            <m:r>
                              <a:rPr lang="es-CL" sz="800" b="0" i="1">
                                <a:latin typeface="Cambria Math" panose="02040503050406030204" pitchFamily="18" charset="0"/>
                              </a:rPr>
                              <m:t>𝑑𝑜𝑡𝑎𝑐𝑖</m:t>
                            </m:r>
                            <m:r>
                              <a:rPr lang="es-CL" sz="800" b="0" i="1">
                                <a:latin typeface="Cambria Math" panose="02040503050406030204" pitchFamily="18" charset="0"/>
                              </a:rPr>
                              <m:t>ó</m:t>
                            </m:r>
                            <m:r>
                              <a:rPr lang="es-CL" sz="800" b="0" i="1">
                                <a:latin typeface="Cambria Math" panose="02040503050406030204" pitchFamily="18" charset="0"/>
                              </a:rPr>
                              <m:t>𝑛</m:t>
                            </m:r>
                            <m:r>
                              <a:rPr lang="es-CL" sz="800" b="0" i="1">
                                <a:latin typeface="Cambria Math" panose="02040503050406030204" pitchFamily="18" charset="0"/>
                              </a:rPr>
                              <m:t> </m:t>
                            </m:r>
                            <m:r>
                              <a:rPr lang="es-CL" sz="800" b="0" i="1">
                                <a:latin typeface="Cambria Math" panose="02040503050406030204" pitchFamily="18" charset="0"/>
                              </a:rPr>
                              <m:t>𝑡𝑜𝑡𝑎𝑙</m:t>
                            </m:r>
                          </m:e>
                        </m:nary>
                      </m:den>
                    </m:f>
                  </m:oMath>
                </m:oMathPara>
              </a14:m>
              <a:endParaRPr lang="es-CL" sz="800"/>
            </a:p>
          </xdr:txBody>
        </xdr:sp>
      </mc:Choice>
      <mc:Fallback xmlns="">
        <xdr:sp macro="" textlink="">
          <xdr:nvSpPr>
            <xdr:cNvPr id="138" name="CuadroTexto 1">
              <a:extLst>
                <a:ext uri="{FF2B5EF4-FFF2-40B4-BE49-F238E27FC236}">
                  <a16:creationId xmlns:a16="http://schemas.microsoft.com/office/drawing/2014/main" id="{63EFA54A-FCD6-4BF3-8293-48A192B5278B}"/>
                </a:ext>
              </a:extLst>
            </xdr:cNvPr>
            <xdr:cNvSpPr txBox="1"/>
          </xdr:nvSpPr>
          <xdr:spPr>
            <a:xfrm>
              <a:off x="11564306" y="3929942"/>
              <a:ext cx="2952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s-CL" sz="800" b="0" i="0">
                  <a:latin typeface="Cambria Math" panose="02040503050406030204" pitchFamily="18" charset="0"/>
                </a:rPr>
                <a:t>% 𝐵𝑎𝑐𝑘𝑙𝑜𝑔=  (∑▒〖𝐻𝐻 𝑡𝑟𝑎𝑏𝑎𝑗𝑜 𝑝𝑙𝑎𝑛𝑖𝑓𝑖𝑐𝑎𝑑𝑜+𝐻𝐻 𝑡𝑟𝑎𝑏𝑎𝑗𝑜 𝑝𝑒𝑛𝑑𝑖𝑒𝑛𝑡𝑒〗)/(∑▒〖𝐻𝐻 𝑑𝑜𝑡𝑎𝑐𝑖ó𝑛 𝑡𝑜𝑡𝑎𝑙〗)</a:t>
              </a:r>
              <a:endParaRPr lang="es-CL" sz="800"/>
            </a:p>
          </xdr:txBody>
        </xdr:sp>
      </mc:Fallback>
    </mc:AlternateContent>
    <xdr:clientData/>
  </xdr:twoCellAnchor>
  <xdr:twoCellAnchor>
    <xdr:from>
      <xdr:col>5</xdr:col>
      <xdr:colOff>94618</xdr:colOff>
      <xdr:row>7</xdr:row>
      <xdr:rowOff>442148</xdr:rowOff>
    </xdr:from>
    <xdr:to>
      <xdr:col>5</xdr:col>
      <xdr:colOff>2686618</xdr:colOff>
      <xdr:row>7</xdr:row>
      <xdr:rowOff>766148</xdr:rowOff>
    </xdr:to>
    <mc:AlternateContent xmlns:mc="http://schemas.openxmlformats.org/markup-compatibility/2006" xmlns:a14="http://schemas.microsoft.com/office/drawing/2010/main">
      <mc:Choice Requires="a14">
        <xdr:sp macro="" textlink="">
          <xdr:nvSpPr>
            <xdr:cNvPr id="139" name="CuadroTexto 1">
              <a:extLst>
                <a:ext uri="{FF2B5EF4-FFF2-40B4-BE49-F238E27FC236}">
                  <a16:creationId xmlns:a16="http://schemas.microsoft.com/office/drawing/2014/main" id="{00000000-0008-0000-0000-00008B000000}"/>
                </a:ext>
              </a:extLst>
            </xdr:cNvPr>
            <xdr:cNvSpPr txBox="1"/>
          </xdr:nvSpPr>
          <xdr:spPr>
            <a:xfrm>
              <a:off x="11564306" y="3196461"/>
              <a:ext cx="2592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
                  </m:oMathParaPr>
                  <m:oMath xmlns:m="http://schemas.openxmlformats.org/officeDocument/2006/math">
                    <m:r>
                      <a:rPr lang="es-CL" sz="800" b="0" i="1">
                        <a:latin typeface="Cambria Math" panose="02040503050406030204" pitchFamily="18" charset="0"/>
                      </a:rPr>
                      <m:t>% </m:t>
                    </m:r>
                    <m:r>
                      <a:rPr lang="es-CL" sz="800" b="0" i="1">
                        <a:latin typeface="Cambria Math" panose="02040503050406030204" pitchFamily="18" charset="0"/>
                      </a:rPr>
                      <m:t>𝐶𝑢𝑚𝑝𝑙𝑖𝑚𝑖𝑒𝑛𝑡𝑜</m:t>
                    </m:r>
                    <m:r>
                      <a:rPr lang="es-CL" sz="800" b="0" i="1">
                        <a:latin typeface="Cambria Math" panose="02040503050406030204" pitchFamily="18" charset="0"/>
                      </a:rPr>
                      <m:t> </m:t>
                    </m:r>
                    <m:r>
                      <a:rPr lang="es-CL" sz="800" b="0" i="1">
                        <a:latin typeface="Cambria Math" panose="02040503050406030204" pitchFamily="18" charset="0"/>
                      </a:rPr>
                      <m:t>𝑝𝑟𝑜𝑔</m:t>
                    </m:r>
                    <m:r>
                      <a:rPr lang="es-CL" sz="800" b="0" i="1">
                        <a:latin typeface="Cambria Math" panose="02040503050406030204" pitchFamily="18" charset="0"/>
                      </a:rPr>
                      <m:t>= </m:t>
                    </m:r>
                    <m:f>
                      <m:fPr>
                        <m:ctrlPr>
                          <a:rPr lang="es-CL" sz="800" b="0" i="1">
                            <a:latin typeface="Cambria Math" panose="02040503050406030204" pitchFamily="18" charset="0"/>
                          </a:rPr>
                        </m:ctrlPr>
                      </m:fPr>
                      <m:num>
                        <m:nary>
                          <m:naryPr>
                            <m:chr m:val="∑"/>
                            <m:subHide m:val="on"/>
                            <m:supHide m:val="on"/>
                            <m:ctrlPr>
                              <a:rPr lang="es-CL" sz="800" b="0" i="1">
                                <a:latin typeface="Cambria Math" panose="02040503050406030204" pitchFamily="18" charset="0"/>
                              </a:rPr>
                            </m:ctrlPr>
                          </m:naryPr>
                          <m:sub/>
                          <m:sup/>
                          <m:e>
                            <m:r>
                              <a:rPr lang="es-CL" sz="800" b="0" i="1">
                                <a:latin typeface="Cambria Math" panose="02040503050406030204" pitchFamily="18" charset="0"/>
                              </a:rPr>
                              <m:t>𝐻𝐻</m:t>
                            </m:r>
                            <m:r>
                              <a:rPr lang="es-CL" sz="800" b="0" i="1">
                                <a:latin typeface="Cambria Math" panose="02040503050406030204" pitchFamily="18" charset="0"/>
                              </a:rPr>
                              <m:t> </m:t>
                            </m:r>
                            <m:r>
                              <a:rPr lang="es-CL" sz="800" b="0" i="1">
                                <a:latin typeface="Cambria Math" panose="02040503050406030204" pitchFamily="18" charset="0"/>
                              </a:rPr>
                              <m:t>𝑝𝑟𝑜𝑔𝑟𝑎𝑚𝑎𝑑𝑎𝑠</m:t>
                            </m:r>
                            <m:r>
                              <a:rPr lang="es-CL" sz="800" b="0" i="1">
                                <a:latin typeface="Cambria Math" panose="02040503050406030204" pitchFamily="18" charset="0"/>
                              </a:rPr>
                              <m:t> </m:t>
                            </m:r>
                            <m:r>
                              <a:rPr lang="es-CL" sz="800" b="0" i="1">
                                <a:latin typeface="Cambria Math" panose="02040503050406030204" pitchFamily="18" charset="0"/>
                              </a:rPr>
                              <m:t>𝑒𝑗𝑒𝑐𝑢𝑡𝑎𝑑𝑎𝑠</m:t>
                            </m:r>
                          </m:e>
                        </m:nary>
                      </m:num>
                      <m:den>
                        <m:nary>
                          <m:naryPr>
                            <m:chr m:val="∑"/>
                            <m:subHide m:val="on"/>
                            <m:supHide m:val="on"/>
                            <m:ctrlPr>
                              <a:rPr lang="es-CL" sz="800" b="0" i="1">
                                <a:latin typeface="Cambria Math" panose="02040503050406030204" pitchFamily="18" charset="0"/>
                              </a:rPr>
                            </m:ctrlPr>
                          </m:naryPr>
                          <m:sub/>
                          <m:sup/>
                          <m:e>
                            <m:r>
                              <a:rPr lang="es-CL" sz="800" b="0" i="1">
                                <a:latin typeface="Cambria Math" panose="02040503050406030204" pitchFamily="18" charset="0"/>
                              </a:rPr>
                              <m:t>𝐻𝐻</m:t>
                            </m:r>
                            <m:r>
                              <a:rPr lang="es-CL" sz="800" b="0" i="1">
                                <a:latin typeface="Cambria Math" panose="02040503050406030204" pitchFamily="18" charset="0"/>
                              </a:rPr>
                              <m:t> </m:t>
                            </m:r>
                            <m:r>
                              <a:rPr lang="es-CL" sz="800" b="0" i="1">
                                <a:latin typeface="Cambria Math" panose="02040503050406030204" pitchFamily="18" charset="0"/>
                              </a:rPr>
                              <m:t>𝑝𝑟𝑜𝑔𝑟𝑎𝑚𝑎𝑑𝑎𝑠</m:t>
                            </m:r>
                          </m:e>
                        </m:nary>
                      </m:den>
                    </m:f>
                  </m:oMath>
                </m:oMathPara>
              </a14:m>
              <a:endParaRPr lang="es-CL" sz="800"/>
            </a:p>
          </xdr:txBody>
        </xdr:sp>
      </mc:Choice>
      <mc:Fallback xmlns="">
        <xdr:sp macro="" textlink="">
          <xdr:nvSpPr>
            <xdr:cNvPr id="139" name="CuadroTexto 1">
              <a:extLst>
                <a:ext uri="{FF2B5EF4-FFF2-40B4-BE49-F238E27FC236}">
                  <a16:creationId xmlns:a16="http://schemas.microsoft.com/office/drawing/2014/main" id="{B011C73D-44FD-49F7-994C-7D19CCBC146D}"/>
                </a:ext>
              </a:extLst>
            </xdr:cNvPr>
            <xdr:cNvSpPr txBox="1"/>
          </xdr:nvSpPr>
          <xdr:spPr>
            <a:xfrm>
              <a:off x="11564306" y="3196461"/>
              <a:ext cx="2592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s-CL" sz="800" b="0" i="0">
                  <a:latin typeface="Cambria Math" panose="02040503050406030204" pitchFamily="18" charset="0"/>
                </a:rPr>
                <a:t>% 𝐶𝑢𝑚𝑝𝑙𝑖𝑚𝑖𝑒𝑛𝑡𝑜 𝑝𝑟𝑜𝑔=  (∑▒〖𝐻𝐻 𝑝𝑟𝑜𝑔𝑟𝑎𝑚𝑎𝑑𝑎𝑠 𝑒𝑗𝑒𝑐𝑢𝑡𝑎𝑑𝑎𝑠〗)/(∑▒〖𝐻𝐻 𝑝𝑟𝑜𝑔𝑟𝑎𝑚𝑎𝑑𝑎𝑠〗)</a:t>
              </a:r>
              <a:endParaRPr lang="es-CL" sz="800"/>
            </a:p>
          </xdr:txBody>
        </xdr:sp>
      </mc:Fallback>
    </mc:AlternateContent>
    <xdr:clientData/>
  </xdr:twoCellAnchor>
  <xdr:twoCellAnchor>
    <xdr:from>
      <xdr:col>5</xdr:col>
      <xdr:colOff>94618</xdr:colOff>
      <xdr:row>7</xdr:row>
      <xdr:rowOff>812857</xdr:rowOff>
    </xdr:from>
    <xdr:to>
      <xdr:col>5</xdr:col>
      <xdr:colOff>3010618</xdr:colOff>
      <xdr:row>7</xdr:row>
      <xdr:rowOff>1136857</xdr:rowOff>
    </xdr:to>
    <mc:AlternateContent xmlns:mc="http://schemas.openxmlformats.org/markup-compatibility/2006" xmlns:a14="http://schemas.microsoft.com/office/drawing/2010/main">
      <mc:Choice Requires="a14">
        <xdr:sp macro="" textlink="">
          <xdr:nvSpPr>
            <xdr:cNvPr id="140" name="CuadroTexto 1">
              <a:extLst>
                <a:ext uri="{FF2B5EF4-FFF2-40B4-BE49-F238E27FC236}">
                  <a16:creationId xmlns:a16="http://schemas.microsoft.com/office/drawing/2014/main" id="{00000000-0008-0000-0000-00008C000000}"/>
                </a:ext>
              </a:extLst>
            </xdr:cNvPr>
            <xdr:cNvSpPr txBox="1"/>
          </xdr:nvSpPr>
          <xdr:spPr>
            <a:xfrm>
              <a:off x="11564306" y="3567170"/>
              <a:ext cx="2916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
                  </m:oMathParaPr>
                  <m:oMath xmlns:m="http://schemas.openxmlformats.org/officeDocument/2006/math">
                    <m:r>
                      <a:rPr lang="es-CL" sz="800" b="0" i="1">
                        <a:latin typeface="Cambria Math" panose="02040503050406030204" pitchFamily="18" charset="0"/>
                      </a:rPr>
                      <m:t>% </m:t>
                    </m:r>
                    <m:r>
                      <a:rPr lang="es-CL" sz="800" b="0" i="1">
                        <a:latin typeface="Cambria Math" panose="02040503050406030204" pitchFamily="18" charset="0"/>
                      </a:rPr>
                      <m:t>𝐶𝑢𝑚𝑝𝑙𝑖𝑚𝑖𝑒𝑛𝑡𝑜</m:t>
                    </m:r>
                    <m:r>
                      <a:rPr lang="es-CL" sz="800" b="0" i="1">
                        <a:latin typeface="Cambria Math" panose="02040503050406030204" pitchFamily="18" charset="0"/>
                      </a:rPr>
                      <m:t> </m:t>
                    </m:r>
                    <m:r>
                      <a:rPr lang="es-CL" sz="800" b="0" i="1">
                        <a:latin typeface="Cambria Math" panose="02040503050406030204" pitchFamily="18" charset="0"/>
                      </a:rPr>
                      <m:t>𝑝𝑙𝑎𝑛</m:t>
                    </m:r>
                    <m:r>
                      <a:rPr lang="es-CL" sz="800" b="0" i="1">
                        <a:latin typeface="Cambria Math" panose="02040503050406030204" pitchFamily="18" charset="0"/>
                      </a:rPr>
                      <m:t> </m:t>
                    </m:r>
                    <m:r>
                      <a:rPr lang="es-CL" sz="800" b="0" i="1">
                        <a:latin typeface="Cambria Math" panose="02040503050406030204" pitchFamily="18" charset="0"/>
                      </a:rPr>
                      <m:t>𝑚𝑎𝑡𝑟𝑖𝑧</m:t>
                    </m:r>
                    <m:r>
                      <a:rPr lang="es-CL" sz="800" b="0" i="1">
                        <a:latin typeface="Cambria Math" panose="02040503050406030204" pitchFamily="18" charset="0"/>
                      </a:rPr>
                      <m:t>= </m:t>
                    </m:r>
                    <m:f>
                      <m:fPr>
                        <m:ctrlPr>
                          <a:rPr lang="es-CL" sz="800" b="0" i="1">
                            <a:latin typeface="Cambria Math" panose="02040503050406030204" pitchFamily="18" charset="0"/>
                          </a:rPr>
                        </m:ctrlPr>
                      </m:fPr>
                      <m:num>
                        <m:nary>
                          <m:naryPr>
                            <m:chr m:val="∑"/>
                            <m:subHide m:val="on"/>
                            <m:supHide m:val="on"/>
                            <m:ctrlPr>
                              <a:rPr lang="es-CL" sz="800" b="0" i="1">
                                <a:latin typeface="Cambria Math" panose="02040503050406030204" pitchFamily="18" charset="0"/>
                              </a:rPr>
                            </m:ctrlPr>
                          </m:naryPr>
                          <m:sub/>
                          <m:sup/>
                          <m:e>
                            <m:r>
                              <a:rPr lang="es-CL" sz="800" b="0" i="1">
                                <a:latin typeface="Cambria Math" panose="02040503050406030204" pitchFamily="18" charset="0"/>
                              </a:rPr>
                              <m:t>𝑂𝑇𝑠</m:t>
                            </m:r>
                            <m:r>
                              <a:rPr lang="es-CL" sz="800" b="0" i="1">
                                <a:latin typeface="Cambria Math" panose="02040503050406030204" pitchFamily="18" charset="0"/>
                              </a:rPr>
                              <m:t> </m:t>
                            </m:r>
                            <m:r>
                              <a:rPr lang="es-CL" sz="800" b="0" i="1">
                                <a:latin typeface="Cambria Math" panose="02040503050406030204" pitchFamily="18" charset="0"/>
                              </a:rPr>
                              <m:t>𝑒𝑗𝑒𝑐𝑢𝑡𝑎𝑑𝑎𝑠</m:t>
                            </m:r>
                          </m:e>
                        </m:nary>
                        <m:r>
                          <a:rPr lang="es-CL" sz="800" b="0" i="1">
                            <a:latin typeface="Cambria Math" panose="02040503050406030204" pitchFamily="18" charset="0"/>
                          </a:rPr>
                          <m:t> </m:t>
                        </m:r>
                        <m:r>
                          <a:rPr lang="es-CL" sz="800" b="0" i="1">
                            <a:latin typeface="Cambria Math" panose="02040503050406030204" pitchFamily="18" charset="0"/>
                          </a:rPr>
                          <m:t>𝑒𝑛</m:t>
                        </m:r>
                        <m:r>
                          <a:rPr lang="es-CL" sz="800" b="0" i="1">
                            <a:latin typeface="Cambria Math" panose="02040503050406030204" pitchFamily="18" charset="0"/>
                          </a:rPr>
                          <m:t> </m:t>
                        </m:r>
                        <m:r>
                          <a:rPr lang="es-CL" sz="800" b="0" i="1">
                            <a:latin typeface="Cambria Math" panose="02040503050406030204" pitchFamily="18" charset="0"/>
                          </a:rPr>
                          <m:t>𝑒𝑙</m:t>
                        </m:r>
                        <m:r>
                          <a:rPr lang="es-CL" sz="800" b="0" i="1">
                            <a:latin typeface="Cambria Math" panose="02040503050406030204" pitchFamily="18" charset="0"/>
                          </a:rPr>
                          <m:t> </m:t>
                        </m:r>
                        <m:r>
                          <a:rPr lang="es-CL" sz="800" b="0" i="1">
                            <a:latin typeface="Cambria Math" panose="02040503050406030204" pitchFamily="18" charset="0"/>
                          </a:rPr>
                          <m:t>𝑝𝑒𝑟𝑖𝑜𝑑𝑜</m:t>
                        </m:r>
                      </m:num>
                      <m:den>
                        <m:nary>
                          <m:naryPr>
                            <m:chr m:val="∑"/>
                            <m:subHide m:val="on"/>
                            <m:supHide m:val="on"/>
                            <m:ctrlPr>
                              <a:rPr lang="es-CL" sz="800" b="0" i="1">
                                <a:latin typeface="Cambria Math" panose="02040503050406030204" pitchFamily="18" charset="0"/>
                              </a:rPr>
                            </m:ctrlPr>
                          </m:naryPr>
                          <m:sub/>
                          <m:sup/>
                          <m:e>
                            <m:r>
                              <a:rPr lang="es-CL" sz="800" b="0" i="1">
                                <a:latin typeface="Cambria Math" panose="02040503050406030204" pitchFamily="18" charset="0"/>
                              </a:rPr>
                              <m:t>𝑂𝑇𝑠</m:t>
                            </m:r>
                            <m:r>
                              <a:rPr lang="es-CL" sz="800" b="0" i="1">
                                <a:latin typeface="Cambria Math" panose="02040503050406030204" pitchFamily="18" charset="0"/>
                              </a:rPr>
                              <m:t> </m:t>
                            </m:r>
                            <m:r>
                              <a:rPr lang="es-CL" sz="800" b="0" i="1">
                                <a:latin typeface="Cambria Math" panose="02040503050406030204" pitchFamily="18" charset="0"/>
                              </a:rPr>
                              <m:t>𝑡𝑜𝑚𝑎𝑑𝑎𝑠</m:t>
                            </m:r>
                            <m:r>
                              <a:rPr lang="es-CL" sz="800" b="0" i="1">
                                <a:latin typeface="Cambria Math" panose="02040503050406030204" pitchFamily="18" charset="0"/>
                              </a:rPr>
                              <m:t> </m:t>
                            </m:r>
                            <m:r>
                              <a:rPr lang="es-CL" sz="800" b="0" i="1">
                                <a:latin typeface="Cambria Math" panose="02040503050406030204" pitchFamily="18" charset="0"/>
                              </a:rPr>
                              <m:t>𝑒𝑛</m:t>
                            </m:r>
                            <m:r>
                              <a:rPr lang="es-CL" sz="800" b="0" i="1">
                                <a:latin typeface="Cambria Math" panose="02040503050406030204" pitchFamily="18" charset="0"/>
                              </a:rPr>
                              <m:t> </m:t>
                            </m:r>
                            <m:r>
                              <a:rPr lang="es-CL" sz="800" b="0" i="1">
                                <a:latin typeface="Cambria Math" panose="02040503050406030204" pitchFamily="18" charset="0"/>
                              </a:rPr>
                              <m:t>𝑒𝑙</m:t>
                            </m:r>
                            <m:r>
                              <a:rPr lang="es-CL" sz="800" b="0" i="1">
                                <a:latin typeface="Cambria Math" panose="02040503050406030204" pitchFamily="18" charset="0"/>
                              </a:rPr>
                              <m:t> </m:t>
                            </m:r>
                            <m:r>
                              <a:rPr lang="es-CL" sz="800" b="0" i="1">
                                <a:latin typeface="Cambria Math" panose="02040503050406030204" pitchFamily="18" charset="0"/>
                              </a:rPr>
                              <m:t>𝑝𝑒𝑟𝑖𝑜𝑑𝑜</m:t>
                            </m:r>
                          </m:e>
                        </m:nary>
                      </m:den>
                    </m:f>
                  </m:oMath>
                </m:oMathPara>
              </a14:m>
              <a:endParaRPr lang="es-CL" sz="800"/>
            </a:p>
          </xdr:txBody>
        </xdr:sp>
      </mc:Choice>
      <mc:Fallback xmlns="">
        <xdr:sp macro="" textlink="">
          <xdr:nvSpPr>
            <xdr:cNvPr id="140" name="CuadroTexto 1">
              <a:extLst>
                <a:ext uri="{FF2B5EF4-FFF2-40B4-BE49-F238E27FC236}">
                  <a16:creationId xmlns:a16="http://schemas.microsoft.com/office/drawing/2014/main" id="{C1CE7ABE-1F0D-4024-A770-1CE31DDBFEDC}"/>
                </a:ext>
              </a:extLst>
            </xdr:cNvPr>
            <xdr:cNvSpPr txBox="1"/>
          </xdr:nvSpPr>
          <xdr:spPr>
            <a:xfrm>
              <a:off x="11564306" y="3567170"/>
              <a:ext cx="2916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s-CL" sz="800" b="0" i="0">
                  <a:latin typeface="Cambria Math" panose="02040503050406030204" pitchFamily="18" charset="0"/>
                </a:rPr>
                <a:t>% 𝐶𝑢𝑚𝑝𝑙𝑖𝑚𝑖𝑒𝑛𝑡𝑜 𝑝𝑙𝑎𝑛 𝑚𝑎𝑡𝑟𝑖𝑧=  (∑▒〖𝑂𝑇𝑠 𝑒𝑗𝑒𝑐𝑢𝑡𝑎𝑑𝑎𝑠〗  𝑒𝑛 𝑒𝑙 𝑝𝑒𝑟𝑖𝑜𝑑𝑜)/(∑▒〖𝑂𝑇𝑠 𝑡𝑜𝑚𝑎𝑑𝑎𝑠 𝑒𝑛 𝑒𝑙 𝑝𝑒𝑟𝑖𝑜𝑑𝑜〗)</a:t>
              </a:r>
              <a:endParaRPr lang="es-CL" sz="800"/>
            </a:p>
          </xdr:txBody>
        </xdr:sp>
      </mc:Fallback>
    </mc:AlternateContent>
    <xdr:clientData/>
  </xdr:twoCellAnchor>
  <xdr:twoCellAnchor>
    <xdr:from>
      <xdr:col>5</xdr:col>
      <xdr:colOff>94618</xdr:colOff>
      <xdr:row>7</xdr:row>
      <xdr:rowOff>1546339</xdr:rowOff>
    </xdr:from>
    <xdr:to>
      <xdr:col>5</xdr:col>
      <xdr:colOff>2182618</xdr:colOff>
      <xdr:row>7</xdr:row>
      <xdr:rowOff>1870339</xdr:rowOff>
    </xdr:to>
    <mc:AlternateContent xmlns:mc="http://schemas.openxmlformats.org/markup-compatibility/2006" xmlns:a14="http://schemas.microsoft.com/office/drawing/2010/main">
      <mc:Choice Requires="a14">
        <xdr:sp macro="" textlink="">
          <xdr:nvSpPr>
            <xdr:cNvPr id="141" name="CuadroTexto 1">
              <a:extLst>
                <a:ext uri="{FF2B5EF4-FFF2-40B4-BE49-F238E27FC236}">
                  <a16:creationId xmlns:a16="http://schemas.microsoft.com/office/drawing/2014/main" id="{00000000-0008-0000-0000-00008D000000}"/>
                </a:ext>
              </a:extLst>
            </xdr:cNvPr>
            <xdr:cNvSpPr txBox="1"/>
          </xdr:nvSpPr>
          <xdr:spPr>
            <a:xfrm>
              <a:off x="11564306" y="4300652"/>
              <a:ext cx="2088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
                  </m:oMathParaPr>
                  <m:oMath xmlns:m="http://schemas.openxmlformats.org/officeDocument/2006/math">
                    <m:r>
                      <a:rPr lang="es-CL" sz="800" b="0" i="1">
                        <a:latin typeface="Cambria Math" panose="02040503050406030204" pitchFamily="18" charset="0"/>
                      </a:rPr>
                      <m:t>% </m:t>
                    </m:r>
                    <m:r>
                      <a:rPr lang="es-CL" sz="800" b="0" i="1">
                        <a:latin typeface="Cambria Math" panose="02040503050406030204" pitchFamily="18" charset="0"/>
                      </a:rPr>
                      <m:t>𝑇𝑟𝑎𝑏𝑎𝑗𝑜</m:t>
                    </m:r>
                    <m:r>
                      <a:rPr lang="es-CL" sz="800" b="0" i="1">
                        <a:latin typeface="Cambria Math" panose="02040503050406030204" pitchFamily="18" charset="0"/>
                      </a:rPr>
                      <m:t> </m:t>
                    </m:r>
                    <m:r>
                      <a:rPr lang="es-CL" sz="800" b="0" i="1">
                        <a:latin typeface="Cambria Math" panose="02040503050406030204" pitchFamily="18" charset="0"/>
                      </a:rPr>
                      <m:t>𝑟𝑒𝑎𝑐𝑡𝑖𝑣𝑜</m:t>
                    </m:r>
                    <m:r>
                      <a:rPr lang="es-CL" sz="800" b="0" i="1">
                        <a:latin typeface="Cambria Math" panose="02040503050406030204" pitchFamily="18" charset="0"/>
                      </a:rPr>
                      <m:t>= </m:t>
                    </m:r>
                    <m:f>
                      <m:fPr>
                        <m:ctrlPr>
                          <a:rPr lang="es-CL" sz="800" b="0" i="1">
                            <a:latin typeface="Cambria Math" panose="02040503050406030204" pitchFamily="18" charset="0"/>
                          </a:rPr>
                        </m:ctrlPr>
                      </m:fPr>
                      <m:num>
                        <m:nary>
                          <m:naryPr>
                            <m:chr m:val="∑"/>
                            <m:subHide m:val="on"/>
                            <m:supHide m:val="on"/>
                            <m:ctrlPr>
                              <a:rPr lang="es-CL" sz="800" b="0" i="1">
                                <a:latin typeface="Cambria Math" panose="02040503050406030204" pitchFamily="18" charset="0"/>
                              </a:rPr>
                            </m:ctrlPr>
                          </m:naryPr>
                          <m:sub/>
                          <m:sup/>
                          <m:e>
                            <m:r>
                              <a:rPr lang="es-CL" sz="800" b="0" i="1">
                                <a:latin typeface="Cambria Math" panose="02040503050406030204" pitchFamily="18" charset="0"/>
                              </a:rPr>
                              <m:t>𝐻𝐻</m:t>
                            </m:r>
                            <m:r>
                              <a:rPr lang="es-CL" sz="800" b="0" i="1">
                                <a:latin typeface="Cambria Math" panose="02040503050406030204" pitchFamily="18" charset="0"/>
                              </a:rPr>
                              <m:t> </m:t>
                            </m:r>
                            <m:r>
                              <a:rPr lang="es-CL" sz="800" b="0" i="1">
                                <a:latin typeface="Cambria Math" panose="02040503050406030204" pitchFamily="18" charset="0"/>
                              </a:rPr>
                              <m:t>𝑡𝑟𝑎𝑏𝑎𝑗𝑜</m:t>
                            </m:r>
                            <m:r>
                              <a:rPr lang="es-CL" sz="800" b="0" i="1">
                                <a:latin typeface="Cambria Math" panose="02040503050406030204" pitchFamily="18" charset="0"/>
                              </a:rPr>
                              <m:t> </m:t>
                            </m:r>
                            <m:r>
                              <a:rPr lang="es-CL" sz="800" b="0" i="1">
                                <a:latin typeface="Cambria Math" panose="02040503050406030204" pitchFamily="18" charset="0"/>
                              </a:rPr>
                              <m:t>𝑟𝑒𝑎𝑐𝑡𝑖𝑣𝑜</m:t>
                            </m:r>
                          </m:e>
                        </m:nary>
                      </m:num>
                      <m:den>
                        <m:nary>
                          <m:naryPr>
                            <m:chr m:val="∑"/>
                            <m:subHide m:val="on"/>
                            <m:supHide m:val="on"/>
                            <m:ctrlPr>
                              <a:rPr lang="es-CL" sz="800" b="0" i="1">
                                <a:latin typeface="Cambria Math" panose="02040503050406030204" pitchFamily="18" charset="0"/>
                              </a:rPr>
                            </m:ctrlPr>
                          </m:naryPr>
                          <m:sub/>
                          <m:sup/>
                          <m:e>
                            <m:r>
                              <a:rPr lang="es-CL" sz="800" b="0" i="1">
                                <a:latin typeface="Cambria Math" panose="02040503050406030204" pitchFamily="18" charset="0"/>
                              </a:rPr>
                              <m:t>𝐻𝐻</m:t>
                            </m:r>
                            <m:r>
                              <a:rPr lang="es-CL" sz="800" b="0" i="1">
                                <a:latin typeface="Cambria Math" panose="02040503050406030204" pitchFamily="18" charset="0"/>
                              </a:rPr>
                              <m:t> </m:t>
                            </m:r>
                            <m:r>
                              <a:rPr lang="es-CL" sz="800" b="0" i="1">
                                <a:latin typeface="Cambria Math" panose="02040503050406030204" pitchFamily="18" charset="0"/>
                              </a:rPr>
                              <m:t>𝑑𝑜𝑡𝑎𝑐𝑖</m:t>
                            </m:r>
                            <m:r>
                              <a:rPr lang="es-CL" sz="800" b="0" i="1">
                                <a:latin typeface="Cambria Math" panose="02040503050406030204" pitchFamily="18" charset="0"/>
                              </a:rPr>
                              <m:t>ó</m:t>
                            </m:r>
                            <m:r>
                              <a:rPr lang="es-CL" sz="800" b="0" i="1">
                                <a:latin typeface="Cambria Math" panose="02040503050406030204" pitchFamily="18" charset="0"/>
                              </a:rPr>
                              <m:t>𝑛</m:t>
                            </m:r>
                          </m:e>
                        </m:nary>
                      </m:den>
                    </m:f>
                  </m:oMath>
                </m:oMathPara>
              </a14:m>
              <a:endParaRPr lang="es-CL" sz="800"/>
            </a:p>
          </xdr:txBody>
        </xdr:sp>
      </mc:Choice>
      <mc:Fallback xmlns="">
        <xdr:sp macro="" textlink="">
          <xdr:nvSpPr>
            <xdr:cNvPr id="141" name="CuadroTexto 1">
              <a:extLst>
                <a:ext uri="{FF2B5EF4-FFF2-40B4-BE49-F238E27FC236}">
                  <a16:creationId xmlns:a16="http://schemas.microsoft.com/office/drawing/2014/main" id="{CCFFD889-C473-4664-8916-A08F77ED02E6}"/>
                </a:ext>
              </a:extLst>
            </xdr:cNvPr>
            <xdr:cNvSpPr txBox="1"/>
          </xdr:nvSpPr>
          <xdr:spPr>
            <a:xfrm>
              <a:off x="11564306" y="4300652"/>
              <a:ext cx="2088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s-CL" sz="800" b="0" i="0">
                  <a:latin typeface="Cambria Math" panose="02040503050406030204" pitchFamily="18" charset="0"/>
                </a:rPr>
                <a:t>% 𝑇𝑟𝑎𝑏𝑎𝑗𝑜 𝑟𝑒𝑎𝑐𝑡𝑖𝑣𝑜=  (∑▒〖𝐻𝐻 𝑡𝑟𝑎𝑏𝑎𝑗𝑜 𝑟𝑒𝑎𝑐𝑡𝑖𝑣𝑜〗)/(∑▒〖𝐻𝐻 𝑑𝑜𝑡𝑎𝑐𝑖ó𝑛〗)</a:t>
              </a:r>
              <a:endParaRPr lang="es-CL" sz="800"/>
            </a:p>
          </xdr:txBody>
        </xdr:sp>
      </mc:Fallback>
    </mc:AlternateContent>
    <xdr:clientData/>
  </xdr:twoCellAnchor>
  <xdr:twoCellAnchor>
    <xdr:from>
      <xdr:col>5</xdr:col>
      <xdr:colOff>3393567</xdr:colOff>
      <xdr:row>7</xdr:row>
      <xdr:rowOff>1169441</xdr:rowOff>
    </xdr:from>
    <xdr:to>
      <xdr:col>5</xdr:col>
      <xdr:colOff>6237567</xdr:colOff>
      <xdr:row>7</xdr:row>
      <xdr:rowOff>1493441</xdr:rowOff>
    </xdr:to>
    <mc:AlternateContent xmlns:mc="http://schemas.openxmlformats.org/markup-compatibility/2006" xmlns:a14="http://schemas.microsoft.com/office/drawing/2010/main">
      <mc:Choice Requires="a14">
        <xdr:sp macro="" textlink="">
          <xdr:nvSpPr>
            <xdr:cNvPr id="142" name="CuadroTexto 1">
              <a:extLst>
                <a:ext uri="{FF2B5EF4-FFF2-40B4-BE49-F238E27FC236}">
                  <a16:creationId xmlns:a16="http://schemas.microsoft.com/office/drawing/2014/main" id="{00000000-0008-0000-0000-00008E000000}"/>
                </a:ext>
              </a:extLst>
            </xdr:cNvPr>
            <xdr:cNvSpPr txBox="1"/>
          </xdr:nvSpPr>
          <xdr:spPr>
            <a:xfrm>
              <a:off x="14863255" y="3923754"/>
              <a:ext cx="2844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
                  </m:oMathParaPr>
                  <m:oMath xmlns:m="http://schemas.openxmlformats.org/officeDocument/2006/math">
                    <m:r>
                      <a:rPr lang="es-CL" sz="800" b="0" i="1">
                        <a:latin typeface="Cambria Math" panose="02040503050406030204" pitchFamily="18" charset="0"/>
                      </a:rPr>
                      <m:t>% </m:t>
                    </m:r>
                    <m:r>
                      <a:rPr lang="es-CL" sz="800" b="0" i="1">
                        <a:latin typeface="Cambria Math" panose="02040503050406030204" pitchFamily="18" charset="0"/>
                      </a:rPr>
                      <m:t>𝑇𝑟𝑎𝑏𝑎𝑗𝑜</m:t>
                    </m:r>
                    <m:r>
                      <a:rPr lang="es-CL" sz="800" b="0" i="1">
                        <a:latin typeface="Cambria Math" panose="02040503050406030204" pitchFamily="18" charset="0"/>
                      </a:rPr>
                      <m:t> </m:t>
                    </m:r>
                    <m:r>
                      <a:rPr lang="es-CL" sz="800" b="0" i="1">
                        <a:latin typeface="Cambria Math" panose="02040503050406030204" pitchFamily="18" charset="0"/>
                      </a:rPr>
                      <m:t>𝑝𝑙𝑎𝑛𝑖𝑓𝑖𝑐𝑎𝑑𝑜</m:t>
                    </m:r>
                    <m:r>
                      <a:rPr lang="es-CL" sz="800" b="0" i="1">
                        <a:latin typeface="Cambria Math" panose="02040503050406030204" pitchFamily="18" charset="0"/>
                      </a:rPr>
                      <m:t> </m:t>
                    </m:r>
                    <m:r>
                      <a:rPr lang="es-CL" sz="800" b="0" i="1">
                        <a:latin typeface="Cambria Math" panose="02040503050406030204" pitchFamily="18" charset="0"/>
                      </a:rPr>
                      <m:t>𝑃𝑀</m:t>
                    </m:r>
                    <m:r>
                      <a:rPr lang="es-CL" sz="800" b="0" i="1">
                        <a:latin typeface="Cambria Math" panose="02040503050406030204" pitchFamily="18" charset="0"/>
                      </a:rPr>
                      <m:t>/</m:t>
                    </m:r>
                    <m:r>
                      <a:rPr lang="es-CL" sz="800" b="0" i="1">
                        <a:latin typeface="Cambria Math" panose="02040503050406030204" pitchFamily="18" charset="0"/>
                      </a:rPr>
                      <m:t>𝑃𝑑𝑀</m:t>
                    </m:r>
                    <m:r>
                      <a:rPr lang="es-CL" sz="800" b="0" i="1">
                        <a:latin typeface="Cambria Math" panose="02040503050406030204" pitchFamily="18" charset="0"/>
                      </a:rPr>
                      <m:t>= </m:t>
                    </m:r>
                    <m:f>
                      <m:fPr>
                        <m:ctrlPr>
                          <a:rPr lang="es-CL" sz="800" b="0" i="1">
                            <a:latin typeface="Cambria Math" panose="02040503050406030204" pitchFamily="18" charset="0"/>
                          </a:rPr>
                        </m:ctrlPr>
                      </m:fPr>
                      <m:num>
                        <m:nary>
                          <m:naryPr>
                            <m:chr m:val="∑"/>
                            <m:subHide m:val="on"/>
                            <m:supHide m:val="on"/>
                            <m:ctrlPr>
                              <a:rPr lang="es-CL" sz="800" b="0" i="1">
                                <a:latin typeface="Cambria Math" panose="02040503050406030204" pitchFamily="18" charset="0"/>
                              </a:rPr>
                            </m:ctrlPr>
                          </m:naryPr>
                          <m:sub/>
                          <m:sup/>
                          <m:e>
                            <m:r>
                              <a:rPr lang="es-CL" sz="800" b="0" i="1">
                                <a:latin typeface="Cambria Math" panose="02040503050406030204" pitchFamily="18" charset="0"/>
                              </a:rPr>
                              <m:t>𝐻𝐻</m:t>
                            </m:r>
                            <m:r>
                              <a:rPr lang="es-CL" sz="800" b="0" i="1">
                                <a:latin typeface="Cambria Math" panose="02040503050406030204" pitchFamily="18" charset="0"/>
                              </a:rPr>
                              <m:t> </m:t>
                            </m:r>
                            <m:r>
                              <a:rPr lang="es-CL" sz="800" b="0" i="1">
                                <a:latin typeface="Cambria Math" panose="02040503050406030204" pitchFamily="18" charset="0"/>
                              </a:rPr>
                              <m:t>𝑒𝑗𝑒𝑐𝑢𝑡𝑎𝑑𝑎𝑠</m:t>
                            </m:r>
                            <m:r>
                              <a:rPr lang="es-CL" sz="800" b="0" i="1">
                                <a:latin typeface="Cambria Math" panose="02040503050406030204" pitchFamily="18" charset="0"/>
                              </a:rPr>
                              <m:t> </m:t>
                            </m:r>
                            <m:r>
                              <a:rPr lang="es-CL" sz="800" b="0" i="1">
                                <a:latin typeface="Cambria Math" panose="02040503050406030204" pitchFamily="18" charset="0"/>
                              </a:rPr>
                              <m:t>𝑃𝑀</m:t>
                            </m:r>
                            <m:r>
                              <a:rPr lang="es-CL" sz="800" b="0" i="1">
                                <a:latin typeface="Cambria Math" panose="02040503050406030204" pitchFamily="18" charset="0"/>
                              </a:rPr>
                              <m:t>/</m:t>
                            </m:r>
                            <m:r>
                              <a:rPr lang="es-CL" sz="800" b="0" i="1">
                                <a:latin typeface="Cambria Math" panose="02040503050406030204" pitchFamily="18" charset="0"/>
                              </a:rPr>
                              <m:t>𝑃𝑑𝑀</m:t>
                            </m:r>
                          </m:e>
                        </m:nary>
                      </m:num>
                      <m:den>
                        <m:nary>
                          <m:naryPr>
                            <m:chr m:val="∑"/>
                            <m:subHide m:val="on"/>
                            <m:supHide m:val="on"/>
                            <m:ctrlPr>
                              <a:rPr lang="es-CL" sz="800" b="0" i="1">
                                <a:latin typeface="Cambria Math" panose="02040503050406030204" pitchFamily="18" charset="0"/>
                              </a:rPr>
                            </m:ctrlPr>
                          </m:naryPr>
                          <m:sub/>
                          <m:sup/>
                          <m:e>
                            <m:r>
                              <a:rPr lang="es-CL" sz="800" b="0" i="1">
                                <a:latin typeface="Cambria Math" panose="02040503050406030204" pitchFamily="18" charset="0"/>
                              </a:rPr>
                              <m:t>𝐻𝐻</m:t>
                            </m:r>
                            <m:r>
                              <a:rPr lang="es-CL" sz="800" b="0" i="1">
                                <a:latin typeface="Cambria Math" panose="02040503050406030204" pitchFamily="18" charset="0"/>
                              </a:rPr>
                              <m:t> </m:t>
                            </m:r>
                            <m:r>
                              <a:rPr lang="es-CL" sz="800" b="0" i="1">
                                <a:latin typeface="Cambria Math" panose="02040503050406030204" pitchFamily="18" charset="0"/>
                              </a:rPr>
                              <m:t>𝑒𝑗𝑒𝑐𝑢𝑡𝑎𝑑𝑎𝑠</m:t>
                            </m:r>
                            <m:r>
                              <a:rPr lang="es-CL" sz="800" b="0" i="1">
                                <a:latin typeface="Cambria Math" panose="02040503050406030204" pitchFamily="18" charset="0"/>
                              </a:rPr>
                              <m:t> </m:t>
                            </m:r>
                            <m:r>
                              <a:rPr lang="es-CL" sz="800" b="0" i="1">
                                <a:latin typeface="Cambria Math" panose="02040503050406030204" pitchFamily="18" charset="0"/>
                              </a:rPr>
                              <m:t>𝑝𝑒𝑟𝑖𝑜𝑑𝑜</m:t>
                            </m:r>
                          </m:e>
                        </m:nary>
                      </m:den>
                    </m:f>
                  </m:oMath>
                </m:oMathPara>
              </a14:m>
              <a:endParaRPr lang="es-CL" sz="800"/>
            </a:p>
          </xdr:txBody>
        </xdr:sp>
      </mc:Choice>
      <mc:Fallback xmlns="">
        <xdr:sp macro="" textlink="">
          <xdr:nvSpPr>
            <xdr:cNvPr id="142" name="CuadroTexto 1">
              <a:extLst>
                <a:ext uri="{FF2B5EF4-FFF2-40B4-BE49-F238E27FC236}">
                  <a16:creationId xmlns:a16="http://schemas.microsoft.com/office/drawing/2014/main" id="{7B341E74-C868-4C59-94C4-7E0C24AD7129}"/>
                </a:ext>
              </a:extLst>
            </xdr:cNvPr>
            <xdr:cNvSpPr txBox="1"/>
          </xdr:nvSpPr>
          <xdr:spPr>
            <a:xfrm>
              <a:off x="14863255" y="3923754"/>
              <a:ext cx="2844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s-CL" sz="800" b="0" i="0">
                  <a:latin typeface="Cambria Math" panose="02040503050406030204" pitchFamily="18" charset="0"/>
                </a:rPr>
                <a:t>% 𝑇𝑟𝑎𝑏𝑎𝑗𝑜 𝑝𝑙𝑎𝑛𝑖𝑓𝑖𝑐𝑎𝑑𝑜 𝑃𝑀/𝑃𝑑𝑀=  (∑▒〖𝐻𝐻 𝑒𝑗𝑒𝑐𝑢𝑡𝑎𝑑𝑎𝑠 𝑃𝑀/𝑃𝑑𝑀〗)/(∑▒〖𝐻𝐻 𝑒𝑗𝑒𝑐𝑢𝑡𝑎𝑑𝑎𝑠 𝑝𝑒𝑟𝑖𝑜𝑑𝑜〗)</a:t>
              </a:r>
              <a:endParaRPr lang="es-CL" sz="800"/>
            </a:p>
          </xdr:txBody>
        </xdr:sp>
      </mc:Fallback>
    </mc:AlternateContent>
    <xdr:clientData/>
  </xdr:twoCellAnchor>
  <xdr:twoCellAnchor>
    <xdr:from>
      <xdr:col>5</xdr:col>
      <xdr:colOff>3393567</xdr:colOff>
      <xdr:row>7</xdr:row>
      <xdr:rowOff>1548090</xdr:rowOff>
    </xdr:from>
    <xdr:to>
      <xdr:col>5</xdr:col>
      <xdr:colOff>6309567</xdr:colOff>
      <xdr:row>7</xdr:row>
      <xdr:rowOff>1872090</xdr:rowOff>
    </xdr:to>
    <mc:AlternateContent xmlns:mc="http://schemas.openxmlformats.org/markup-compatibility/2006" xmlns:a14="http://schemas.microsoft.com/office/drawing/2010/main">
      <mc:Choice Requires="a14">
        <xdr:sp macro="" textlink="">
          <xdr:nvSpPr>
            <xdr:cNvPr id="143" name="CuadroTexto 1">
              <a:extLst>
                <a:ext uri="{FF2B5EF4-FFF2-40B4-BE49-F238E27FC236}">
                  <a16:creationId xmlns:a16="http://schemas.microsoft.com/office/drawing/2014/main" id="{00000000-0008-0000-0000-00008F000000}"/>
                </a:ext>
              </a:extLst>
            </xdr:cNvPr>
            <xdr:cNvSpPr txBox="1"/>
          </xdr:nvSpPr>
          <xdr:spPr>
            <a:xfrm>
              <a:off x="14863255" y="4302403"/>
              <a:ext cx="2916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
                  </m:oMathParaPr>
                  <m:oMath xmlns:m="http://schemas.openxmlformats.org/officeDocument/2006/math">
                    <m:r>
                      <a:rPr lang="es-CL" sz="800" b="0" i="1">
                        <a:latin typeface="Cambria Math" panose="02040503050406030204" pitchFamily="18" charset="0"/>
                      </a:rPr>
                      <m:t>% </m:t>
                    </m:r>
                    <m:r>
                      <a:rPr lang="es-CL" sz="800" b="0" i="1">
                        <a:latin typeface="Cambria Math" panose="02040503050406030204" pitchFamily="18" charset="0"/>
                      </a:rPr>
                      <m:t>𝐻𝑜𝑟𝑖𝑧𝑜𝑛𝑡𝑒</m:t>
                    </m:r>
                    <m:r>
                      <a:rPr lang="es-CL" sz="800" b="0" i="1">
                        <a:latin typeface="Cambria Math" panose="02040503050406030204" pitchFamily="18" charset="0"/>
                      </a:rPr>
                      <m:t> </m:t>
                    </m:r>
                    <m:r>
                      <a:rPr lang="es-CL" sz="800" b="0" i="1">
                        <a:latin typeface="Cambria Math" panose="02040503050406030204" pitchFamily="18" charset="0"/>
                      </a:rPr>
                      <m:t>𝑝𝑙𝑎𝑛𝑖𝑓𝑖𝑐𝑎𝑐𝑖</m:t>
                    </m:r>
                    <m:r>
                      <a:rPr lang="es-CL" sz="800" b="0" i="1">
                        <a:latin typeface="Cambria Math" panose="02040503050406030204" pitchFamily="18" charset="0"/>
                      </a:rPr>
                      <m:t>ó</m:t>
                    </m:r>
                    <m:r>
                      <a:rPr lang="es-CL" sz="800" b="0" i="1">
                        <a:latin typeface="Cambria Math" panose="02040503050406030204" pitchFamily="18" charset="0"/>
                      </a:rPr>
                      <m:t>𝑛</m:t>
                    </m:r>
                    <m:r>
                      <a:rPr lang="es-CL" sz="800" b="0" i="1">
                        <a:latin typeface="Cambria Math" panose="02040503050406030204" pitchFamily="18" charset="0"/>
                      </a:rPr>
                      <m:t>= </m:t>
                    </m:r>
                    <m:f>
                      <m:fPr>
                        <m:ctrlPr>
                          <a:rPr lang="es-CL" sz="800" b="0" i="1">
                            <a:latin typeface="Cambria Math" panose="02040503050406030204" pitchFamily="18" charset="0"/>
                          </a:rPr>
                        </m:ctrlPr>
                      </m:fPr>
                      <m:num>
                        <m:nary>
                          <m:naryPr>
                            <m:chr m:val="∑"/>
                            <m:subHide m:val="on"/>
                            <m:supHide m:val="on"/>
                            <m:ctrlPr>
                              <a:rPr lang="es-CL" sz="800" b="0" i="1">
                                <a:latin typeface="Cambria Math" panose="02040503050406030204" pitchFamily="18" charset="0"/>
                              </a:rPr>
                            </m:ctrlPr>
                          </m:naryPr>
                          <m:sub/>
                          <m:sup/>
                          <m:e>
                            <m:r>
                              <a:rPr lang="es-CL" sz="800" b="0" i="1">
                                <a:latin typeface="Cambria Math" panose="02040503050406030204" pitchFamily="18" charset="0"/>
                              </a:rPr>
                              <m:t>𝑂𝑇𝑠</m:t>
                            </m:r>
                            <m:r>
                              <a:rPr lang="es-CL" sz="800" b="0" i="1">
                                <a:latin typeface="Cambria Math" panose="02040503050406030204" pitchFamily="18" charset="0"/>
                              </a:rPr>
                              <m:t> </m:t>
                            </m:r>
                            <m:r>
                              <a:rPr lang="es-CL" sz="800" b="0" i="1">
                                <a:latin typeface="Cambria Math" panose="02040503050406030204" pitchFamily="18" charset="0"/>
                              </a:rPr>
                              <m:t>𝑝𝑜𝑟</m:t>
                            </m:r>
                            <m:r>
                              <a:rPr lang="es-CL" sz="800" b="0" i="1">
                                <a:latin typeface="Cambria Math" panose="02040503050406030204" pitchFamily="18" charset="0"/>
                              </a:rPr>
                              <m:t> </m:t>
                            </m:r>
                            <m:r>
                              <a:rPr lang="es-CL" sz="800" b="0" i="1">
                                <a:latin typeface="Cambria Math" panose="02040503050406030204" pitchFamily="18" charset="0"/>
                              </a:rPr>
                              <m:t>𝑠𝑜𝑏𝑟𝑒</m:t>
                            </m:r>
                            <m:r>
                              <a:rPr lang="es-CL" sz="800" b="0" i="1">
                                <a:latin typeface="Cambria Math" panose="02040503050406030204" pitchFamily="18" charset="0"/>
                              </a:rPr>
                              <m:t> </m:t>
                            </m:r>
                            <m:r>
                              <a:rPr lang="es-CL" sz="800" b="0" i="1">
                                <a:latin typeface="Cambria Math" panose="02040503050406030204" pitchFamily="18" charset="0"/>
                              </a:rPr>
                              <m:t>h𝑜𝑟𝑖𝑧𝑜𝑛𝑡𝑒</m:t>
                            </m:r>
                            <m:r>
                              <a:rPr lang="es-CL" sz="800" b="0" i="1">
                                <a:latin typeface="Cambria Math" panose="02040503050406030204" pitchFamily="18" charset="0"/>
                              </a:rPr>
                              <m:t> </m:t>
                            </m:r>
                            <m:r>
                              <a:rPr lang="es-CL" sz="800" b="0" i="1">
                                <a:latin typeface="Cambria Math" panose="02040503050406030204" pitchFamily="18" charset="0"/>
                              </a:rPr>
                              <m:t>𝑝𝑙𝑎𝑛𝑖𝑓</m:t>
                            </m:r>
                            <m:r>
                              <a:rPr lang="es-CL" sz="800" b="0" i="1">
                                <a:latin typeface="Cambria Math" panose="02040503050406030204" pitchFamily="18" charset="0"/>
                              </a:rPr>
                              <m:t>.</m:t>
                            </m:r>
                          </m:e>
                        </m:nary>
                      </m:num>
                      <m:den>
                        <m:nary>
                          <m:naryPr>
                            <m:chr m:val="∑"/>
                            <m:subHide m:val="on"/>
                            <m:supHide m:val="on"/>
                            <m:ctrlPr>
                              <a:rPr lang="es-CL" sz="800" b="0" i="1">
                                <a:latin typeface="Cambria Math" panose="02040503050406030204" pitchFamily="18" charset="0"/>
                              </a:rPr>
                            </m:ctrlPr>
                          </m:naryPr>
                          <m:sub/>
                          <m:sup/>
                          <m:e>
                            <m:r>
                              <a:rPr lang="es-CL" sz="800" b="0" i="1">
                                <a:latin typeface="Cambria Math" panose="02040503050406030204" pitchFamily="18" charset="0"/>
                              </a:rPr>
                              <m:t>𝑂𝑇𝑠</m:t>
                            </m:r>
                            <m:r>
                              <a:rPr lang="es-CL" sz="800" b="0" i="1">
                                <a:latin typeface="Cambria Math" panose="02040503050406030204" pitchFamily="18" charset="0"/>
                              </a:rPr>
                              <m:t> </m:t>
                            </m:r>
                            <m:r>
                              <a:rPr lang="es-CL" sz="800" b="0" i="1">
                                <a:latin typeface="Cambria Math" panose="02040503050406030204" pitchFamily="18" charset="0"/>
                              </a:rPr>
                              <m:t>𝑡𝑜𝑡𝑎𝑙</m:t>
                            </m:r>
                            <m:r>
                              <a:rPr lang="es-CL" sz="800" b="0" i="1">
                                <a:latin typeface="Cambria Math" panose="02040503050406030204" pitchFamily="18" charset="0"/>
                              </a:rPr>
                              <m:t>  </m:t>
                            </m:r>
                            <m:r>
                              <a:rPr lang="es-CL" sz="800" b="0" i="1">
                                <a:latin typeface="Cambria Math" panose="02040503050406030204" pitchFamily="18" charset="0"/>
                              </a:rPr>
                              <m:t>𝑝𝑒𝑟𝑖𝑜𝑑𝑜</m:t>
                            </m:r>
                          </m:e>
                        </m:nary>
                      </m:den>
                    </m:f>
                  </m:oMath>
                </m:oMathPara>
              </a14:m>
              <a:endParaRPr lang="es-CL" sz="800"/>
            </a:p>
          </xdr:txBody>
        </xdr:sp>
      </mc:Choice>
      <mc:Fallback xmlns="">
        <xdr:sp macro="" textlink="">
          <xdr:nvSpPr>
            <xdr:cNvPr id="143" name="CuadroTexto 1">
              <a:extLst>
                <a:ext uri="{FF2B5EF4-FFF2-40B4-BE49-F238E27FC236}">
                  <a16:creationId xmlns:a16="http://schemas.microsoft.com/office/drawing/2014/main" id="{72DBBBC9-0AE0-478A-B400-750336FE67C2}"/>
                </a:ext>
              </a:extLst>
            </xdr:cNvPr>
            <xdr:cNvSpPr txBox="1"/>
          </xdr:nvSpPr>
          <xdr:spPr>
            <a:xfrm>
              <a:off x="14863255" y="4302403"/>
              <a:ext cx="2916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s-CL" sz="800" b="0" i="0">
                  <a:latin typeface="Cambria Math" panose="02040503050406030204" pitchFamily="18" charset="0"/>
                </a:rPr>
                <a:t>% 𝐻𝑜𝑟𝑖𝑧𝑜𝑛𝑡𝑒 𝑝𝑙𝑎𝑛𝑖𝑓𝑖𝑐𝑎𝑐𝑖ó𝑛=  (∑▒〖𝑂𝑇𝑠 𝑝𝑜𝑟 𝑠𝑜𝑏𝑟𝑒 ℎ𝑜𝑟𝑖𝑧𝑜𝑛𝑡𝑒 𝑝𝑙𝑎𝑛𝑖𝑓.〗)/(∑▒〖𝑂𝑇𝑠 𝑡𝑜𝑡𝑎𝑙  𝑝𝑒𝑟𝑖𝑜𝑑𝑜〗)</a:t>
              </a:r>
              <a:endParaRPr lang="es-CL" sz="800"/>
            </a:p>
          </xdr:txBody>
        </xdr:sp>
      </mc:Fallback>
    </mc:AlternateContent>
    <xdr:clientData/>
  </xdr:twoCellAnchor>
  <xdr:twoCellAnchor editAs="oneCell">
    <xdr:from>
      <xdr:col>1</xdr:col>
      <xdr:colOff>39681</xdr:colOff>
      <xdr:row>42</xdr:row>
      <xdr:rowOff>95245</xdr:rowOff>
    </xdr:from>
    <xdr:to>
      <xdr:col>1</xdr:col>
      <xdr:colOff>3838568</xdr:colOff>
      <xdr:row>42</xdr:row>
      <xdr:rowOff>963609</xdr:rowOff>
    </xdr:to>
    <xdr:pic>
      <xdr:nvPicPr>
        <xdr:cNvPr id="8" name="Imagen 7">
          <a:extLst>
            <a:ext uri="{FF2B5EF4-FFF2-40B4-BE49-F238E27FC236}">
              <a16:creationId xmlns:a16="http://schemas.microsoft.com/office/drawing/2014/main" id="{00000000-0008-0000-0000-000008000000}"/>
            </a:ext>
          </a:extLst>
        </xdr:cNvPr>
        <xdr:cNvPicPr>
          <a:picLocks noChangeAspect="1"/>
        </xdr:cNvPicPr>
      </xdr:nvPicPr>
      <xdr:blipFill rotWithShape="1">
        <a:blip xmlns:r="http://schemas.openxmlformats.org/officeDocument/2006/relationships" r:embed="rId49"/>
        <a:srcRect t="14455" b="29275"/>
        <a:stretch/>
      </xdr:blipFill>
      <xdr:spPr>
        <a:xfrm>
          <a:off x="2047869" y="61571183"/>
          <a:ext cx="3802062" cy="865189"/>
        </a:xfrm>
        <a:prstGeom prst="rect">
          <a:avLst/>
        </a:prstGeom>
      </xdr:spPr>
    </xdr:pic>
    <xdr:clientData/>
  </xdr:twoCellAnchor>
  <xdr:twoCellAnchor editAs="oneCell">
    <xdr:from>
      <xdr:col>5</xdr:col>
      <xdr:colOff>48763</xdr:colOff>
      <xdr:row>42</xdr:row>
      <xdr:rowOff>1714945</xdr:rowOff>
    </xdr:from>
    <xdr:to>
      <xdr:col>5</xdr:col>
      <xdr:colOff>4335938</xdr:colOff>
      <xdr:row>42</xdr:row>
      <xdr:rowOff>2393803</xdr:rowOff>
    </xdr:to>
    <xdr:pic>
      <xdr:nvPicPr>
        <xdr:cNvPr id="145" name="Imagen 144">
          <a:extLst>
            <a:ext uri="{FF2B5EF4-FFF2-40B4-BE49-F238E27FC236}">
              <a16:creationId xmlns:a16="http://schemas.microsoft.com/office/drawing/2014/main" id="{00000000-0008-0000-0000-000091000000}"/>
            </a:ext>
          </a:extLst>
        </xdr:cNvPr>
        <xdr:cNvPicPr>
          <a:picLocks noChangeAspect="1"/>
        </xdr:cNvPicPr>
      </xdr:nvPicPr>
      <xdr:blipFill rotWithShape="1">
        <a:blip xmlns:r="http://schemas.openxmlformats.org/officeDocument/2006/relationships" r:embed="rId50"/>
        <a:srcRect l="1307"/>
        <a:stretch/>
      </xdr:blipFill>
      <xdr:spPr>
        <a:xfrm>
          <a:off x="9882192" y="65976945"/>
          <a:ext cx="4287175" cy="678858"/>
        </a:xfrm>
        <a:prstGeom prst="rect">
          <a:avLst/>
        </a:prstGeom>
        <a:ln>
          <a:solidFill>
            <a:schemeClr val="tx1"/>
          </a:solidFill>
        </a:ln>
      </xdr:spPr>
    </xdr:pic>
    <xdr:clientData/>
  </xdr:twoCellAnchor>
  <xdr:twoCellAnchor editAs="oneCell">
    <xdr:from>
      <xdr:col>5</xdr:col>
      <xdr:colOff>4401913</xdr:colOff>
      <xdr:row>42</xdr:row>
      <xdr:rowOff>1179731</xdr:rowOff>
    </xdr:from>
    <xdr:to>
      <xdr:col>5</xdr:col>
      <xdr:colOff>5895296</xdr:colOff>
      <xdr:row>42</xdr:row>
      <xdr:rowOff>1763218</xdr:rowOff>
    </xdr:to>
    <xdr:pic>
      <xdr:nvPicPr>
        <xdr:cNvPr id="146" name="Imagen 145">
          <a:extLst>
            <a:ext uri="{FF2B5EF4-FFF2-40B4-BE49-F238E27FC236}">
              <a16:creationId xmlns:a16="http://schemas.microsoft.com/office/drawing/2014/main" id="{00000000-0008-0000-0000-000092000000}"/>
            </a:ext>
          </a:extLst>
        </xdr:cNvPr>
        <xdr:cNvPicPr>
          <a:picLocks noChangeAspect="1"/>
        </xdr:cNvPicPr>
      </xdr:nvPicPr>
      <xdr:blipFill>
        <a:blip xmlns:r="http://schemas.openxmlformats.org/officeDocument/2006/relationships" r:embed="rId51"/>
        <a:stretch>
          <a:fillRect/>
        </a:stretch>
      </xdr:blipFill>
      <xdr:spPr>
        <a:xfrm>
          <a:off x="14235342" y="65441731"/>
          <a:ext cx="1493383" cy="583487"/>
        </a:xfrm>
        <a:prstGeom prst="rect">
          <a:avLst/>
        </a:prstGeom>
        <a:ln>
          <a:solidFill>
            <a:schemeClr val="tx1"/>
          </a:solidFill>
        </a:ln>
      </xdr:spPr>
    </xdr:pic>
    <xdr:clientData/>
  </xdr:twoCellAnchor>
  <xdr:twoCellAnchor editAs="oneCell">
    <xdr:from>
      <xdr:col>5</xdr:col>
      <xdr:colOff>4409584</xdr:colOff>
      <xdr:row>42</xdr:row>
      <xdr:rowOff>1814731</xdr:rowOff>
    </xdr:from>
    <xdr:to>
      <xdr:col>5</xdr:col>
      <xdr:colOff>6220054</xdr:colOff>
      <xdr:row>42</xdr:row>
      <xdr:rowOff>2395782</xdr:rowOff>
    </xdr:to>
    <xdr:pic>
      <xdr:nvPicPr>
        <xdr:cNvPr id="147" name="Imagen 146">
          <a:extLst>
            <a:ext uri="{FF2B5EF4-FFF2-40B4-BE49-F238E27FC236}">
              <a16:creationId xmlns:a16="http://schemas.microsoft.com/office/drawing/2014/main" id="{00000000-0008-0000-0000-000093000000}"/>
            </a:ext>
          </a:extLst>
        </xdr:cNvPr>
        <xdr:cNvPicPr>
          <a:picLocks noChangeAspect="1"/>
        </xdr:cNvPicPr>
      </xdr:nvPicPr>
      <xdr:blipFill>
        <a:blip xmlns:r="http://schemas.openxmlformats.org/officeDocument/2006/relationships" r:embed="rId52"/>
        <a:stretch>
          <a:fillRect/>
        </a:stretch>
      </xdr:blipFill>
      <xdr:spPr>
        <a:xfrm>
          <a:off x="14243013" y="66076731"/>
          <a:ext cx="1810470" cy="581051"/>
        </a:xfrm>
        <a:prstGeom prst="rect">
          <a:avLst/>
        </a:prstGeom>
        <a:ln>
          <a:solidFill>
            <a:schemeClr val="tx1"/>
          </a:solidFill>
        </a:ln>
      </xdr:spPr>
    </xdr:pic>
    <xdr:clientData/>
  </xdr:twoCellAnchor>
  <xdr:twoCellAnchor>
    <xdr:from>
      <xdr:col>5</xdr:col>
      <xdr:colOff>150812</xdr:colOff>
      <xdr:row>11</xdr:row>
      <xdr:rowOff>142875</xdr:rowOff>
    </xdr:from>
    <xdr:to>
      <xdr:col>5</xdr:col>
      <xdr:colOff>5118812</xdr:colOff>
      <xdr:row>11</xdr:row>
      <xdr:rowOff>466875</xdr:rowOff>
    </xdr:to>
    <mc:AlternateContent xmlns:mc="http://schemas.openxmlformats.org/markup-compatibility/2006" xmlns:a14="http://schemas.microsoft.com/office/drawing/2010/main">
      <mc:Choice Requires="a14">
        <xdr:sp macro="" textlink="">
          <xdr:nvSpPr>
            <xdr:cNvPr id="124" name="CuadroTexto 1">
              <a:extLst>
                <a:ext uri="{FF2B5EF4-FFF2-40B4-BE49-F238E27FC236}">
                  <a16:creationId xmlns:a16="http://schemas.microsoft.com/office/drawing/2014/main" id="{58102471-5FF3-4EEA-9FEA-BB7F145A6B32}"/>
                </a:ext>
              </a:extLst>
            </xdr:cNvPr>
            <xdr:cNvSpPr txBox="1"/>
          </xdr:nvSpPr>
          <xdr:spPr>
            <a:xfrm>
              <a:off x="11620500" y="7913688"/>
              <a:ext cx="4968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
                  </m:oMathParaPr>
                  <m:oMath xmlns:m="http://schemas.openxmlformats.org/officeDocument/2006/math">
                    <m:r>
                      <a:rPr lang="es-CL" sz="800" b="0" i="1">
                        <a:latin typeface="Cambria Math" panose="02040503050406030204" pitchFamily="18" charset="0"/>
                      </a:rPr>
                      <m:t>% </m:t>
                    </m:r>
                    <m:r>
                      <a:rPr lang="es-CL" sz="800" b="0" i="1">
                        <a:latin typeface="Cambria Math" panose="02040503050406030204" pitchFamily="18" charset="0"/>
                      </a:rPr>
                      <m:t>𝐷𝑖𝑠𝑝</m:t>
                    </m:r>
                    <m:r>
                      <a:rPr lang="es-CL" sz="800" b="0" i="1">
                        <a:latin typeface="Cambria Math" panose="02040503050406030204" pitchFamily="18" charset="0"/>
                      </a:rPr>
                      <m:t>. </m:t>
                    </m:r>
                    <m:r>
                      <a:rPr lang="es-CL" sz="800" b="0" i="1">
                        <a:latin typeface="Cambria Math" panose="02040503050406030204" pitchFamily="18" charset="0"/>
                      </a:rPr>
                      <m:t>𝑎𝑐𝑡𝑖𝑣𝑜𝑠</m:t>
                    </m:r>
                    <m:r>
                      <a:rPr lang="es-CL" sz="800" b="0" i="1">
                        <a:latin typeface="Cambria Math" panose="02040503050406030204" pitchFamily="18" charset="0"/>
                      </a:rPr>
                      <m:t>= </m:t>
                    </m:r>
                    <m:f>
                      <m:fPr>
                        <m:ctrlPr>
                          <a:rPr lang="es-CL" sz="800" b="0" i="1">
                            <a:latin typeface="Cambria Math" panose="02040503050406030204" pitchFamily="18" charset="0"/>
                          </a:rPr>
                        </m:ctrlPr>
                      </m:fPr>
                      <m:num>
                        <m:r>
                          <a:rPr lang="es-CL" sz="800" b="0" i="1">
                            <a:latin typeface="Cambria Math" panose="02040503050406030204" pitchFamily="18" charset="0"/>
                          </a:rPr>
                          <m:t>h𝑜𝑟𝑎𝑠</m:t>
                        </m:r>
                        <m:r>
                          <a:rPr lang="es-CL" sz="800" b="0" i="1">
                            <a:latin typeface="Cambria Math" panose="02040503050406030204" pitchFamily="18" charset="0"/>
                          </a:rPr>
                          <m:t> </m:t>
                        </m:r>
                        <m:r>
                          <a:rPr lang="es-CL" sz="800" b="0" i="1">
                            <a:latin typeface="Cambria Math" panose="02040503050406030204" pitchFamily="18" charset="0"/>
                          </a:rPr>
                          <m:t>𝑛𝑜𝑚𝑖𝑛𝑎𝑙𝑒𝑠</m:t>
                        </m:r>
                        <m:r>
                          <a:rPr lang="es-CL" sz="800" b="0" i="1">
                            <a:latin typeface="Cambria Math" panose="02040503050406030204" pitchFamily="18" charset="0"/>
                          </a:rPr>
                          <m:t>−(</m:t>
                        </m:r>
                        <m:r>
                          <a:rPr lang="es-CL" sz="800" b="0" i="1">
                            <a:latin typeface="Cambria Math" panose="02040503050406030204" pitchFamily="18" charset="0"/>
                          </a:rPr>
                          <m:t>h𝑜𝑟𝑎𝑠</m:t>
                        </m:r>
                        <m:r>
                          <a:rPr lang="es-CL" sz="800" b="0" i="1">
                            <a:latin typeface="Cambria Math" panose="02040503050406030204" pitchFamily="18" charset="0"/>
                          </a:rPr>
                          <m:t> </m:t>
                        </m:r>
                        <m:r>
                          <a:rPr lang="es-CL" sz="800" b="0" i="1">
                            <a:latin typeface="Cambria Math" panose="02040503050406030204" pitchFamily="18" charset="0"/>
                          </a:rPr>
                          <m:t>𝑚𝑎𝑛𝑡𝑒𝑛𝑐𝑖</m:t>
                        </m:r>
                        <m:r>
                          <a:rPr lang="es-CL" sz="800" b="0" i="1">
                            <a:latin typeface="Cambria Math" panose="02040503050406030204" pitchFamily="18" charset="0"/>
                          </a:rPr>
                          <m:t>ó</m:t>
                        </m:r>
                        <m:r>
                          <a:rPr lang="es-CL" sz="800" b="0" i="1">
                            <a:latin typeface="Cambria Math" panose="02040503050406030204" pitchFamily="18" charset="0"/>
                          </a:rPr>
                          <m:t>𝑛</m:t>
                        </m:r>
                        <m:r>
                          <a:rPr lang="es-CL" sz="800" b="0" i="1">
                            <a:latin typeface="Cambria Math" panose="02040503050406030204" pitchFamily="18" charset="0"/>
                          </a:rPr>
                          <m:t> </m:t>
                        </m:r>
                        <m:r>
                          <a:rPr lang="es-CL" sz="800" b="0" i="1">
                            <a:latin typeface="Cambria Math" panose="02040503050406030204" pitchFamily="18" charset="0"/>
                          </a:rPr>
                          <m:t>𝑝𝑟𝑜𝑔𝑟𝑎𝑚𝑎𝑑𝑎</m:t>
                        </m:r>
                        <m:r>
                          <a:rPr lang="es-CL" sz="800" b="0" i="1">
                            <a:latin typeface="Cambria Math" panose="02040503050406030204" pitchFamily="18" charset="0"/>
                          </a:rPr>
                          <m:t>+</m:t>
                        </m:r>
                        <m:r>
                          <a:rPr lang="es-CL" sz="800" b="0" i="1">
                            <a:latin typeface="Cambria Math" panose="02040503050406030204" pitchFamily="18" charset="0"/>
                          </a:rPr>
                          <m:t>h𝑜𝑟𝑎𝑠</m:t>
                        </m:r>
                        <m:r>
                          <a:rPr lang="es-CL" sz="800" b="0" i="1">
                            <a:latin typeface="Cambria Math" panose="02040503050406030204" pitchFamily="18" charset="0"/>
                          </a:rPr>
                          <m:t> </m:t>
                        </m:r>
                        <m:r>
                          <a:rPr lang="es-CL" sz="800" b="0" i="1">
                            <a:latin typeface="Cambria Math" panose="02040503050406030204" pitchFamily="18" charset="0"/>
                          </a:rPr>
                          <m:t>𝑚𝑎𝑛𝑡𝑒𝑛𝑐𝑖</m:t>
                        </m:r>
                        <m:r>
                          <a:rPr lang="es-CL" sz="800" b="0" i="1">
                            <a:latin typeface="Cambria Math" panose="02040503050406030204" pitchFamily="18" charset="0"/>
                          </a:rPr>
                          <m:t>ó</m:t>
                        </m:r>
                        <m:r>
                          <a:rPr lang="es-CL" sz="800" b="0" i="1">
                            <a:latin typeface="Cambria Math" panose="02040503050406030204" pitchFamily="18" charset="0"/>
                          </a:rPr>
                          <m:t>𝑛</m:t>
                        </m:r>
                        <m:r>
                          <a:rPr lang="es-CL" sz="800" b="0" i="1">
                            <a:latin typeface="Cambria Math" panose="02040503050406030204" pitchFamily="18" charset="0"/>
                          </a:rPr>
                          <m:t> </m:t>
                        </m:r>
                        <m:r>
                          <a:rPr lang="es-CL" sz="800" b="0" i="1">
                            <a:latin typeface="Cambria Math" panose="02040503050406030204" pitchFamily="18" charset="0"/>
                          </a:rPr>
                          <m:t>𝑛𝑜</m:t>
                        </m:r>
                        <m:r>
                          <a:rPr lang="es-CL" sz="800" b="0" i="1">
                            <a:latin typeface="Cambria Math" panose="02040503050406030204" pitchFamily="18" charset="0"/>
                          </a:rPr>
                          <m:t> </m:t>
                        </m:r>
                        <m:r>
                          <a:rPr lang="es-CL" sz="800" b="0" i="1">
                            <a:latin typeface="Cambria Math" panose="02040503050406030204" pitchFamily="18" charset="0"/>
                          </a:rPr>
                          <m:t>𝑝𝑟𝑜𝑔𝑟𝑎𝑚𝑎𝑑𝑎</m:t>
                        </m:r>
                        <m:r>
                          <a:rPr lang="es-CL" sz="800" b="0" i="1">
                            <a:latin typeface="Cambria Math" panose="02040503050406030204" pitchFamily="18" charset="0"/>
                          </a:rPr>
                          <m:t>)</m:t>
                        </m:r>
                      </m:num>
                      <m:den>
                        <m:r>
                          <a:rPr lang="es-CL" sz="800" b="0" i="1">
                            <a:latin typeface="Cambria Math" panose="02040503050406030204" pitchFamily="18" charset="0"/>
                          </a:rPr>
                          <m:t>h𝑜𝑟𝑎𝑠</m:t>
                        </m:r>
                        <m:r>
                          <a:rPr lang="es-CL" sz="800" b="0" i="1">
                            <a:latin typeface="Cambria Math" panose="02040503050406030204" pitchFamily="18" charset="0"/>
                          </a:rPr>
                          <m:t> </m:t>
                        </m:r>
                        <m:r>
                          <a:rPr lang="es-CL" sz="800" b="0" i="1">
                            <a:latin typeface="Cambria Math" panose="02040503050406030204" pitchFamily="18" charset="0"/>
                          </a:rPr>
                          <m:t>𝑛𝑜𝑚𝑖𝑛𝑎𝑙𝑒𝑠</m:t>
                        </m:r>
                      </m:den>
                    </m:f>
                  </m:oMath>
                </m:oMathPara>
              </a14:m>
              <a:endParaRPr lang="es-CL" sz="800"/>
            </a:p>
          </xdr:txBody>
        </xdr:sp>
      </mc:Choice>
      <mc:Fallback xmlns="">
        <xdr:sp macro="" textlink="">
          <xdr:nvSpPr>
            <xdr:cNvPr id="124" name="CuadroTexto 1">
              <a:extLst>
                <a:ext uri="{FF2B5EF4-FFF2-40B4-BE49-F238E27FC236}">
                  <a16:creationId xmlns:a16="http://schemas.microsoft.com/office/drawing/2014/main" id="{58102471-5FF3-4EEA-9FEA-BB7F145A6B32}"/>
                </a:ext>
              </a:extLst>
            </xdr:cNvPr>
            <xdr:cNvSpPr txBox="1"/>
          </xdr:nvSpPr>
          <xdr:spPr>
            <a:xfrm>
              <a:off x="11620500" y="7913688"/>
              <a:ext cx="4968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s-CL" sz="800" b="0" i="0">
                  <a:latin typeface="Cambria Math" panose="02040503050406030204" pitchFamily="18" charset="0"/>
                </a:rPr>
                <a:t>% 𝐷𝑖𝑠𝑝. 𝑎𝑐𝑡𝑖𝑣𝑜𝑠=  (ℎ𝑜𝑟𝑎𝑠 𝑛𝑜𝑚𝑖𝑛𝑎𝑙𝑒𝑠−(ℎ𝑜𝑟𝑎𝑠 𝑚𝑎𝑛𝑡𝑒𝑛𝑐𝑖ó𝑛 𝑝𝑟𝑜𝑔𝑟𝑎𝑚𝑎𝑑𝑎+ℎ𝑜𝑟𝑎𝑠 𝑚𝑎𝑛𝑡𝑒𝑛𝑐𝑖ó𝑛 𝑛𝑜 𝑝𝑟𝑜𝑔𝑟𝑎𝑚𝑎𝑑𝑎))/(ℎ𝑜𝑟𝑎𝑠 𝑛𝑜𝑚𝑖𝑛𝑎𝑙𝑒𝑠)</a:t>
              </a:r>
              <a:endParaRPr lang="es-CL" sz="800"/>
            </a:p>
          </xdr:txBody>
        </xdr:sp>
      </mc:Fallback>
    </mc:AlternateContent>
    <xdr:clientData/>
  </xdr:twoCellAnchor>
  <xdr:twoCellAnchor>
    <xdr:from>
      <xdr:col>5</xdr:col>
      <xdr:colOff>150812</xdr:colOff>
      <xdr:row>11</xdr:row>
      <xdr:rowOff>520952</xdr:rowOff>
    </xdr:from>
    <xdr:to>
      <xdr:col>5</xdr:col>
      <xdr:colOff>1590812</xdr:colOff>
      <xdr:row>11</xdr:row>
      <xdr:rowOff>844952</xdr:rowOff>
    </xdr:to>
    <mc:AlternateContent xmlns:mc="http://schemas.openxmlformats.org/markup-compatibility/2006" xmlns:a14="http://schemas.microsoft.com/office/drawing/2010/main">
      <mc:Choice Requires="a14">
        <xdr:sp macro="" textlink="">
          <xdr:nvSpPr>
            <xdr:cNvPr id="131" name="TextBox 5">
              <a:extLst>
                <a:ext uri="{FF2B5EF4-FFF2-40B4-BE49-F238E27FC236}">
                  <a16:creationId xmlns:a16="http://schemas.microsoft.com/office/drawing/2014/main" id="{B62B6372-D6DC-4319-852A-90E993FE266B}"/>
                </a:ext>
              </a:extLst>
            </xdr:cNvPr>
            <xdr:cNvSpPr txBox="1"/>
          </xdr:nvSpPr>
          <xdr:spPr>
            <a:xfrm>
              <a:off x="11620500" y="8291765"/>
              <a:ext cx="1440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
                  </m:oMathParaPr>
                  <m:oMath xmlns:m="http://schemas.openxmlformats.org/officeDocument/2006/math">
                    <m:r>
                      <a:rPr lang="es-ES" sz="800" b="0" i="1">
                        <a:latin typeface="Cambria Math" panose="02040503050406030204" pitchFamily="18" charset="0"/>
                      </a:rPr>
                      <m:t>𝑀𝑇𝐵𝐹</m:t>
                    </m:r>
                    <m:r>
                      <a:rPr lang="es-ES" sz="800" b="0" i="1">
                        <a:latin typeface="Cambria Math" panose="02040503050406030204" pitchFamily="18" charset="0"/>
                      </a:rPr>
                      <m:t>=</m:t>
                    </m:r>
                    <m:f>
                      <m:fPr>
                        <m:ctrlPr>
                          <a:rPr lang="es-ES" sz="800" b="0" i="1">
                            <a:latin typeface="Cambria Math" panose="02040503050406030204" pitchFamily="18" charset="0"/>
                          </a:rPr>
                        </m:ctrlPr>
                      </m:fPr>
                      <m:num>
                        <m:r>
                          <a:rPr lang="es-CL" sz="800" b="0" i="1">
                            <a:latin typeface="Cambria Math" panose="02040503050406030204" pitchFamily="18" charset="0"/>
                          </a:rPr>
                          <m:t>h𝑜𝑟𝑎𝑠</m:t>
                        </m:r>
                        <m:r>
                          <a:rPr lang="es-CL" sz="800" b="0" i="1">
                            <a:latin typeface="Cambria Math" panose="02040503050406030204" pitchFamily="18" charset="0"/>
                          </a:rPr>
                          <m:t> </m:t>
                        </m:r>
                        <m:r>
                          <a:rPr lang="es-CL" sz="800" b="0" i="1">
                            <a:latin typeface="Cambria Math" panose="02040503050406030204" pitchFamily="18" charset="0"/>
                          </a:rPr>
                          <m:t>𝑜𝑝𝑒𝑟𝑎𝑡𝑖𝑣𝑎𝑠</m:t>
                        </m:r>
                      </m:num>
                      <m:den>
                        <m:r>
                          <a:rPr lang="es-CL" sz="800" b="0" i="1">
                            <a:latin typeface="Cambria Math" panose="02040503050406030204" pitchFamily="18" charset="0"/>
                          </a:rPr>
                          <m:t>𝑁</m:t>
                        </m:r>
                        <m:r>
                          <a:rPr lang="es-CL" sz="800" b="0" i="1">
                            <a:latin typeface="Cambria Math" panose="02040503050406030204" pitchFamily="18" charset="0"/>
                          </a:rPr>
                          <m:t>° </m:t>
                        </m:r>
                        <m:r>
                          <a:rPr lang="es-CL" sz="800" b="0" i="1">
                            <a:latin typeface="Cambria Math" panose="02040503050406030204" pitchFamily="18" charset="0"/>
                          </a:rPr>
                          <m:t>𝑑𝑒</m:t>
                        </m:r>
                        <m:r>
                          <a:rPr lang="es-CL" sz="800" b="0" i="1">
                            <a:latin typeface="Cambria Math" panose="02040503050406030204" pitchFamily="18" charset="0"/>
                          </a:rPr>
                          <m:t> </m:t>
                        </m:r>
                        <m:r>
                          <a:rPr lang="es-CL" sz="800" b="0" i="1">
                            <a:latin typeface="Cambria Math" panose="02040503050406030204" pitchFamily="18" charset="0"/>
                          </a:rPr>
                          <m:t>𝑓𝑎𝑙𝑙𝑎𝑠</m:t>
                        </m:r>
                      </m:den>
                    </m:f>
                  </m:oMath>
                </m:oMathPara>
              </a14:m>
              <a:endParaRPr lang="en-US" sz="800"/>
            </a:p>
          </xdr:txBody>
        </xdr:sp>
      </mc:Choice>
      <mc:Fallback xmlns="">
        <xdr:sp macro="" textlink="">
          <xdr:nvSpPr>
            <xdr:cNvPr id="131" name="TextBox 5">
              <a:extLst>
                <a:ext uri="{FF2B5EF4-FFF2-40B4-BE49-F238E27FC236}">
                  <a16:creationId xmlns:a16="http://schemas.microsoft.com/office/drawing/2014/main" id="{B62B6372-D6DC-4319-852A-90E993FE266B}"/>
                </a:ext>
              </a:extLst>
            </xdr:cNvPr>
            <xdr:cNvSpPr txBox="1"/>
          </xdr:nvSpPr>
          <xdr:spPr>
            <a:xfrm>
              <a:off x="11620500" y="8291765"/>
              <a:ext cx="1440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s-ES" sz="800" b="0" i="0">
                  <a:latin typeface="Cambria Math" panose="02040503050406030204" pitchFamily="18" charset="0"/>
                </a:rPr>
                <a:t>𝑀𝑇𝐵𝐹=(</a:t>
              </a:r>
              <a:r>
                <a:rPr lang="es-CL" sz="800" b="0" i="0">
                  <a:latin typeface="Cambria Math" panose="02040503050406030204" pitchFamily="18" charset="0"/>
                </a:rPr>
                <a:t>ℎ𝑜𝑟𝑎𝑠 𝑜𝑝𝑒𝑟𝑎𝑡𝑖𝑣𝑎𝑠</a:t>
              </a:r>
              <a:r>
                <a:rPr lang="es-ES" sz="800" b="0" i="0">
                  <a:latin typeface="Cambria Math" panose="02040503050406030204" pitchFamily="18" charset="0"/>
                </a:rPr>
                <a:t>)/(</a:t>
              </a:r>
              <a:r>
                <a:rPr lang="es-CL" sz="800" b="0" i="0">
                  <a:latin typeface="Cambria Math" panose="02040503050406030204" pitchFamily="18" charset="0"/>
                </a:rPr>
                <a:t>𝑁° 𝑑𝑒 𝑓𝑎𝑙𝑙𝑎𝑠</a:t>
              </a:r>
              <a:r>
                <a:rPr lang="es-ES" sz="800" b="0" i="0">
                  <a:latin typeface="Cambria Math" panose="02040503050406030204" pitchFamily="18" charset="0"/>
                </a:rPr>
                <a:t>)</a:t>
              </a:r>
              <a:endParaRPr lang="en-US" sz="800"/>
            </a:p>
          </xdr:txBody>
        </xdr:sp>
      </mc:Fallback>
    </mc:AlternateContent>
    <xdr:clientData/>
  </xdr:twoCellAnchor>
  <xdr:twoCellAnchor>
    <xdr:from>
      <xdr:col>5</xdr:col>
      <xdr:colOff>1634507</xdr:colOff>
      <xdr:row>11</xdr:row>
      <xdr:rowOff>515603</xdr:rowOff>
    </xdr:from>
    <xdr:to>
      <xdr:col>5</xdr:col>
      <xdr:colOff>3722507</xdr:colOff>
      <xdr:row>11</xdr:row>
      <xdr:rowOff>839603</xdr:rowOff>
    </xdr:to>
    <mc:AlternateContent xmlns:mc="http://schemas.openxmlformats.org/markup-compatibility/2006" xmlns:a14="http://schemas.microsoft.com/office/drawing/2010/main">
      <mc:Choice Requires="a14">
        <xdr:sp macro="" textlink="">
          <xdr:nvSpPr>
            <xdr:cNvPr id="132" name="TextBox 5">
              <a:extLst>
                <a:ext uri="{FF2B5EF4-FFF2-40B4-BE49-F238E27FC236}">
                  <a16:creationId xmlns:a16="http://schemas.microsoft.com/office/drawing/2014/main" id="{2C14B19C-BFC3-4B39-958E-7A9C1B4E26B6}"/>
                </a:ext>
              </a:extLst>
            </xdr:cNvPr>
            <xdr:cNvSpPr txBox="1"/>
          </xdr:nvSpPr>
          <xdr:spPr>
            <a:xfrm>
              <a:off x="13104195" y="8286416"/>
              <a:ext cx="2088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
                  </m:oMathParaPr>
                  <m:oMath xmlns:m="http://schemas.openxmlformats.org/officeDocument/2006/math">
                    <m:r>
                      <a:rPr lang="es-ES" sz="800" b="0" i="1">
                        <a:latin typeface="Cambria Math" panose="02040503050406030204" pitchFamily="18" charset="0"/>
                      </a:rPr>
                      <m:t>𝑀𝑇</m:t>
                    </m:r>
                    <m:r>
                      <a:rPr lang="es-CL" sz="800" b="0" i="1">
                        <a:latin typeface="Cambria Math" panose="02040503050406030204" pitchFamily="18" charset="0"/>
                      </a:rPr>
                      <m:t>𝑇𝑅</m:t>
                    </m:r>
                    <m:r>
                      <a:rPr lang="es-ES" sz="800" b="0" i="1">
                        <a:latin typeface="Cambria Math" panose="02040503050406030204" pitchFamily="18" charset="0"/>
                      </a:rPr>
                      <m:t>=</m:t>
                    </m:r>
                    <m:f>
                      <m:fPr>
                        <m:ctrlPr>
                          <a:rPr lang="es-ES" sz="800" b="0" i="1">
                            <a:latin typeface="Cambria Math" panose="02040503050406030204" pitchFamily="18" charset="0"/>
                          </a:rPr>
                        </m:ctrlPr>
                      </m:fPr>
                      <m:num>
                        <m:r>
                          <a:rPr lang="es-CL" sz="800" b="0" i="1">
                            <a:latin typeface="Cambria Math" panose="02040503050406030204" pitchFamily="18" charset="0"/>
                          </a:rPr>
                          <m:t>h𝑜𝑟𝑎𝑠</m:t>
                        </m:r>
                        <m:r>
                          <a:rPr lang="es-CL" sz="800" b="0" i="1">
                            <a:latin typeface="Cambria Math" panose="02040503050406030204" pitchFamily="18" charset="0"/>
                          </a:rPr>
                          <m:t> </m:t>
                        </m:r>
                        <m:r>
                          <a:rPr lang="es-CL" sz="800" b="0" i="1">
                            <a:latin typeface="Cambria Math" panose="02040503050406030204" pitchFamily="18" charset="0"/>
                          </a:rPr>
                          <m:t>𝑚𝑎𝑛𝑡𝑒𝑛𝑐𝑖</m:t>
                        </m:r>
                        <m:r>
                          <a:rPr lang="es-CL" sz="800" b="0" i="1">
                            <a:latin typeface="Cambria Math" panose="02040503050406030204" pitchFamily="18" charset="0"/>
                          </a:rPr>
                          <m:t>ó</m:t>
                        </m:r>
                        <m:r>
                          <a:rPr lang="es-CL" sz="800" b="0" i="1">
                            <a:latin typeface="Cambria Math" panose="02040503050406030204" pitchFamily="18" charset="0"/>
                          </a:rPr>
                          <m:t>𝑛</m:t>
                        </m:r>
                        <m:r>
                          <a:rPr lang="es-CL" sz="800" b="0" i="1">
                            <a:latin typeface="Cambria Math" panose="02040503050406030204" pitchFamily="18" charset="0"/>
                          </a:rPr>
                          <m:t> </m:t>
                        </m:r>
                        <m:r>
                          <a:rPr lang="es-CL" sz="800" b="0" i="1">
                            <a:latin typeface="Cambria Math" panose="02040503050406030204" pitchFamily="18" charset="0"/>
                          </a:rPr>
                          <m:t>𝑛𝑜</m:t>
                        </m:r>
                        <m:r>
                          <a:rPr lang="es-CL" sz="800" b="0" i="1">
                            <a:latin typeface="Cambria Math" panose="02040503050406030204" pitchFamily="18" charset="0"/>
                          </a:rPr>
                          <m:t> </m:t>
                        </m:r>
                        <m:r>
                          <a:rPr lang="es-CL" sz="800" b="0" i="1">
                            <a:latin typeface="Cambria Math" panose="02040503050406030204" pitchFamily="18" charset="0"/>
                          </a:rPr>
                          <m:t>𝑝𝑟𝑜𝑔𝑟𝑎𝑚𝑎𝑑𝑎</m:t>
                        </m:r>
                      </m:num>
                      <m:den>
                        <m:r>
                          <a:rPr lang="es-CL" sz="800" b="0" i="1">
                            <a:latin typeface="Cambria Math" panose="02040503050406030204" pitchFamily="18" charset="0"/>
                          </a:rPr>
                          <m:t>𝑁</m:t>
                        </m:r>
                        <m:r>
                          <a:rPr lang="es-CL" sz="800" b="0" i="1">
                            <a:latin typeface="Cambria Math" panose="02040503050406030204" pitchFamily="18" charset="0"/>
                          </a:rPr>
                          <m:t>° </m:t>
                        </m:r>
                        <m:r>
                          <a:rPr lang="es-CL" sz="800" b="0" i="1">
                            <a:latin typeface="Cambria Math" panose="02040503050406030204" pitchFamily="18" charset="0"/>
                          </a:rPr>
                          <m:t>𝑑𝑒</m:t>
                        </m:r>
                        <m:r>
                          <a:rPr lang="es-CL" sz="800" b="0" i="1">
                            <a:latin typeface="Cambria Math" panose="02040503050406030204" pitchFamily="18" charset="0"/>
                          </a:rPr>
                          <m:t> </m:t>
                        </m:r>
                        <m:r>
                          <a:rPr lang="es-CL" sz="800" b="0" i="1">
                            <a:latin typeface="Cambria Math" panose="02040503050406030204" pitchFamily="18" charset="0"/>
                          </a:rPr>
                          <m:t>𝑓𝑎𝑙𝑙𝑎𝑠</m:t>
                        </m:r>
                      </m:den>
                    </m:f>
                  </m:oMath>
                </m:oMathPara>
              </a14:m>
              <a:endParaRPr lang="en-US" sz="800"/>
            </a:p>
          </xdr:txBody>
        </xdr:sp>
      </mc:Choice>
      <mc:Fallback xmlns="">
        <xdr:sp macro="" textlink="">
          <xdr:nvSpPr>
            <xdr:cNvPr id="132" name="TextBox 5">
              <a:extLst>
                <a:ext uri="{FF2B5EF4-FFF2-40B4-BE49-F238E27FC236}">
                  <a16:creationId xmlns:a16="http://schemas.microsoft.com/office/drawing/2014/main" id="{2C14B19C-BFC3-4B39-958E-7A9C1B4E26B6}"/>
                </a:ext>
              </a:extLst>
            </xdr:cNvPr>
            <xdr:cNvSpPr txBox="1"/>
          </xdr:nvSpPr>
          <xdr:spPr>
            <a:xfrm>
              <a:off x="13104195" y="8286416"/>
              <a:ext cx="2088000" cy="324000"/>
            </a:xfrm>
            <a:prstGeom prst="rect">
              <a:avLst/>
            </a:prstGeom>
            <a:solidFill>
              <a:schemeClr val="bg1"/>
            </a:solidFill>
            <a:ln w="6350">
              <a:solidFill>
                <a:schemeClr val="tx1"/>
              </a:solidFill>
            </a:ln>
          </xdr:spPr>
          <xdr:style>
            <a:lnRef idx="0">
              <a:scrgbClr r="0" g="0" b="0"/>
            </a:lnRef>
            <a:fillRef idx="0">
              <a:scrgbClr r="0" g="0" b="0"/>
            </a:fillRef>
            <a:effectRef idx="0">
              <a:scrgbClr r="0" g="0" b="0"/>
            </a:effectRef>
            <a:fontRef idx="minor">
              <a:schemeClr val="tx1"/>
            </a:fontRef>
          </xdr:style>
          <xdr:txBody>
            <a:bodyPr wrap="square" lIns="0" tIns="0" rIns="0" bIns="0"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s-ES" sz="800" b="0" i="0">
                  <a:latin typeface="Cambria Math" panose="02040503050406030204" pitchFamily="18" charset="0"/>
                </a:rPr>
                <a:t>𝑀𝑇</a:t>
              </a:r>
              <a:r>
                <a:rPr lang="es-CL" sz="800" b="0" i="0">
                  <a:latin typeface="Cambria Math" panose="02040503050406030204" pitchFamily="18" charset="0"/>
                </a:rPr>
                <a:t>𝑇𝑅</a:t>
              </a:r>
              <a:r>
                <a:rPr lang="es-ES" sz="800" b="0" i="0">
                  <a:latin typeface="Cambria Math" panose="02040503050406030204" pitchFamily="18" charset="0"/>
                </a:rPr>
                <a:t>=(</a:t>
              </a:r>
              <a:r>
                <a:rPr lang="es-CL" sz="800" b="0" i="0">
                  <a:latin typeface="Cambria Math" panose="02040503050406030204" pitchFamily="18" charset="0"/>
                </a:rPr>
                <a:t>ℎ𝑜𝑟𝑎𝑠 𝑚𝑎𝑛𝑡𝑒𝑛𝑐𝑖ó𝑛 𝑛𝑜 𝑝𝑟𝑜𝑔𝑟𝑎𝑚𝑎𝑑𝑎</a:t>
              </a:r>
              <a:r>
                <a:rPr lang="es-ES" sz="800" b="0" i="0">
                  <a:latin typeface="Cambria Math" panose="02040503050406030204" pitchFamily="18" charset="0"/>
                </a:rPr>
                <a:t>)/(</a:t>
              </a:r>
              <a:r>
                <a:rPr lang="es-CL" sz="800" b="0" i="0">
                  <a:latin typeface="Cambria Math" panose="02040503050406030204" pitchFamily="18" charset="0"/>
                </a:rPr>
                <a:t>𝑁° 𝑑𝑒 𝑓𝑎𝑙𝑙𝑎𝑠</a:t>
              </a:r>
              <a:r>
                <a:rPr lang="es-ES" sz="800" b="0" i="0">
                  <a:latin typeface="Cambria Math" panose="02040503050406030204" pitchFamily="18" charset="0"/>
                </a:rPr>
                <a:t>)</a:t>
              </a:r>
              <a:endParaRPr lang="en-US" sz="800"/>
            </a:p>
          </xdr:txBody>
        </xdr:sp>
      </mc:Fallback>
    </mc:AlternateContent>
    <xdr:clientData/>
  </xdr:twoCellAnchor>
  <xdr:twoCellAnchor editAs="oneCell">
    <xdr:from>
      <xdr:col>5</xdr:col>
      <xdr:colOff>2310198</xdr:colOff>
      <xdr:row>40</xdr:row>
      <xdr:rowOff>439459</xdr:rowOff>
    </xdr:from>
    <xdr:to>
      <xdr:col>5</xdr:col>
      <xdr:colOff>6504213</xdr:colOff>
      <xdr:row>40</xdr:row>
      <xdr:rowOff>3040813</xdr:rowOff>
    </xdr:to>
    <xdr:pic>
      <xdr:nvPicPr>
        <xdr:cNvPr id="149" name="Imagen 148">
          <a:extLst>
            <a:ext uri="{FF2B5EF4-FFF2-40B4-BE49-F238E27FC236}">
              <a16:creationId xmlns:a16="http://schemas.microsoft.com/office/drawing/2014/main" id="{A240092A-0181-4EA7-9549-BD537284F11E}"/>
            </a:ext>
          </a:extLst>
        </xdr:cNvPr>
        <xdr:cNvPicPr>
          <a:picLocks noChangeAspect="1"/>
        </xdr:cNvPicPr>
      </xdr:nvPicPr>
      <xdr:blipFill>
        <a:blip xmlns:r="http://schemas.openxmlformats.org/officeDocument/2006/relationships" r:embed="rId53"/>
        <a:stretch>
          <a:fillRect/>
        </a:stretch>
      </xdr:blipFill>
      <xdr:spPr>
        <a:xfrm>
          <a:off x="12143627" y="60202030"/>
          <a:ext cx="4194015" cy="2601354"/>
        </a:xfrm>
        <a:prstGeom prst="rect">
          <a:avLst/>
        </a:prstGeom>
        <a:ln w="6350">
          <a:solidFill>
            <a:schemeClr val="tx1"/>
          </a:solidFill>
        </a:ln>
      </xdr:spPr>
    </xdr:pic>
    <xdr:clientData/>
  </xdr:twoCellAnchor>
  <xdr:twoCellAnchor editAs="oneCell">
    <xdr:from>
      <xdr:col>5</xdr:col>
      <xdr:colOff>48763</xdr:colOff>
      <xdr:row>42</xdr:row>
      <xdr:rowOff>81640</xdr:rowOff>
    </xdr:from>
    <xdr:to>
      <xdr:col>5</xdr:col>
      <xdr:colOff>3819304</xdr:colOff>
      <xdr:row>42</xdr:row>
      <xdr:rowOff>1683651</xdr:rowOff>
    </xdr:to>
    <xdr:pic>
      <xdr:nvPicPr>
        <xdr:cNvPr id="144" name="Imagen 143">
          <a:extLst>
            <a:ext uri="{FF2B5EF4-FFF2-40B4-BE49-F238E27FC236}">
              <a16:creationId xmlns:a16="http://schemas.microsoft.com/office/drawing/2014/main" id="{00000000-0008-0000-0000-000090000000}"/>
            </a:ext>
          </a:extLst>
        </xdr:cNvPr>
        <xdr:cNvPicPr>
          <a:picLocks noChangeAspect="1"/>
        </xdr:cNvPicPr>
      </xdr:nvPicPr>
      <xdr:blipFill>
        <a:blip xmlns:r="http://schemas.openxmlformats.org/officeDocument/2006/relationships" r:embed="rId54"/>
        <a:stretch>
          <a:fillRect/>
        </a:stretch>
      </xdr:blipFill>
      <xdr:spPr>
        <a:xfrm>
          <a:off x="9882192" y="64343640"/>
          <a:ext cx="3770541" cy="1602011"/>
        </a:xfrm>
        <a:prstGeom prst="rect">
          <a:avLst/>
        </a:prstGeom>
        <a:solidFill>
          <a:schemeClr val="bg1"/>
        </a:solidFill>
        <a:ln w="6350">
          <a:solidFill>
            <a:schemeClr val="tx1"/>
          </a:solidFill>
        </a:ln>
      </xdr:spPr>
    </xdr:pic>
    <xdr:clientData/>
  </xdr:twoCellAnchor>
  <xdr:twoCellAnchor editAs="oneCell">
    <xdr:from>
      <xdr:col>0</xdr:col>
      <xdr:colOff>14081</xdr:colOff>
      <xdr:row>0</xdr:row>
      <xdr:rowOff>14112</xdr:rowOff>
    </xdr:from>
    <xdr:to>
      <xdr:col>0</xdr:col>
      <xdr:colOff>1205897</xdr:colOff>
      <xdr:row>3</xdr:row>
      <xdr:rowOff>3519</xdr:rowOff>
    </xdr:to>
    <xdr:pic>
      <xdr:nvPicPr>
        <xdr:cNvPr id="150" name="Imagen 313" descr="Imagen que contiene Interfaz de usuario gráfica&#10;&#10;Descripción generada automáticamente">
          <a:extLst>
            <a:ext uri="{FF2B5EF4-FFF2-40B4-BE49-F238E27FC236}">
              <a16:creationId xmlns:a16="http://schemas.microsoft.com/office/drawing/2014/main" id="{ECE59DB4-2AF7-4A36-ADB1-7674FCD1D4C9}"/>
            </a:ext>
          </a:extLst>
        </xdr:cNvPr>
        <xdr:cNvPicPr>
          <a:picLocks noChangeArrowheads="1"/>
        </xdr:cNvPicPr>
      </xdr:nvPicPr>
      <xdr:blipFill>
        <a:blip xmlns:r="http://schemas.openxmlformats.org/officeDocument/2006/relationships" r:embed="rId55">
          <a:extLst>
            <a:ext uri="{28A0092B-C50C-407E-A947-70E740481C1C}">
              <a14:useLocalDpi xmlns:a14="http://schemas.microsoft.com/office/drawing/2010/main" val="0"/>
            </a:ext>
          </a:extLst>
        </a:blip>
        <a:srcRect/>
        <a:stretch>
          <a:fillRect/>
        </a:stretch>
      </xdr:blipFill>
      <xdr:spPr bwMode="auto">
        <a:xfrm>
          <a:off x="14081" y="14112"/>
          <a:ext cx="1191816" cy="7337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1438596</xdr:colOff>
      <xdr:row>0</xdr:row>
      <xdr:rowOff>236362</xdr:rowOff>
    </xdr:from>
    <xdr:to>
      <xdr:col>1</xdr:col>
      <xdr:colOff>1629114</xdr:colOff>
      <xdr:row>1</xdr:row>
      <xdr:rowOff>245396</xdr:rowOff>
    </xdr:to>
    <xdr:pic>
      <xdr:nvPicPr>
        <xdr:cNvPr id="151" name="Imagen 1">
          <a:extLst>
            <a:ext uri="{FF2B5EF4-FFF2-40B4-BE49-F238E27FC236}">
              <a16:creationId xmlns:a16="http://schemas.microsoft.com/office/drawing/2014/main" id="{B823E366-77A9-407B-B88E-1469B36B0CDC}"/>
            </a:ext>
          </a:extLst>
        </xdr:cNvPr>
        <xdr:cNvPicPr>
          <a:picLocks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1438596" y="236362"/>
          <a:ext cx="1627634" cy="305367"/>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730250</xdr:colOff>
      <xdr:row>4</xdr:row>
      <xdr:rowOff>127000</xdr:rowOff>
    </xdr:from>
    <xdr:to>
      <xdr:col>2</xdr:col>
      <xdr:colOff>3073400</xdr:colOff>
      <xdr:row>10</xdr:row>
      <xdr:rowOff>4552</xdr:rowOff>
    </xdr:to>
    <xdr:pic>
      <xdr:nvPicPr>
        <xdr:cNvPr id="2" name="Imagen 1">
          <a:extLst>
            <a:ext uri="{FF2B5EF4-FFF2-40B4-BE49-F238E27FC236}">
              <a16:creationId xmlns:a16="http://schemas.microsoft.com/office/drawing/2014/main" id="{C8EC3D46-4F6C-48AD-AC6F-8F7B0197A67F}"/>
            </a:ext>
          </a:extLst>
        </xdr:cNvPr>
        <xdr:cNvPicPr>
          <a:picLocks noChangeAspect="1"/>
        </xdr:cNvPicPr>
      </xdr:nvPicPr>
      <xdr:blipFill>
        <a:blip xmlns:r="http://schemas.openxmlformats.org/officeDocument/2006/relationships" r:embed="rId1"/>
        <a:stretch>
          <a:fillRect/>
        </a:stretch>
      </xdr:blipFill>
      <xdr:spPr>
        <a:xfrm>
          <a:off x="730250" y="1060450"/>
          <a:ext cx="4832350" cy="98245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10</xdr:col>
      <xdr:colOff>273050</xdr:colOff>
      <xdr:row>45</xdr:row>
      <xdr:rowOff>279400</xdr:rowOff>
    </xdr:from>
    <xdr:to>
      <xdr:col>11</xdr:col>
      <xdr:colOff>25400</xdr:colOff>
      <xdr:row>49</xdr:row>
      <xdr:rowOff>158750</xdr:rowOff>
    </xdr:to>
    <xdr:cxnSp macro="">
      <xdr:nvCxnSpPr>
        <xdr:cNvPr id="303" name="194 Conector angular">
          <a:extLst>
            <a:ext uri="{FF2B5EF4-FFF2-40B4-BE49-F238E27FC236}">
              <a16:creationId xmlns:a16="http://schemas.microsoft.com/office/drawing/2014/main" id="{00000000-0008-0000-0200-00002F010000}"/>
            </a:ext>
          </a:extLst>
        </xdr:cNvPr>
        <xdr:cNvCxnSpPr>
          <a:cxnSpLocks noChangeShapeType="1"/>
        </xdr:cNvCxnSpPr>
      </xdr:nvCxnSpPr>
      <xdr:spPr bwMode="auto">
        <a:xfrm>
          <a:off x="11188700" y="16395700"/>
          <a:ext cx="361950" cy="1149350"/>
        </a:xfrm>
        <a:prstGeom prst="bentConnector3">
          <a:avLst>
            <a:gd name="adj1" fmla="val -6102"/>
          </a:avLst>
        </a:prstGeom>
        <a:noFill/>
        <a:ln w="6350" algn="ctr">
          <a:solidFill>
            <a:sysClr val="windowText" lastClr="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11</xdr:col>
      <xdr:colOff>25400</xdr:colOff>
      <xdr:row>8</xdr:row>
      <xdr:rowOff>38100</xdr:rowOff>
    </xdr:from>
    <xdr:to>
      <xdr:col>11</xdr:col>
      <xdr:colOff>552450</xdr:colOff>
      <xdr:row>8</xdr:row>
      <xdr:rowOff>298450</xdr:rowOff>
    </xdr:to>
    <xdr:sp macro="" textlink="">
      <xdr:nvSpPr>
        <xdr:cNvPr id="315" name="File">
          <a:extLst>
            <a:ext uri="{FF2B5EF4-FFF2-40B4-BE49-F238E27FC236}">
              <a16:creationId xmlns:a16="http://schemas.microsoft.com/office/drawing/2014/main" id="{00000000-0008-0000-0200-00003B010000}"/>
            </a:ext>
          </a:extLst>
        </xdr:cNvPr>
        <xdr:cNvSpPr>
          <a:spLocks noEditPoints="1" noChangeArrowheads="1"/>
        </xdr:cNvSpPr>
      </xdr:nvSpPr>
      <xdr:spPr bwMode="auto">
        <a:xfrm>
          <a:off x="11550650" y="4724400"/>
          <a:ext cx="527050" cy="260350"/>
        </a:xfrm>
        <a:custGeom>
          <a:avLst/>
          <a:gdLst>
            <a:gd name="T0" fmla="*/ 2147483646 w 21600"/>
            <a:gd name="T1" fmla="*/ 62684759 h 21600"/>
            <a:gd name="T2" fmla="*/ 0 w 21600"/>
            <a:gd name="T3" fmla="*/ 208948955 h 21600"/>
            <a:gd name="T4" fmla="*/ 2147483646 w 21600"/>
            <a:gd name="T5" fmla="*/ 417897910 h 21600"/>
            <a:gd name="T6" fmla="*/ 2147483646 w 21600"/>
            <a:gd name="T7" fmla="*/ 208948955 h 21600"/>
            <a:gd name="T8" fmla="*/ 0 w 21600"/>
            <a:gd name="T9" fmla="*/ 417897910 h 21600"/>
            <a:gd name="T10" fmla="*/ 2147483646 w 21600"/>
            <a:gd name="T11" fmla="*/ 417897910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9</xdr:col>
      <xdr:colOff>355600</xdr:colOff>
      <xdr:row>6</xdr:row>
      <xdr:rowOff>279400</xdr:rowOff>
    </xdr:from>
    <xdr:to>
      <xdr:col>9</xdr:col>
      <xdr:colOff>609600</xdr:colOff>
      <xdr:row>7</xdr:row>
      <xdr:rowOff>152400</xdr:rowOff>
    </xdr:to>
    <xdr:cxnSp macro="">
      <xdr:nvCxnSpPr>
        <xdr:cNvPr id="316" name="194 Conector angular">
          <a:extLst>
            <a:ext uri="{FF2B5EF4-FFF2-40B4-BE49-F238E27FC236}">
              <a16:creationId xmlns:a16="http://schemas.microsoft.com/office/drawing/2014/main" id="{00000000-0008-0000-0200-00003C010000}"/>
            </a:ext>
          </a:extLst>
        </xdr:cNvPr>
        <xdr:cNvCxnSpPr>
          <a:cxnSpLocks noChangeShapeType="1"/>
        </xdr:cNvCxnSpPr>
      </xdr:nvCxnSpPr>
      <xdr:spPr bwMode="auto">
        <a:xfrm>
          <a:off x="10663767" y="4332817"/>
          <a:ext cx="254000" cy="190500"/>
        </a:xfrm>
        <a:prstGeom prst="bentConnector3">
          <a:avLst>
            <a:gd name="adj1" fmla="val 1111"/>
          </a:avLst>
        </a:prstGeom>
        <a:noFill/>
        <a:ln w="6350">
          <a:solidFill>
            <a:sysClr val="windowText" lastClr="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10</xdr:col>
      <xdr:colOff>266700</xdr:colOff>
      <xdr:row>7</xdr:row>
      <xdr:rowOff>279400</xdr:rowOff>
    </xdr:from>
    <xdr:to>
      <xdr:col>11</xdr:col>
      <xdr:colOff>25400</xdr:colOff>
      <xdr:row>9</xdr:row>
      <xdr:rowOff>152400</xdr:rowOff>
    </xdr:to>
    <xdr:cxnSp macro="">
      <xdr:nvCxnSpPr>
        <xdr:cNvPr id="317" name="194 Conector angular">
          <a:extLst>
            <a:ext uri="{FF2B5EF4-FFF2-40B4-BE49-F238E27FC236}">
              <a16:creationId xmlns:a16="http://schemas.microsoft.com/office/drawing/2014/main" id="{00000000-0008-0000-0200-00003D010000}"/>
            </a:ext>
          </a:extLst>
        </xdr:cNvPr>
        <xdr:cNvCxnSpPr>
          <a:cxnSpLocks noChangeShapeType="1"/>
        </xdr:cNvCxnSpPr>
      </xdr:nvCxnSpPr>
      <xdr:spPr bwMode="auto">
        <a:xfrm>
          <a:off x="11188700" y="4650317"/>
          <a:ext cx="372533" cy="508000"/>
        </a:xfrm>
        <a:prstGeom prst="bentConnector3">
          <a:avLst>
            <a:gd name="adj1" fmla="val 1227"/>
          </a:avLst>
        </a:prstGeom>
        <a:noFill/>
        <a:ln w="6350" algn="ctr">
          <a:solidFill>
            <a:sysClr val="windowText" lastClr="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11</xdr:col>
      <xdr:colOff>25400</xdr:colOff>
      <xdr:row>9</xdr:row>
      <xdr:rowOff>19050</xdr:rowOff>
    </xdr:from>
    <xdr:to>
      <xdr:col>11</xdr:col>
      <xdr:colOff>552450</xdr:colOff>
      <xdr:row>9</xdr:row>
      <xdr:rowOff>279400</xdr:rowOff>
    </xdr:to>
    <xdr:sp macro="" textlink="">
      <xdr:nvSpPr>
        <xdr:cNvPr id="318" name="File">
          <a:extLst>
            <a:ext uri="{FF2B5EF4-FFF2-40B4-BE49-F238E27FC236}">
              <a16:creationId xmlns:a16="http://schemas.microsoft.com/office/drawing/2014/main" id="{00000000-0008-0000-0200-00003E010000}"/>
            </a:ext>
          </a:extLst>
        </xdr:cNvPr>
        <xdr:cNvSpPr>
          <a:spLocks noEditPoints="1" noChangeArrowheads="1"/>
        </xdr:cNvSpPr>
      </xdr:nvSpPr>
      <xdr:spPr bwMode="auto">
        <a:xfrm>
          <a:off x="11550650" y="5022850"/>
          <a:ext cx="527050" cy="260350"/>
        </a:xfrm>
        <a:custGeom>
          <a:avLst/>
          <a:gdLst>
            <a:gd name="T0" fmla="*/ 2147483646 w 21600"/>
            <a:gd name="T1" fmla="*/ 66191734 h 21600"/>
            <a:gd name="T2" fmla="*/ 0 w 21600"/>
            <a:gd name="T3" fmla="*/ 220638827 h 21600"/>
            <a:gd name="T4" fmla="*/ 2147483646 w 21600"/>
            <a:gd name="T5" fmla="*/ 441277798 h 21600"/>
            <a:gd name="T6" fmla="*/ 2147483646 w 21600"/>
            <a:gd name="T7" fmla="*/ 220638827 h 21600"/>
            <a:gd name="T8" fmla="*/ 0 w 21600"/>
            <a:gd name="T9" fmla="*/ 441277798 h 21600"/>
            <a:gd name="T10" fmla="*/ 2147483646 w 21600"/>
            <a:gd name="T11" fmla="*/ 441277798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10</xdr:col>
      <xdr:colOff>0</xdr:colOff>
      <xdr:row>16</xdr:row>
      <xdr:rowOff>19050</xdr:rowOff>
    </xdr:from>
    <xdr:to>
      <xdr:col>10</xdr:col>
      <xdr:colOff>527050</xdr:colOff>
      <xdr:row>16</xdr:row>
      <xdr:rowOff>279400</xdr:rowOff>
    </xdr:to>
    <xdr:sp macro="" textlink="">
      <xdr:nvSpPr>
        <xdr:cNvPr id="319" name="File">
          <a:extLst>
            <a:ext uri="{FF2B5EF4-FFF2-40B4-BE49-F238E27FC236}">
              <a16:creationId xmlns:a16="http://schemas.microsoft.com/office/drawing/2014/main" id="{00000000-0008-0000-0200-00003F010000}"/>
            </a:ext>
          </a:extLst>
        </xdr:cNvPr>
        <xdr:cNvSpPr>
          <a:spLocks noEditPoints="1" noChangeArrowheads="1"/>
        </xdr:cNvSpPr>
      </xdr:nvSpPr>
      <xdr:spPr bwMode="auto">
        <a:xfrm>
          <a:off x="10915650" y="6927850"/>
          <a:ext cx="527050" cy="260350"/>
        </a:xfrm>
        <a:custGeom>
          <a:avLst/>
          <a:gdLst>
            <a:gd name="T0" fmla="*/ 2147483646 w 21600"/>
            <a:gd name="T1" fmla="*/ 66191734 h 21600"/>
            <a:gd name="T2" fmla="*/ 0 w 21600"/>
            <a:gd name="T3" fmla="*/ 220638827 h 21600"/>
            <a:gd name="T4" fmla="*/ 2147483646 w 21600"/>
            <a:gd name="T5" fmla="*/ 441277798 h 21600"/>
            <a:gd name="T6" fmla="*/ 2147483646 w 21600"/>
            <a:gd name="T7" fmla="*/ 220638827 h 21600"/>
            <a:gd name="T8" fmla="*/ 0 w 21600"/>
            <a:gd name="T9" fmla="*/ 441277798 h 21600"/>
            <a:gd name="T10" fmla="*/ 2147483646 w 21600"/>
            <a:gd name="T11" fmla="*/ 441277798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9</xdr:col>
      <xdr:colOff>762000</xdr:colOff>
      <xdr:row>17</xdr:row>
      <xdr:rowOff>38100</xdr:rowOff>
    </xdr:from>
    <xdr:to>
      <xdr:col>10</xdr:col>
      <xdr:colOff>520700</xdr:colOff>
      <xdr:row>17</xdr:row>
      <xdr:rowOff>285750</xdr:rowOff>
    </xdr:to>
    <xdr:sp macro="" textlink="">
      <xdr:nvSpPr>
        <xdr:cNvPr id="320" name="File">
          <a:extLst>
            <a:ext uri="{FF2B5EF4-FFF2-40B4-BE49-F238E27FC236}">
              <a16:creationId xmlns:a16="http://schemas.microsoft.com/office/drawing/2014/main" id="{00000000-0008-0000-0200-000040010000}"/>
            </a:ext>
          </a:extLst>
        </xdr:cNvPr>
        <xdr:cNvSpPr>
          <a:spLocks noEditPoints="1" noChangeArrowheads="1"/>
        </xdr:cNvSpPr>
      </xdr:nvSpPr>
      <xdr:spPr bwMode="auto">
        <a:xfrm>
          <a:off x="10915650" y="7264400"/>
          <a:ext cx="52070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9</xdr:col>
      <xdr:colOff>361950</xdr:colOff>
      <xdr:row>15</xdr:row>
      <xdr:rowOff>279400</xdr:rowOff>
    </xdr:from>
    <xdr:to>
      <xdr:col>10</xdr:col>
      <xdr:colOff>0</xdr:colOff>
      <xdr:row>16</xdr:row>
      <xdr:rowOff>152400</xdr:rowOff>
    </xdr:to>
    <xdr:cxnSp macro="">
      <xdr:nvCxnSpPr>
        <xdr:cNvPr id="321" name="194 Conector angular">
          <a:extLst>
            <a:ext uri="{FF2B5EF4-FFF2-40B4-BE49-F238E27FC236}">
              <a16:creationId xmlns:a16="http://schemas.microsoft.com/office/drawing/2014/main" id="{00000000-0008-0000-0200-000041010000}"/>
            </a:ext>
          </a:extLst>
        </xdr:cNvPr>
        <xdr:cNvCxnSpPr>
          <a:cxnSpLocks noChangeShapeType="1"/>
        </xdr:cNvCxnSpPr>
      </xdr:nvCxnSpPr>
      <xdr:spPr bwMode="auto">
        <a:xfrm>
          <a:off x="10668000" y="6870700"/>
          <a:ext cx="247650" cy="190500"/>
        </a:xfrm>
        <a:prstGeom prst="bentConnector3">
          <a:avLst>
            <a:gd name="adj1" fmla="val 1162"/>
          </a:avLst>
        </a:prstGeom>
        <a:noFill/>
        <a:ln w="6350" algn="ctr">
          <a:solidFill>
            <a:sysClr val="windowText" lastClr="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9</xdr:col>
      <xdr:colOff>361950</xdr:colOff>
      <xdr:row>15</xdr:row>
      <xdr:rowOff>279400</xdr:rowOff>
    </xdr:from>
    <xdr:to>
      <xdr:col>10</xdr:col>
      <xdr:colOff>0</xdr:colOff>
      <xdr:row>17</xdr:row>
      <xdr:rowOff>165100</xdr:rowOff>
    </xdr:to>
    <xdr:cxnSp macro="">
      <xdr:nvCxnSpPr>
        <xdr:cNvPr id="322" name="194 Conector angular">
          <a:extLst>
            <a:ext uri="{FF2B5EF4-FFF2-40B4-BE49-F238E27FC236}">
              <a16:creationId xmlns:a16="http://schemas.microsoft.com/office/drawing/2014/main" id="{00000000-0008-0000-0200-000042010000}"/>
            </a:ext>
          </a:extLst>
        </xdr:cNvPr>
        <xdr:cNvCxnSpPr>
          <a:cxnSpLocks noChangeShapeType="1"/>
        </xdr:cNvCxnSpPr>
      </xdr:nvCxnSpPr>
      <xdr:spPr bwMode="auto">
        <a:xfrm>
          <a:off x="10668000" y="6870700"/>
          <a:ext cx="247650" cy="520700"/>
        </a:xfrm>
        <a:prstGeom prst="bentConnector3">
          <a:avLst>
            <a:gd name="adj1" fmla="val 1157"/>
          </a:avLst>
        </a:prstGeom>
        <a:noFill/>
        <a:ln w="6350" algn="ctr">
          <a:solidFill>
            <a:sysClr val="windowText" lastClr="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9</xdr:col>
      <xdr:colOff>361950</xdr:colOff>
      <xdr:row>15</xdr:row>
      <xdr:rowOff>279400</xdr:rowOff>
    </xdr:from>
    <xdr:to>
      <xdr:col>10</xdr:col>
      <xdr:colOff>0</xdr:colOff>
      <xdr:row>18</xdr:row>
      <xdr:rowOff>165100</xdr:rowOff>
    </xdr:to>
    <xdr:cxnSp macro="">
      <xdr:nvCxnSpPr>
        <xdr:cNvPr id="323" name="194 Conector angular">
          <a:extLst>
            <a:ext uri="{FF2B5EF4-FFF2-40B4-BE49-F238E27FC236}">
              <a16:creationId xmlns:a16="http://schemas.microsoft.com/office/drawing/2014/main" id="{00000000-0008-0000-0200-000043010000}"/>
            </a:ext>
          </a:extLst>
        </xdr:cNvPr>
        <xdr:cNvCxnSpPr>
          <a:cxnSpLocks noChangeShapeType="1"/>
        </xdr:cNvCxnSpPr>
      </xdr:nvCxnSpPr>
      <xdr:spPr bwMode="auto">
        <a:xfrm>
          <a:off x="10668000" y="6870700"/>
          <a:ext cx="247650" cy="838200"/>
        </a:xfrm>
        <a:prstGeom prst="bentConnector3">
          <a:avLst>
            <a:gd name="adj1" fmla="val 1157"/>
          </a:avLst>
        </a:prstGeom>
        <a:noFill/>
        <a:ln w="6350" algn="ctr">
          <a:solidFill>
            <a:sysClr val="windowText" lastClr="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9</xdr:col>
      <xdr:colOff>762000</xdr:colOff>
      <xdr:row>18</xdr:row>
      <xdr:rowOff>38100</xdr:rowOff>
    </xdr:from>
    <xdr:to>
      <xdr:col>10</xdr:col>
      <xdr:colOff>520700</xdr:colOff>
      <xdr:row>18</xdr:row>
      <xdr:rowOff>285750</xdr:rowOff>
    </xdr:to>
    <xdr:sp macro="" textlink="">
      <xdr:nvSpPr>
        <xdr:cNvPr id="324" name="File">
          <a:extLst>
            <a:ext uri="{FF2B5EF4-FFF2-40B4-BE49-F238E27FC236}">
              <a16:creationId xmlns:a16="http://schemas.microsoft.com/office/drawing/2014/main" id="{00000000-0008-0000-0200-000044010000}"/>
            </a:ext>
          </a:extLst>
        </xdr:cNvPr>
        <xdr:cNvSpPr>
          <a:spLocks noEditPoints="1" noChangeArrowheads="1"/>
        </xdr:cNvSpPr>
      </xdr:nvSpPr>
      <xdr:spPr bwMode="auto">
        <a:xfrm>
          <a:off x="10915650" y="7581900"/>
          <a:ext cx="52070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10</xdr:col>
      <xdr:colOff>0</xdr:colOff>
      <xdr:row>19</xdr:row>
      <xdr:rowOff>38100</xdr:rowOff>
    </xdr:from>
    <xdr:to>
      <xdr:col>10</xdr:col>
      <xdr:colOff>539750</xdr:colOff>
      <xdr:row>19</xdr:row>
      <xdr:rowOff>285750</xdr:rowOff>
    </xdr:to>
    <xdr:sp macro="" textlink="">
      <xdr:nvSpPr>
        <xdr:cNvPr id="325" name="File">
          <a:extLst>
            <a:ext uri="{FF2B5EF4-FFF2-40B4-BE49-F238E27FC236}">
              <a16:creationId xmlns:a16="http://schemas.microsoft.com/office/drawing/2014/main" id="{00000000-0008-0000-0200-000045010000}"/>
            </a:ext>
          </a:extLst>
        </xdr:cNvPr>
        <xdr:cNvSpPr>
          <a:spLocks noEditPoints="1" noChangeArrowheads="1"/>
        </xdr:cNvSpPr>
      </xdr:nvSpPr>
      <xdr:spPr bwMode="auto">
        <a:xfrm>
          <a:off x="10915650" y="7899400"/>
          <a:ext cx="53975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10</xdr:col>
      <xdr:colOff>0</xdr:colOff>
      <xdr:row>20</xdr:row>
      <xdr:rowOff>44450</xdr:rowOff>
    </xdr:from>
    <xdr:to>
      <xdr:col>10</xdr:col>
      <xdr:colOff>527050</xdr:colOff>
      <xdr:row>20</xdr:row>
      <xdr:rowOff>292100</xdr:rowOff>
    </xdr:to>
    <xdr:sp macro="" textlink="">
      <xdr:nvSpPr>
        <xdr:cNvPr id="326" name="File">
          <a:extLst>
            <a:ext uri="{FF2B5EF4-FFF2-40B4-BE49-F238E27FC236}">
              <a16:creationId xmlns:a16="http://schemas.microsoft.com/office/drawing/2014/main" id="{00000000-0008-0000-0200-000046010000}"/>
            </a:ext>
          </a:extLst>
        </xdr:cNvPr>
        <xdr:cNvSpPr>
          <a:spLocks noEditPoints="1" noChangeArrowheads="1"/>
        </xdr:cNvSpPr>
      </xdr:nvSpPr>
      <xdr:spPr bwMode="auto">
        <a:xfrm>
          <a:off x="10915650" y="8223250"/>
          <a:ext cx="52705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11</xdr:col>
      <xdr:colOff>12700</xdr:colOff>
      <xdr:row>21</xdr:row>
      <xdr:rowOff>44450</xdr:rowOff>
    </xdr:from>
    <xdr:to>
      <xdr:col>11</xdr:col>
      <xdr:colOff>539750</xdr:colOff>
      <xdr:row>21</xdr:row>
      <xdr:rowOff>292100</xdr:rowOff>
    </xdr:to>
    <xdr:sp macro="" textlink="">
      <xdr:nvSpPr>
        <xdr:cNvPr id="327" name="File">
          <a:extLst>
            <a:ext uri="{FF2B5EF4-FFF2-40B4-BE49-F238E27FC236}">
              <a16:creationId xmlns:a16="http://schemas.microsoft.com/office/drawing/2014/main" id="{00000000-0008-0000-0200-000047010000}"/>
            </a:ext>
          </a:extLst>
        </xdr:cNvPr>
        <xdr:cNvSpPr>
          <a:spLocks noEditPoints="1" noChangeArrowheads="1"/>
        </xdr:cNvSpPr>
      </xdr:nvSpPr>
      <xdr:spPr bwMode="auto">
        <a:xfrm>
          <a:off x="11537950" y="8540750"/>
          <a:ext cx="52705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9</xdr:col>
      <xdr:colOff>368300</xdr:colOff>
      <xdr:row>15</xdr:row>
      <xdr:rowOff>279400</xdr:rowOff>
    </xdr:from>
    <xdr:to>
      <xdr:col>9</xdr:col>
      <xdr:colOff>762000</xdr:colOff>
      <xdr:row>19</xdr:row>
      <xdr:rowOff>165100</xdr:rowOff>
    </xdr:to>
    <xdr:cxnSp macro="">
      <xdr:nvCxnSpPr>
        <xdr:cNvPr id="328" name="194 Conector angular">
          <a:extLst>
            <a:ext uri="{FF2B5EF4-FFF2-40B4-BE49-F238E27FC236}">
              <a16:creationId xmlns:a16="http://schemas.microsoft.com/office/drawing/2014/main" id="{00000000-0008-0000-0200-000048010000}"/>
            </a:ext>
          </a:extLst>
        </xdr:cNvPr>
        <xdr:cNvCxnSpPr>
          <a:cxnSpLocks noChangeShapeType="1"/>
        </xdr:cNvCxnSpPr>
      </xdr:nvCxnSpPr>
      <xdr:spPr bwMode="auto">
        <a:xfrm>
          <a:off x="10674350" y="6870700"/>
          <a:ext cx="241300" cy="1155700"/>
        </a:xfrm>
        <a:prstGeom prst="bentConnector3">
          <a:avLst>
            <a:gd name="adj1" fmla="val -519"/>
          </a:avLst>
        </a:prstGeom>
        <a:noFill/>
        <a:ln w="6350" algn="ctr">
          <a:solidFill>
            <a:sysClr val="windowText" lastClr="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10</xdr:col>
      <xdr:colOff>266700</xdr:colOff>
      <xdr:row>20</xdr:row>
      <xdr:rowOff>298450</xdr:rowOff>
    </xdr:from>
    <xdr:to>
      <xdr:col>11</xdr:col>
      <xdr:colOff>6350</xdr:colOff>
      <xdr:row>21</xdr:row>
      <xdr:rowOff>171450</xdr:rowOff>
    </xdr:to>
    <xdr:cxnSp macro="">
      <xdr:nvCxnSpPr>
        <xdr:cNvPr id="329" name="194 Conector angular">
          <a:extLst>
            <a:ext uri="{FF2B5EF4-FFF2-40B4-BE49-F238E27FC236}">
              <a16:creationId xmlns:a16="http://schemas.microsoft.com/office/drawing/2014/main" id="{00000000-0008-0000-0200-000049010000}"/>
            </a:ext>
          </a:extLst>
        </xdr:cNvPr>
        <xdr:cNvCxnSpPr>
          <a:cxnSpLocks noChangeShapeType="1"/>
        </xdr:cNvCxnSpPr>
      </xdr:nvCxnSpPr>
      <xdr:spPr bwMode="auto">
        <a:xfrm>
          <a:off x="11182350" y="8477250"/>
          <a:ext cx="349250" cy="190500"/>
        </a:xfrm>
        <a:prstGeom prst="bentConnector3">
          <a:avLst>
            <a:gd name="adj1" fmla="val -1810"/>
          </a:avLst>
        </a:prstGeom>
        <a:noFill/>
        <a:ln w="6350" algn="ctr">
          <a:solidFill>
            <a:sysClr val="windowText" lastClr="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11</xdr:col>
      <xdr:colOff>12700</xdr:colOff>
      <xdr:row>22</xdr:row>
      <xdr:rowOff>44450</xdr:rowOff>
    </xdr:from>
    <xdr:to>
      <xdr:col>11</xdr:col>
      <xdr:colOff>539750</xdr:colOff>
      <xdr:row>22</xdr:row>
      <xdr:rowOff>292100</xdr:rowOff>
    </xdr:to>
    <xdr:sp macro="" textlink="">
      <xdr:nvSpPr>
        <xdr:cNvPr id="330" name="File">
          <a:extLst>
            <a:ext uri="{FF2B5EF4-FFF2-40B4-BE49-F238E27FC236}">
              <a16:creationId xmlns:a16="http://schemas.microsoft.com/office/drawing/2014/main" id="{00000000-0008-0000-0200-00004A010000}"/>
            </a:ext>
          </a:extLst>
        </xdr:cNvPr>
        <xdr:cNvSpPr>
          <a:spLocks noEditPoints="1" noChangeArrowheads="1"/>
        </xdr:cNvSpPr>
      </xdr:nvSpPr>
      <xdr:spPr bwMode="auto">
        <a:xfrm>
          <a:off x="11537950" y="8858250"/>
          <a:ext cx="52705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11</xdr:col>
      <xdr:colOff>12700</xdr:colOff>
      <xdr:row>23</xdr:row>
      <xdr:rowOff>19050</xdr:rowOff>
    </xdr:from>
    <xdr:to>
      <xdr:col>11</xdr:col>
      <xdr:colOff>539750</xdr:colOff>
      <xdr:row>23</xdr:row>
      <xdr:rowOff>266700</xdr:rowOff>
    </xdr:to>
    <xdr:sp macro="" textlink="">
      <xdr:nvSpPr>
        <xdr:cNvPr id="331" name="File">
          <a:extLst>
            <a:ext uri="{FF2B5EF4-FFF2-40B4-BE49-F238E27FC236}">
              <a16:creationId xmlns:a16="http://schemas.microsoft.com/office/drawing/2014/main" id="{00000000-0008-0000-0200-00004B010000}"/>
            </a:ext>
          </a:extLst>
        </xdr:cNvPr>
        <xdr:cNvSpPr>
          <a:spLocks noEditPoints="1" noChangeArrowheads="1"/>
        </xdr:cNvSpPr>
      </xdr:nvSpPr>
      <xdr:spPr bwMode="auto">
        <a:xfrm>
          <a:off x="11537950" y="9150350"/>
          <a:ext cx="52705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9</xdr:col>
      <xdr:colOff>368300</xdr:colOff>
      <xdr:row>15</xdr:row>
      <xdr:rowOff>266700</xdr:rowOff>
    </xdr:from>
    <xdr:to>
      <xdr:col>10</xdr:col>
      <xdr:colOff>0</xdr:colOff>
      <xdr:row>24</xdr:row>
      <xdr:rowOff>146050</xdr:rowOff>
    </xdr:to>
    <xdr:cxnSp macro="">
      <xdr:nvCxnSpPr>
        <xdr:cNvPr id="332" name="194 Conector angular">
          <a:extLst>
            <a:ext uri="{FF2B5EF4-FFF2-40B4-BE49-F238E27FC236}">
              <a16:creationId xmlns:a16="http://schemas.microsoft.com/office/drawing/2014/main" id="{00000000-0008-0000-0200-00004C010000}"/>
            </a:ext>
          </a:extLst>
        </xdr:cNvPr>
        <xdr:cNvCxnSpPr>
          <a:cxnSpLocks noChangeShapeType="1"/>
        </xdr:cNvCxnSpPr>
      </xdr:nvCxnSpPr>
      <xdr:spPr bwMode="auto">
        <a:xfrm>
          <a:off x="6421967" y="4637617"/>
          <a:ext cx="245533" cy="2736850"/>
        </a:xfrm>
        <a:prstGeom prst="bentConnector3">
          <a:avLst>
            <a:gd name="adj1" fmla="val -1185"/>
          </a:avLst>
        </a:prstGeom>
        <a:noFill/>
        <a:ln w="6350" algn="ctr">
          <a:solidFill>
            <a:sysClr val="windowText" lastClr="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10</xdr:col>
      <xdr:colOff>266700</xdr:colOff>
      <xdr:row>24</xdr:row>
      <xdr:rowOff>266700</xdr:rowOff>
    </xdr:from>
    <xdr:to>
      <xdr:col>11</xdr:col>
      <xdr:colOff>6350</xdr:colOff>
      <xdr:row>25</xdr:row>
      <xdr:rowOff>139700</xdr:rowOff>
    </xdr:to>
    <xdr:cxnSp macro="">
      <xdr:nvCxnSpPr>
        <xdr:cNvPr id="333" name="194 Conector angular">
          <a:extLst>
            <a:ext uri="{FF2B5EF4-FFF2-40B4-BE49-F238E27FC236}">
              <a16:creationId xmlns:a16="http://schemas.microsoft.com/office/drawing/2014/main" id="{00000000-0008-0000-0200-00004D010000}"/>
            </a:ext>
          </a:extLst>
        </xdr:cNvPr>
        <xdr:cNvCxnSpPr>
          <a:cxnSpLocks noChangeShapeType="1"/>
        </xdr:cNvCxnSpPr>
      </xdr:nvCxnSpPr>
      <xdr:spPr bwMode="auto">
        <a:xfrm>
          <a:off x="11182350" y="9715500"/>
          <a:ext cx="349250" cy="190500"/>
        </a:xfrm>
        <a:prstGeom prst="bentConnector3">
          <a:avLst>
            <a:gd name="adj1" fmla="val -1810"/>
          </a:avLst>
        </a:prstGeom>
        <a:noFill/>
        <a:ln w="6350" algn="ctr">
          <a:solidFill>
            <a:sysClr val="windowText" lastClr="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11</xdr:col>
      <xdr:colOff>0</xdr:colOff>
      <xdr:row>24</xdr:row>
      <xdr:rowOff>298450</xdr:rowOff>
    </xdr:from>
    <xdr:to>
      <xdr:col>11</xdr:col>
      <xdr:colOff>527050</xdr:colOff>
      <xdr:row>25</xdr:row>
      <xdr:rowOff>228600</xdr:rowOff>
    </xdr:to>
    <xdr:sp macro="" textlink="">
      <xdr:nvSpPr>
        <xdr:cNvPr id="334" name="File">
          <a:extLst>
            <a:ext uri="{FF2B5EF4-FFF2-40B4-BE49-F238E27FC236}">
              <a16:creationId xmlns:a16="http://schemas.microsoft.com/office/drawing/2014/main" id="{00000000-0008-0000-0200-00004E010000}"/>
            </a:ext>
          </a:extLst>
        </xdr:cNvPr>
        <xdr:cNvSpPr>
          <a:spLocks noEditPoints="1" noChangeArrowheads="1"/>
        </xdr:cNvSpPr>
      </xdr:nvSpPr>
      <xdr:spPr bwMode="auto">
        <a:xfrm>
          <a:off x="11525250" y="9747250"/>
          <a:ext cx="52705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10</xdr:col>
      <xdr:colOff>12700</xdr:colOff>
      <xdr:row>31</xdr:row>
      <xdr:rowOff>12700</xdr:rowOff>
    </xdr:from>
    <xdr:to>
      <xdr:col>10</xdr:col>
      <xdr:colOff>539750</xdr:colOff>
      <xdr:row>31</xdr:row>
      <xdr:rowOff>260350</xdr:rowOff>
    </xdr:to>
    <xdr:sp macro="" textlink="">
      <xdr:nvSpPr>
        <xdr:cNvPr id="335" name="File">
          <a:extLst>
            <a:ext uri="{FF2B5EF4-FFF2-40B4-BE49-F238E27FC236}">
              <a16:creationId xmlns:a16="http://schemas.microsoft.com/office/drawing/2014/main" id="{00000000-0008-0000-0200-00004F010000}"/>
            </a:ext>
          </a:extLst>
        </xdr:cNvPr>
        <xdr:cNvSpPr>
          <a:spLocks noEditPoints="1" noChangeArrowheads="1"/>
        </xdr:cNvSpPr>
      </xdr:nvSpPr>
      <xdr:spPr bwMode="auto">
        <a:xfrm>
          <a:off x="10928350" y="11684000"/>
          <a:ext cx="52705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10</xdr:col>
      <xdr:colOff>279400</xdr:colOff>
      <xdr:row>31</xdr:row>
      <xdr:rowOff>266700</xdr:rowOff>
    </xdr:from>
    <xdr:to>
      <xdr:col>11</xdr:col>
      <xdr:colOff>12700</xdr:colOff>
      <xdr:row>32</xdr:row>
      <xdr:rowOff>139700</xdr:rowOff>
    </xdr:to>
    <xdr:cxnSp macro="">
      <xdr:nvCxnSpPr>
        <xdr:cNvPr id="336" name="194 Conector angular">
          <a:extLst>
            <a:ext uri="{FF2B5EF4-FFF2-40B4-BE49-F238E27FC236}">
              <a16:creationId xmlns:a16="http://schemas.microsoft.com/office/drawing/2014/main" id="{00000000-0008-0000-0200-000050010000}"/>
            </a:ext>
          </a:extLst>
        </xdr:cNvPr>
        <xdr:cNvCxnSpPr>
          <a:cxnSpLocks noChangeShapeType="1"/>
          <a:stCxn id="335" idx="2"/>
          <a:endCxn id="337" idx="1"/>
        </xdr:cNvCxnSpPr>
      </xdr:nvCxnSpPr>
      <xdr:spPr bwMode="auto">
        <a:xfrm>
          <a:off x="11195050" y="11938000"/>
          <a:ext cx="342900" cy="190500"/>
        </a:xfrm>
        <a:prstGeom prst="bentConnector3">
          <a:avLst>
            <a:gd name="adj1" fmla="val -1806"/>
          </a:avLst>
        </a:prstGeom>
        <a:noFill/>
        <a:ln w="6350" algn="ctr">
          <a:solidFill>
            <a:sysClr val="windowText" lastClr="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11</xdr:col>
      <xdr:colOff>12700</xdr:colOff>
      <xdr:row>32</xdr:row>
      <xdr:rowOff>12700</xdr:rowOff>
    </xdr:from>
    <xdr:to>
      <xdr:col>11</xdr:col>
      <xdr:colOff>539750</xdr:colOff>
      <xdr:row>32</xdr:row>
      <xdr:rowOff>260350</xdr:rowOff>
    </xdr:to>
    <xdr:sp macro="" textlink="">
      <xdr:nvSpPr>
        <xdr:cNvPr id="337" name="File">
          <a:extLst>
            <a:ext uri="{FF2B5EF4-FFF2-40B4-BE49-F238E27FC236}">
              <a16:creationId xmlns:a16="http://schemas.microsoft.com/office/drawing/2014/main" id="{00000000-0008-0000-0200-000051010000}"/>
            </a:ext>
          </a:extLst>
        </xdr:cNvPr>
        <xdr:cNvSpPr>
          <a:spLocks noEditPoints="1" noChangeArrowheads="1"/>
        </xdr:cNvSpPr>
      </xdr:nvSpPr>
      <xdr:spPr bwMode="auto">
        <a:xfrm>
          <a:off x="11537950" y="12001500"/>
          <a:ext cx="52705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9</xdr:col>
      <xdr:colOff>385233</xdr:colOff>
      <xdr:row>15</xdr:row>
      <xdr:rowOff>247650</xdr:rowOff>
    </xdr:from>
    <xdr:to>
      <xdr:col>10</xdr:col>
      <xdr:colOff>10583</xdr:colOff>
      <xdr:row>31</xdr:row>
      <xdr:rowOff>171450</xdr:rowOff>
    </xdr:to>
    <xdr:cxnSp macro="">
      <xdr:nvCxnSpPr>
        <xdr:cNvPr id="338" name="194 Conector angular">
          <a:extLst>
            <a:ext uri="{FF2B5EF4-FFF2-40B4-BE49-F238E27FC236}">
              <a16:creationId xmlns:a16="http://schemas.microsoft.com/office/drawing/2014/main" id="{00000000-0008-0000-0200-000052010000}"/>
            </a:ext>
          </a:extLst>
        </xdr:cNvPr>
        <xdr:cNvCxnSpPr>
          <a:cxnSpLocks noChangeShapeType="1"/>
        </xdr:cNvCxnSpPr>
      </xdr:nvCxnSpPr>
      <xdr:spPr bwMode="auto">
        <a:xfrm>
          <a:off x="6438900" y="4618567"/>
          <a:ext cx="239183" cy="5003800"/>
        </a:xfrm>
        <a:prstGeom prst="bentConnector3">
          <a:avLst>
            <a:gd name="adj1" fmla="val -4431"/>
          </a:avLst>
        </a:prstGeom>
        <a:noFill/>
        <a:ln w="6350" algn="ctr">
          <a:solidFill>
            <a:sysClr val="windowText" lastClr="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19</xdr:col>
      <xdr:colOff>12700</xdr:colOff>
      <xdr:row>8</xdr:row>
      <xdr:rowOff>44450</xdr:rowOff>
    </xdr:from>
    <xdr:to>
      <xdr:col>19</xdr:col>
      <xdr:colOff>539750</xdr:colOff>
      <xdr:row>8</xdr:row>
      <xdr:rowOff>292100</xdr:rowOff>
    </xdr:to>
    <xdr:sp macro="" textlink="">
      <xdr:nvSpPr>
        <xdr:cNvPr id="339" name="File">
          <a:extLst>
            <a:ext uri="{FF2B5EF4-FFF2-40B4-BE49-F238E27FC236}">
              <a16:creationId xmlns:a16="http://schemas.microsoft.com/office/drawing/2014/main" id="{00000000-0008-0000-0200-000053010000}"/>
            </a:ext>
          </a:extLst>
        </xdr:cNvPr>
        <xdr:cNvSpPr>
          <a:spLocks noEditPoints="1" noChangeArrowheads="1"/>
        </xdr:cNvSpPr>
      </xdr:nvSpPr>
      <xdr:spPr bwMode="auto">
        <a:xfrm>
          <a:off x="21913850" y="2508250"/>
          <a:ext cx="52705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17</xdr:col>
      <xdr:colOff>279400</xdr:colOff>
      <xdr:row>6</xdr:row>
      <xdr:rowOff>247650</xdr:rowOff>
    </xdr:from>
    <xdr:to>
      <xdr:col>18</xdr:col>
      <xdr:colOff>19050</xdr:colOff>
      <xdr:row>7</xdr:row>
      <xdr:rowOff>165100</xdr:rowOff>
    </xdr:to>
    <xdr:cxnSp macro="">
      <xdr:nvCxnSpPr>
        <xdr:cNvPr id="340" name="194 Conector angular">
          <a:extLst>
            <a:ext uri="{FF2B5EF4-FFF2-40B4-BE49-F238E27FC236}">
              <a16:creationId xmlns:a16="http://schemas.microsoft.com/office/drawing/2014/main" id="{00000000-0008-0000-0200-000054010000}"/>
            </a:ext>
          </a:extLst>
        </xdr:cNvPr>
        <xdr:cNvCxnSpPr>
          <a:cxnSpLocks noChangeShapeType="1"/>
        </xdr:cNvCxnSpPr>
      </xdr:nvCxnSpPr>
      <xdr:spPr bwMode="auto">
        <a:xfrm>
          <a:off x="20961350" y="2076450"/>
          <a:ext cx="349250" cy="234950"/>
        </a:xfrm>
        <a:prstGeom prst="bentConnector3">
          <a:avLst>
            <a:gd name="adj1" fmla="val 1315"/>
          </a:avLst>
        </a:prstGeom>
        <a:noFill/>
        <a:ln w="6350" algn="ctr">
          <a:solidFill>
            <a:schemeClr val="tx1"/>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19</xdr:col>
      <xdr:colOff>12700</xdr:colOff>
      <xdr:row>22</xdr:row>
      <xdr:rowOff>19050</xdr:rowOff>
    </xdr:from>
    <xdr:to>
      <xdr:col>19</xdr:col>
      <xdr:colOff>539750</xdr:colOff>
      <xdr:row>22</xdr:row>
      <xdr:rowOff>266700</xdr:rowOff>
    </xdr:to>
    <xdr:sp macro="" textlink="">
      <xdr:nvSpPr>
        <xdr:cNvPr id="341" name="File">
          <a:extLst>
            <a:ext uri="{FF2B5EF4-FFF2-40B4-BE49-F238E27FC236}">
              <a16:creationId xmlns:a16="http://schemas.microsoft.com/office/drawing/2014/main" id="{00000000-0008-0000-0200-000055010000}"/>
            </a:ext>
          </a:extLst>
        </xdr:cNvPr>
        <xdr:cNvSpPr>
          <a:spLocks noEditPoints="1" noChangeArrowheads="1"/>
        </xdr:cNvSpPr>
      </xdr:nvSpPr>
      <xdr:spPr bwMode="auto">
        <a:xfrm>
          <a:off x="21913850" y="6927850"/>
          <a:ext cx="52705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17</xdr:col>
      <xdr:colOff>279400</xdr:colOff>
      <xdr:row>6</xdr:row>
      <xdr:rowOff>247650</xdr:rowOff>
    </xdr:from>
    <xdr:to>
      <xdr:col>18</xdr:col>
      <xdr:colOff>19050</xdr:colOff>
      <xdr:row>21</xdr:row>
      <xdr:rowOff>120650</xdr:rowOff>
    </xdr:to>
    <xdr:cxnSp macro="">
      <xdr:nvCxnSpPr>
        <xdr:cNvPr id="342" name="194 Conector angular">
          <a:extLst>
            <a:ext uri="{FF2B5EF4-FFF2-40B4-BE49-F238E27FC236}">
              <a16:creationId xmlns:a16="http://schemas.microsoft.com/office/drawing/2014/main" id="{00000000-0008-0000-0200-000056010000}"/>
            </a:ext>
          </a:extLst>
        </xdr:cNvPr>
        <xdr:cNvCxnSpPr>
          <a:cxnSpLocks noChangeShapeType="1"/>
        </xdr:cNvCxnSpPr>
      </xdr:nvCxnSpPr>
      <xdr:spPr bwMode="auto">
        <a:xfrm>
          <a:off x="20961350" y="2076450"/>
          <a:ext cx="349250" cy="4635500"/>
        </a:xfrm>
        <a:prstGeom prst="bentConnector3">
          <a:avLst>
            <a:gd name="adj1" fmla="val 1310"/>
          </a:avLst>
        </a:prstGeom>
        <a:noFill/>
        <a:ln w="6350" algn="ctr">
          <a:solidFill>
            <a:schemeClr val="tx1"/>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18</xdr:col>
      <xdr:colOff>260350</xdr:colOff>
      <xdr:row>21</xdr:row>
      <xdr:rowOff>222250</xdr:rowOff>
    </xdr:from>
    <xdr:to>
      <xdr:col>19</xdr:col>
      <xdr:colOff>12700</xdr:colOff>
      <xdr:row>22</xdr:row>
      <xdr:rowOff>146050</xdr:rowOff>
    </xdr:to>
    <xdr:cxnSp macro="">
      <xdr:nvCxnSpPr>
        <xdr:cNvPr id="343" name="194 Conector angular">
          <a:extLst>
            <a:ext uri="{FF2B5EF4-FFF2-40B4-BE49-F238E27FC236}">
              <a16:creationId xmlns:a16="http://schemas.microsoft.com/office/drawing/2014/main" id="{00000000-0008-0000-0200-000057010000}"/>
            </a:ext>
          </a:extLst>
        </xdr:cNvPr>
        <xdr:cNvCxnSpPr>
          <a:cxnSpLocks noChangeShapeType="1"/>
          <a:stCxn id="519" idx="2"/>
          <a:endCxn id="341" idx="1"/>
        </xdr:cNvCxnSpPr>
      </xdr:nvCxnSpPr>
      <xdr:spPr bwMode="auto">
        <a:xfrm>
          <a:off x="21551900" y="6813550"/>
          <a:ext cx="361950" cy="241300"/>
        </a:xfrm>
        <a:prstGeom prst="bentConnector3">
          <a:avLst>
            <a:gd name="adj1" fmla="val -2199"/>
          </a:avLst>
        </a:prstGeom>
        <a:noFill/>
        <a:ln w="6350" algn="ctr">
          <a:solidFill>
            <a:schemeClr val="tx1"/>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19</xdr:col>
      <xdr:colOff>12700</xdr:colOff>
      <xdr:row>23</xdr:row>
      <xdr:rowOff>19050</xdr:rowOff>
    </xdr:from>
    <xdr:to>
      <xdr:col>19</xdr:col>
      <xdr:colOff>539750</xdr:colOff>
      <xdr:row>23</xdr:row>
      <xdr:rowOff>266700</xdr:rowOff>
    </xdr:to>
    <xdr:sp macro="" textlink="">
      <xdr:nvSpPr>
        <xdr:cNvPr id="344" name="File">
          <a:extLst>
            <a:ext uri="{FF2B5EF4-FFF2-40B4-BE49-F238E27FC236}">
              <a16:creationId xmlns:a16="http://schemas.microsoft.com/office/drawing/2014/main" id="{00000000-0008-0000-0200-000058010000}"/>
            </a:ext>
          </a:extLst>
        </xdr:cNvPr>
        <xdr:cNvSpPr>
          <a:spLocks noEditPoints="1" noChangeArrowheads="1"/>
        </xdr:cNvSpPr>
      </xdr:nvSpPr>
      <xdr:spPr bwMode="auto">
        <a:xfrm>
          <a:off x="21913850" y="7245350"/>
          <a:ext cx="52705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19</xdr:col>
      <xdr:colOff>12700</xdr:colOff>
      <xdr:row>24</xdr:row>
      <xdr:rowOff>31750</xdr:rowOff>
    </xdr:from>
    <xdr:to>
      <xdr:col>19</xdr:col>
      <xdr:colOff>539750</xdr:colOff>
      <xdr:row>24</xdr:row>
      <xdr:rowOff>292100</xdr:rowOff>
    </xdr:to>
    <xdr:sp macro="" textlink="">
      <xdr:nvSpPr>
        <xdr:cNvPr id="345" name="File">
          <a:extLst>
            <a:ext uri="{FF2B5EF4-FFF2-40B4-BE49-F238E27FC236}">
              <a16:creationId xmlns:a16="http://schemas.microsoft.com/office/drawing/2014/main" id="{00000000-0008-0000-0200-000059010000}"/>
            </a:ext>
          </a:extLst>
        </xdr:cNvPr>
        <xdr:cNvSpPr>
          <a:spLocks noEditPoints="1" noChangeArrowheads="1"/>
        </xdr:cNvSpPr>
      </xdr:nvSpPr>
      <xdr:spPr bwMode="auto">
        <a:xfrm>
          <a:off x="21913850" y="7575550"/>
          <a:ext cx="527050" cy="260350"/>
        </a:xfrm>
        <a:custGeom>
          <a:avLst/>
          <a:gdLst>
            <a:gd name="T0" fmla="*/ 2147483646 w 21600"/>
            <a:gd name="T1" fmla="*/ 66191734 h 21600"/>
            <a:gd name="T2" fmla="*/ 0 w 21600"/>
            <a:gd name="T3" fmla="*/ 220638827 h 21600"/>
            <a:gd name="T4" fmla="*/ 2147483646 w 21600"/>
            <a:gd name="T5" fmla="*/ 441277798 h 21600"/>
            <a:gd name="T6" fmla="*/ 2147483646 w 21600"/>
            <a:gd name="T7" fmla="*/ 220638827 h 21600"/>
            <a:gd name="T8" fmla="*/ 0 w 21600"/>
            <a:gd name="T9" fmla="*/ 441277798 h 21600"/>
            <a:gd name="T10" fmla="*/ 2147483646 w 21600"/>
            <a:gd name="T11" fmla="*/ 441277798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19</xdr:col>
      <xdr:colOff>19050</xdr:colOff>
      <xdr:row>25</xdr:row>
      <xdr:rowOff>19050</xdr:rowOff>
    </xdr:from>
    <xdr:to>
      <xdr:col>19</xdr:col>
      <xdr:colOff>546100</xdr:colOff>
      <xdr:row>25</xdr:row>
      <xdr:rowOff>266700</xdr:rowOff>
    </xdr:to>
    <xdr:sp macro="" textlink="">
      <xdr:nvSpPr>
        <xdr:cNvPr id="346" name="File">
          <a:extLst>
            <a:ext uri="{FF2B5EF4-FFF2-40B4-BE49-F238E27FC236}">
              <a16:creationId xmlns:a16="http://schemas.microsoft.com/office/drawing/2014/main" id="{00000000-0008-0000-0200-00005A010000}"/>
            </a:ext>
          </a:extLst>
        </xdr:cNvPr>
        <xdr:cNvSpPr>
          <a:spLocks noEditPoints="1" noChangeArrowheads="1"/>
        </xdr:cNvSpPr>
      </xdr:nvSpPr>
      <xdr:spPr bwMode="auto">
        <a:xfrm>
          <a:off x="21920200" y="7880350"/>
          <a:ext cx="52705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18</xdr:col>
      <xdr:colOff>260350</xdr:colOff>
      <xdr:row>21</xdr:row>
      <xdr:rowOff>222250</xdr:rowOff>
    </xdr:from>
    <xdr:to>
      <xdr:col>19</xdr:col>
      <xdr:colOff>12700</xdr:colOff>
      <xdr:row>23</xdr:row>
      <xdr:rowOff>146050</xdr:rowOff>
    </xdr:to>
    <xdr:cxnSp macro="">
      <xdr:nvCxnSpPr>
        <xdr:cNvPr id="347" name="194 Conector angular">
          <a:extLst>
            <a:ext uri="{FF2B5EF4-FFF2-40B4-BE49-F238E27FC236}">
              <a16:creationId xmlns:a16="http://schemas.microsoft.com/office/drawing/2014/main" id="{00000000-0008-0000-0200-00005B010000}"/>
            </a:ext>
          </a:extLst>
        </xdr:cNvPr>
        <xdr:cNvCxnSpPr>
          <a:cxnSpLocks noChangeShapeType="1"/>
          <a:stCxn id="519" idx="2"/>
          <a:endCxn id="344" idx="1"/>
        </xdr:cNvCxnSpPr>
      </xdr:nvCxnSpPr>
      <xdr:spPr bwMode="auto">
        <a:xfrm>
          <a:off x="21551900" y="6813550"/>
          <a:ext cx="361950" cy="558800"/>
        </a:xfrm>
        <a:prstGeom prst="bentConnector3">
          <a:avLst>
            <a:gd name="adj1" fmla="val -2199"/>
          </a:avLst>
        </a:prstGeom>
        <a:noFill/>
        <a:ln w="6350" algn="ctr">
          <a:solidFill>
            <a:schemeClr val="tx1"/>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18</xdr:col>
      <xdr:colOff>260350</xdr:colOff>
      <xdr:row>21</xdr:row>
      <xdr:rowOff>222250</xdr:rowOff>
    </xdr:from>
    <xdr:to>
      <xdr:col>19</xdr:col>
      <xdr:colOff>12700</xdr:colOff>
      <xdr:row>24</xdr:row>
      <xdr:rowOff>158750</xdr:rowOff>
    </xdr:to>
    <xdr:cxnSp macro="">
      <xdr:nvCxnSpPr>
        <xdr:cNvPr id="348" name="194 Conector angular">
          <a:extLst>
            <a:ext uri="{FF2B5EF4-FFF2-40B4-BE49-F238E27FC236}">
              <a16:creationId xmlns:a16="http://schemas.microsoft.com/office/drawing/2014/main" id="{00000000-0008-0000-0200-00005C010000}"/>
            </a:ext>
          </a:extLst>
        </xdr:cNvPr>
        <xdr:cNvCxnSpPr>
          <a:cxnSpLocks noChangeShapeType="1"/>
          <a:stCxn id="519" idx="2"/>
          <a:endCxn id="345" idx="1"/>
        </xdr:cNvCxnSpPr>
      </xdr:nvCxnSpPr>
      <xdr:spPr bwMode="auto">
        <a:xfrm>
          <a:off x="21551900" y="6813550"/>
          <a:ext cx="361950" cy="889000"/>
        </a:xfrm>
        <a:prstGeom prst="bentConnector3">
          <a:avLst>
            <a:gd name="adj1" fmla="val -2199"/>
          </a:avLst>
        </a:prstGeom>
        <a:noFill/>
        <a:ln w="6350" algn="ctr">
          <a:solidFill>
            <a:schemeClr val="tx1"/>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18</xdr:col>
      <xdr:colOff>260350</xdr:colOff>
      <xdr:row>21</xdr:row>
      <xdr:rowOff>222250</xdr:rowOff>
    </xdr:from>
    <xdr:to>
      <xdr:col>19</xdr:col>
      <xdr:colOff>19050</xdr:colOff>
      <xdr:row>25</xdr:row>
      <xdr:rowOff>146050</xdr:rowOff>
    </xdr:to>
    <xdr:cxnSp macro="">
      <xdr:nvCxnSpPr>
        <xdr:cNvPr id="349" name="194 Conector angular">
          <a:extLst>
            <a:ext uri="{FF2B5EF4-FFF2-40B4-BE49-F238E27FC236}">
              <a16:creationId xmlns:a16="http://schemas.microsoft.com/office/drawing/2014/main" id="{00000000-0008-0000-0200-00005D010000}"/>
            </a:ext>
          </a:extLst>
        </xdr:cNvPr>
        <xdr:cNvCxnSpPr>
          <a:cxnSpLocks noChangeShapeType="1"/>
          <a:stCxn id="519" idx="2"/>
          <a:endCxn id="346" idx="1"/>
        </xdr:cNvCxnSpPr>
      </xdr:nvCxnSpPr>
      <xdr:spPr bwMode="auto">
        <a:xfrm>
          <a:off x="21551900" y="6813550"/>
          <a:ext cx="368300" cy="1193800"/>
        </a:xfrm>
        <a:prstGeom prst="bentConnector3">
          <a:avLst>
            <a:gd name="adj1" fmla="val -2125"/>
          </a:avLst>
        </a:prstGeom>
        <a:noFill/>
        <a:ln w="6350" algn="ctr">
          <a:solidFill>
            <a:schemeClr val="tx1"/>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19</xdr:col>
      <xdr:colOff>31750</xdr:colOff>
      <xdr:row>28</xdr:row>
      <xdr:rowOff>38100</xdr:rowOff>
    </xdr:from>
    <xdr:to>
      <xdr:col>19</xdr:col>
      <xdr:colOff>552450</xdr:colOff>
      <xdr:row>28</xdr:row>
      <xdr:rowOff>298450</xdr:rowOff>
    </xdr:to>
    <xdr:sp macro="" textlink="">
      <xdr:nvSpPr>
        <xdr:cNvPr id="350" name="File">
          <a:extLst>
            <a:ext uri="{FF2B5EF4-FFF2-40B4-BE49-F238E27FC236}">
              <a16:creationId xmlns:a16="http://schemas.microsoft.com/office/drawing/2014/main" id="{00000000-0008-0000-0200-00005E010000}"/>
            </a:ext>
          </a:extLst>
        </xdr:cNvPr>
        <xdr:cNvSpPr>
          <a:spLocks noEditPoints="1" noChangeArrowheads="1"/>
        </xdr:cNvSpPr>
      </xdr:nvSpPr>
      <xdr:spPr bwMode="auto">
        <a:xfrm>
          <a:off x="21932900" y="8851900"/>
          <a:ext cx="520700" cy="260350"/>
        </a:xfrm>
        <a:custGeom>
          <a:avLst/>
          <a:gdLst>
            <a:gd name="T0" fmla="*/ 2147483646 w 21600"/>
            <a:gd name="T1" fmla="*/ 66191734 h 21600"/>
            <a:gd name="T2" fmla="*/ 0 w 21600"/>
            <a:gd name="T3" fmla="*/ 220638827 h 21600"/>
            <a:gd name="T4" fmla="*/ 2147483646 w 21600"/>
            <a:gd name="T5" fmla="*/ 441277798 h 21600"/>
            <a:gd name="T6" fmla="*/ 2147483646 w 21600"/>
            <a:gd name="T7" fmla="*/ 220638827 h 21600"/>
            <a:gd name="T8" fmla="*/ 0 w 21600"/>
            <a:gd name="T9" fmla="*/ 441277798 h 21600"/>
            <a:gd name="T10" fmla="*/ 2147483646 w 21600"/>
            <a:gd name="T11" fmla="*/ 441277798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18</xdr:col>
      <xdr:colOff>279400</xdr:colOff>
      <xdr:row>26</xdr:row>
      <xdr:rowOff>273050</xdr:rowOff>
    </xdr:from>
    <xdr:to>
      <xdr:col>19</xdr:col>
      <xdr:colOff>31750</xdr:colOff>
      <xdr:row>28</xdr:row>
      <xdr:rowOff>190500</xdr:rowOff>
    </xdr:to>
    <xdr:cxnSp macro="">
      <xdr:nvCxnSpPr>
        <xdr:cNvPr id="351" name="194 Conector angular">
          <a:extLst>
            <a:ext uri="{FF2B5EF4-FFF2-40B4-BE49-F238E27FC236}">
              <a16:creationId xmlns:a16="http://schemas.microsoft.com/office/drawing/2014/main" id="{00000000-0008-0000-0200-00005F010000}"/>
            </a:ext>
          </a:extLst>
        </xdr:cNvPr>
        <xdr:cNvCxnSpPr>
          <a:cxnSpLocks noChangeShapeType="1"/>
        </xdr:cNvCxnSpPr>
      </xdr:nvCxnSpPr>
      <xdr:spPr bwMode="auto">
        <a:xfrm>
          <a:off x="21570950" y="8451850"/>
          <a:ext cx="361950" cy="552450"/>
        </a:xfrm>
        <a:prstGeom prst="bentConnector3">
          <a:avLst>
            <a:gd name="adj1" fmla="val -2199"/>
          </a:avLst>
        </a:prstGeom>
        <a:noFill/>
        <a:ln w="6350" algn="ctr">
          <a:solidFill>
            <a:schemeClr val="tx1"/>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19</xdr:col>
      <xdr:colOff>12700</xdr:colOff>
      <xdr:row>36</xdr:row>
      <xdr:rowOff>25400</xdr:rowOff>
    </xdr:from>
    <xdr:to>
      <xdr:col>19</xdr:col>
      <xdr:colOff>539750</xdr:colOff>
      <xdr:row>36</xdr:row>
      <xdr:rowOff>273050</xdr:rowOff>
    </xdr:to>
    <xdr:sp macro="" textlink="">
      <xdr:nvSpPr>
        <xdr:cNvPr id="352" name="File">
          <a:extLst>
            <a:ext uri="{FF2B5EF4-FFF2-40B4-BE49-F238E27FC236}">
              <a16:creationId xmlns:a16="http://schemas.microsoft.com/office/drawing/2014/main" id="{00000000-0008-0000-0200-000060010000}"/>
            </a:ext>
          </a:extLst>
        </xdr:cNvPr>
        <xdr:cNvSpPr>
          <a:spLocks noEditPoints="1" noChangeArrowheads="1"/>
        </xdr:cNvSpPr>
      </xdr:nvSpPr>
      <xdr:spPr bwMode="auto">
        <a:xfrm>
          <a:off x="21913850" y="11379200"/>
          <a:ext cx="52705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18</xdr:col>
      <xdr:colOff>260350</xdr:colOff>
      <xdr:row>35</xdr:row>
      <xdr:rowOff>228600</xdr:rowOff>
    </xdr:from>
    <xdr:to>
      <xdr:col>19</xdr:col>
      <xdr:colOff>12700</xdr:colOff>
      <xdr:row>36</xdr:row>
      <xdr:rowOff>152400</xdr:rowOff>
    </xdr:to>
    <xdr:cxnSp macro="">
      <xdr:nvCxnSpPr>
        <xdr:cNvPr id="353" name="194 Conector angular">
          <a:extLst>
            <a:ext uri="{FF2B5EF4-FFF2-40B4-BE49-F238E27FC236}">
              <a16:creationId xmlns:a16="http://schemas.microsoft.com/office/drawing/2014/main" id="{00000000-0008-0000-0200-000061010000}"/>
            </a:ext>
          </a:extLst>
        </xdr:cNvPr>
        <xdr:cNvCxnSpPr>
          <a:cxnSpLocks noChangeShapeType="1"/>
          <a:endCxn id="352" idx="1"/>
        </xdr:cNvCxnSpPr>
      </xdr:nvCxnSpPr>
      <xdr:spPr bwMode="auto">
        <a:xfrm>
          <a:off x="21551900" y="11264900"/>
          <a:ext cx="361950" cy="241300"/>
        </a:xfrm>
        <a:prstGeom prst="bentConnector3">
          <a:avLst>
            <a:gd name="adj1" fmla="val -2199"/>
          </a:avLst>
        </a:prstGeom>
        <a:noFill/>
        <a:ln w="6350" algn="ctr">
          <a:solidFill>
            <a:schemeClr val="tx1"/>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19</xdr:col>
      <xdr:colOff>25400</xdr:colOff>
      <xdr:row>37</xdr:row>
      <xdr:rowOff>25400</xdr:rowOff>
    </xdr:from>
    <xdr:to>
      <xdr:col>19</xdr:col>
      <xdr:colOff>552450</xdr:colOff>
      <xdr:row>37</xdr:row>
      <xdr:rowOff>273050</xdr:rowOff>
    </xdr:to>
    <xdr:sp macro="" textlink="">
      <xdr:nvSpPr>
        <xdr:cNvPr id="354" name="File">
          <a:extLst>
            <a:ext uri="{FF2B5EF4-FFF2-40B4-BE49-F238E27FC236}">
              <a16:creationId xmlns:a16="http://schemas.microsoft.com/office/drawing/2014/main" id="{00000000-0008-0000-0200-000062010000}"/>
            </a:ext>
          </a:extLst>
        </xdr:cNvPr>
        <xdr:cNvSpPr>
          <a:spLocks noEditPoints="1" noChangeArrowheads="1"/>
        </xdr:cNvSpPr>
      </xdr:nvSpPr>
      <xdr:spPr bwMode="auto">
        <a:xfrm>
          <a:off x="21926550" y="11696700"/>
          <a:ext cx="52705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19</xdr:col>
      <xdr:colOff>12700</xdr:colOff>
      <xdr:row>39</xdr:row>
      <xdr:rowOff>44450</xdr:rowOff>
    </xdr:from>
    <xdr:to>
      <xdr:col>19</xdr:col>
      <xdr:colOff>539750</xdr:colOff>
      <xdr:row>39</xdr:row>
      <xdr:rowOff>292100</xdr:rowOff>
    </xdr:to>
    <xdr:sp macro="" textlink="">
      <xdr:nvSpPr>
        <xdr:cNvPr id="355" name="File">
          <a:extLst>
            <a:ext uri="{FF2B5EF4-FFF2-40B4-BE49-F238E27FC236}">
              <a16:creationId xmlns:a16="http://schemas.microsoft.com/office/drawing/2014/main" id="{00000000-0008-0000-0200-000063010000}"/>
            </a:ext>
          </a:extLst>
        </xdr:cNvPr>
        <xdr:cNvSpPr>
          <a:spLocks noEditPoints="1" noChangeArrowheads="1"/>
        </xdr:cNvSpPr>
      </xdr:nvSpPr>
      <xdr:spPr bwMode="auto">
        <a:xfrm>
          <a:off x="21913850" y="12350750"/>
          <a:ext cx="52705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19</xdr:col>
      <xdr:colOff>12700</xdr:colOff>
      <xdr:row>40</xdr:row>
      <xdr:rowOff>44450</xdr:rowOff>
    </xdr:from>
    <xdr:to>
      <xdr:col>19</xdr:col>
      <xdr:colOff>539750</xdr:colOff>
      <xdr:row>40</xdr:row>
      <xdr:rowOff>292100</xdr:rowOff>
    </xdr:to>
    <xdr:sp macro="" textlink="">
      <xdr:nvSpPr>
        <xdr:cNvPr id="356" name="File">
          <a:extLst>
            <a:ext uri="{FF2B5EF4-FFF2-40B4-BE49-F238E27FC236}">
              <a16:creationId xmlns:a16="http://schemas.microsoft.com/office/drawing/2014/main" id="{00000000-0008-0000-0200-000064010000}"/>
            </a:ext>
          </a:extLst>
        </xdr:cNvPr>
        <xdr:cNvSpPr>
          <a:spLocks noEditPoints="1" noChangeArrowheads="1"/>
        </xdr:cNvSpPr>
      </xdr:nvSpPr>
      <xdr:spPr bwMode="auto">
        <a:xfrm>
          <a:off x="21913850" y="12668250"/>
          <a:ext cx="52705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26</xdr:col>
      <xdr:colOff>0</xdr:colOff>
      <xdr:row>6</xdr:row>
      <xdr:rowOff>57150</xdr:rowOff>
    </xdr:from>
    <xdr:to>
      <xdr:col>26</xdr:col>
      <xdr:colOff>527050</xdr:colOff>
      <xdr:row>7</xdr:row>
      <xdr:rowOff>0</xdr:rowOff>
    </xdr:to>
    <xdr:sp macro="" textlink="">
      <xdr:nvSpPr>
        <xdr:cNvPr id="357" name="File">
          <a:extLst>
            <a:ext uri="{FF2B5EF4-FFF2-40B4-BE49-F238E27FC236}">
              <a16:creationId xmlns:a16="http://schemas.microsoft.com/office/drawing/2014/main" id="{00000000-0008-0000-0200-000065010000}"/>
            </a:ext>
          </a:extLst>
        </xdr:cNvPr>
        <xdr:cNvSpPr>
          <a:spLocks noEditPoints="1" noChangeArrowheads="1"/>
        </xdr:cNvSpPr>
      </xdr:nvSpPr>
      <xdr:spPr bwMode="auto">
        <a:xfrm>
          <a:off x="30403800" y="1885950"/>
          <a:ext cx="527050" cy="260350"/>
        </a:xfrm>
        <a:custGeom>
          <a:avLst/>
          <a:gdLst>
            <a:gd name="T0" fmla="*/ 2147483646 w 21600"/>
            <a:gd name="T1" fmla="*/ 66191734 h 21600"/>
            <a:gd name="T2" fmla="*/ 0 w 21600"/>
            <a:gd name="T3" fmla="*/ 220638827 h 21600"/>
            <a:gd name="T4" fmla="*/ 2147483646 w 21600"/>
            <a:gd name="T5" fmla="*/ 441277798 h 21600"/>
            <a:gd name="T6" fmla="*/ 2147483646 w 21600"/>
            <a:gd name="T7" fmla="*/ 220638827 h 21600"/>
            <a:gd name="T8" fmla="*/ 0 w 21600"/>
            <a:gd name="T9" fmla="*/ 441277798 h 21600"/>
            <a:gd name="T10" fmla="*/ 2147483646 w 21600"/>
            <a:gd name="T11" fmla="*/ 441277798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27</xdr:col>
      <xdr:colOff>0</xdr:colOff>
      <xdr:row>7</xdr:row>
      <xdr:rowOff>44450</xdr:rowOff>
    </xdr:from>
    <xdr:to>
      <xdr:col>27</xdr:col>
      <xdr:colOff>527050</xdr:colOff>
      <xdr:row>7</xdr:row>
      <xdr:rowOff>292100</xdr:rowOff>
    </xdr:to>
    <xdr:sp macro="" textlink="">
      <xdr:nvSpPr>
        <xdr:cNvPr id="358" name="File">
          <a:extLst>
            <a:ext uri="{FF2B5EF4-FFF2-40B4-BE49-F238E27FC236}">
              <a16:creationId xmlns:a16="http://schemas.microsoft.com/office/drawing/2014/main" id="{00000000-0008-0000-0200-000066010000}"/>
            </a:ext>
          </a:extLst>
        </xdr:cNvPr>
        <xdr:cNvSpPr>
          <a:spLocks noEditPoints="1" noChangeArrowheads="1"/>
        </xdr:cNvSpPr>
      </xdr:nvSpPr>
      <xdr:spPr bwMode="auto">
        <a:xfrm>
          <a:off x="31013400" y="2190750"/>
          <a:ext cx="52705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28</xdr:col>
      <xdr:colOff>12700</xdr:colOff>
      <xdr:row>8</xdr:row>
      <xdr:rowOff>44450</xdr:rowOff>
    </xdr:from>
    <xdr:to>
      <xdr:col>28</xdr:col>
      <xdr:colOff>539750</xdr:colOff>
      <xdr:row>8</xdr:row>
      <xdr:rowOff>292100</xdr:rowOff>
    </xdr:to>
    <xdr:sp macro="" textlink="">
      <xdr:nvSpPr>
        <xdr:cNvPr id="359" name="File">
          <a:extLst>
            <a:ext uri="{FF2B5EF4-FFF2-40B4-BE49-F238E27FC236}">
              <a16:creationId xmlns:a16="http://schemas.microsoft.com/office/drawing/2014/main" id="{00000000-0008-0000-0200-000067010000}"/>
            </a:ext>
          </a:extLst>
        </xdr:cNvPr>
        <xdr:cNvSpPr>
          <a:spLocks noEditPoints="1" noChangeArrowheads="1"/>
        </xdr:cNvSpPr>
      </xdr:nvSpPr>
      <xdr:spPr bwMode="auto">
        <a:xfrm>
          <a:off x="31635700" y="2508250"/>
          <a:ext cx="52705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26</xdr:col>
      <xdr:colOff>260350</xdr:colOff>
      <xdr:row>7</xdr:row>
      <xdr:rowOff>0</xdr:rowOff>
    </xdr:from>
    <xdr:to>
      <xdr:col>27</xdr:col>
      <xdr:colOff>0</xdr:colOff>
      <xdr:row>7</xdr:row>
      <xdr:rowOff>171450</xdr:rowOff>
    </xdr:to>
    <xdr:cxnSp macro="">
      <xdr:nvCxnSpPr>
        <xdr:cNvPr id="360" name="194 Conector angular">
          <a:extLst>
            <a:ext uri="{FF2B5EF4-FFF2-40B4-BE49-F238E27FC236}">
              <a16:creationId xmlns:a16="http://schemas.microsoft.com/office/drawing/2014/main" id="{00000000-0008-0000-0200-000068010000}"/>
            </a:ext>
          </a:extLst>
        </xdr:cNvPr>
        <xdr:cNvCxnSpPr>
          <a:cxnSpLocks noChangeShapeType="1"/>
          <a:stCxn id="357" idx="2"/>
          <a:endCxn id="358" idx="1"/>
        </xdr:cNvCxnSpPr>
      </xdr:nvCxnSpPr>
      <xdr:spPr bwMode="auto">
        <a:xfrm>
          <a:off x="30664150" y="2146300"/>
          <a:ext cx="349250" cy="171450"/>
        </a:xfrm>
        <a:prstGeom prst="bentConnector3">
          <a:avLst>
            <a:gd name="adj1" fmla="val 1315"/>
          </a:avLst>
        </a:prstGeom>
        <a:noFill/>
        <a:ln w="6350" algn="ctr">
          <a:solidFill>
            <a:schemeClr val="tx1"/>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27</xdr:col>
      <xdr:colOff>260350</xdr:colOff>
      <xdr:row>7</xdr:row>
      <xdr:rowOff>298450</xdr:rowOff>
    </xdr:from>
    <xdr:to>
      <xdr:col>28</xdr:col>
      <xdr:colOff>12700</xdr:colOff>
      <xdr:row>8</xdr:row>
      <xdr:rowOff>171450</xdr:rowOff>
    </xdr:to>
    <xdr:cxnSp macro="">
      <xdr:nvCxnSpPr>
        <xdr:cNvPr id="361" name="194 Conector angular">
          <a:extLst>
            <a:ext uri="{FF2B5EF4-FFF2-40B4-BE49-F238E27FC236}">
              <a16:creationId xmlns:a16="http://schemas.microsoft.com/office/drawing/2014/main" id="{00000000-0008-0000-0200-000069010000}"/>
            </a:ext>
          </a:extLst>
        </xdr:cNvPr>
        <xdr:cNvCxnSpPr>
          <a:cxnSpLocks noChangeShapeType="1"/>
          <a:stCxn id="358" idx="2"/>
          <a:endCxn id="359" idx="1"/>
        </xdr:cNvCxnSpPr>
      </xdr:nvCxnSpPr>
      <xdr:spPr bwMode="auto">
        <a:xfrm>
          <a:off x="31273750" y="2444750"/>
          <a:ext cx="361950" cy="190500"/>
        </a:xfrm>
        <a:prstGeom prst="bentConnector3">
          <a:avLst>
            <a:gd name="adj1" fmla="val -2199"/>
          </a:avLst>
        </a:prstGeom>
        <a:noFill/>
        <a:ln w="6350" algn="ctr">
          <a:solidFill>
            <a:schemeClr val="tx1"/>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28</xdr:col>
      <xdr:colOff>12700</xdr:colOff>
      <xdr:row>9</xdr:row>
      <xdr:rowOff>57150</xdr:rowOff>
    </xdr:from>
    <xdr:to>
      <xdr:col>28</xdr:col>
      <xdr:colOff>539750</xdr:colOff>
      <xdr:row>10</xdr:row>
      <xdr:rowOff>0</xdr:rowOff>
    </xdr:to>
    <xdr:sp macro="" textlink="">
      <xdr:nvSpPr>
        <xdr:cNvPr id="362" name="File">
          <a:extLst>
            <a:ext uri="{FF2B5EF4-FFF2-40B4-BE49-F238E27FC236}">
              <a16:creationId xmlns:a16="http://schemas.microsoft.com/office/drawing/2014/main" id="{00000000-0008-0000-0200-00006A010000}"/>
            </a:ext>
          </a:extLst>
        </xdr:cNvPr>
        <xdr:cNvSpPr>
          <a:spLocks noEditPoints="1" noChangeArrowheads="1"/>
        </xdr:cNvSpPr>
      </xdr:nvSpPr>
      <xdr:spPr bwMode="auto">
        <a:xfrm>
          <a:off x="31635700" y="2838450"/>
          <a:ext cx="527050" cy="260350"/>
        </a:xfrm>
        <a:custGeom>
          <a:avLst/>
          <a:gdLst>
            <a:gd name="T0" fmla="*/ 2147483646 w 21600"/>
            <a:gd name="T1" fmla="*/ 66191734 h 21600"/>
            <a:gd name="T2" fmla="*/ 0 w 21600"/>
            <a:gd name="T3" fmla="*/ 220638827 h 21600"/>
            <a:gd name="T4" fmla="*/ 2147483646 w 21600"/>
            <a:gd name="T5" fmla="*/ 441277798 h 21600"/>
            <a:gd name="T6" fmla="*/ 2147483646 w 21600"/>
            <a:gd name="T7" fmla="*/ 220638827 h 21600"/>
            <a:gd name="T8" fmla="*/ 0 w 21600"/>
            <a:gd name="T9" fmla="*/ 441277798 h 21600"/>
            <a:gd name="T10" fmla="*/ 2147483646 w 21600"/>
            <a:gd name="T11" fmla="*/ 441277798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27</xdr:col>
      <xdr:colOff>260350</xdr:colOff>
      <xdr:row>7</xdr:row>
      <xdr:rowOff>298450</xdr:rowOff>
    </xdr:from>
    <xdr:to>
      <xdr:col>28</xdr:col>
      <xdr:colOff>12700</xdr:colOff>
      <xdr:row>9</xdr:row>
      <xdr:rowOff>184150</xdr:rowOff>
    </xdr:to>
    <xdr:cxnSp macro="">
      <xdr:nvCxnSpPr>
        <xdr:cNvPr id="363" name="194 Conector angular">
          <a:extLst>
            <a:ext uri="{FF2B5EF4-FFF2-40B4-BE49-F238E27FC236}">
              <a16:creationId xmlns:a16="http://schemas.microsoft.com/office/drawing/2014/main" id="{00000000-0008-0000-0200-00006B010000}"/>
            </a:ext>
          </a:extLst>
        </xdr:cNvPr>
        <xdr:cNvCxnSpPr>
          <a:cxnSpLocks noChangeShapeType="1"/>
          <a:stCxn id="358" idx="2"/>
          <a:endCxn id="362" idx="1"/>
        </xdr:cNvCxnSpPr>
      </xdr:nvCxnSpPr>
      <xdr:spPr bwMode="auto">
        <a:xfrm>
          <a:off x="31273750" y="2444750"/>
          <a:ext cx="361950" cy="520700"/>
        </a:xfrm>
        <a:prstGeom prst="bentConnector3">
          <a:avLst>
            <a:gd name="adj1" fmla="val -2199"/>
          </a:avLst>
        </a:prstGeom>
        <a:noFill/>
        <a:ln w="6350" algn="ctr">
          <a:solidFill>
            <a:schemeClr val="tx1"/>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28</xdr:col>
      <xdr:colOff>12700</xdr:colOff>
      <xdr:row>10</xdr:row>
      <xdr:rowOff>57150</xdr:rowOff>
    </xdr:from>
    <xdr:to>
      <xdr:col>28</xdr:col>
      <xdr:colOff>539750</xdr:colOff>
      <xdr:row>11</xdr:row>
      <xdr:rowOff>0</xdr:rowOff>
    </xdr:to>
    <xdr:sp macro="" textlink="">
      <xdr:nvSpPr>
        <xdr:cNvPr id="364" name="File">
          <a:extLst>
            <a:ext uri="{FF2B5EF4-FFF2-40B4-BE49-F238E27FC236}">
              <a16:creationId xmlns:a16="http://schemas.microsoft.com/office/drawing/2014/main" id="{00000000-0008-0000-0200-00006C010000}"/>
            </a:ext>
          </a:extLst>
        </xdr:cNvPr>
        <xdr:cNvSpPr>
          <a:spLocks noEditPoints="1" noChangeArrowheads="1"/>
        </xdr:cNvSpPr>
      </xdr:nvSpPr>
      <xdr:spPr bwMode="auto">
        <a:xfrm>
          <a:off x="18639367" y="3158067"/>
          <a:ext cx="527050" cy="260350"/>
        </a:xfrm>
        <a:custGeom>
          <a:avLst/>
          <a:gdLst>
            <a:gd name="T0" fmla="*/ 2147483646 w 21600"/>
            <a:gd name="T1" fmla="*/ 66191734 h 21600"/>
            <a:gd name="T2" fmla="*/ 0 w 21600"/>
            <a:gd name="T3" fmla="*/ 220638827 h 21600"/>
            <a:gd name="T4" fmla="*/ 2147483646 w 21600"/>
            <a:gd name="T5" fmla="*/ 441277798 h 21600"/>
            <a:gd name="T6" fmla="*/ 2147483646 w 21600"/>
            <a:gd name="T7" fmla="*/ 220638827 h 21600"/>
            <a:gd name="T8" fmla="*/ 0 w 21600"/>
            <a:gd name="T9" fmla="*/ 441277798 h 21600"/>
            <a:gd name="T10" fmla="*/ 2147483646 w 21600"/>
            <a:gd name="T11" fmla="*/ 441277798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27</xdr:col>
      <xdr:colOff>260350</xdr:colOff>
      <xdr:row>7</xdr:row>
      <xdr:rowOff>298450</xdr:rowOff>
    </xdr:from>
    <xdr:to>
      <xdr:col>28</xdr:col>
      <xdr:colOff>12700</xdr:colOff>
      <xdr:row>10</xdr:row>
      <xdr:rowOff>184150</xdr:rowOff>
    </xdr:to>
    <xdr:cxnSp macro="">
      <xdr:nvCxnSpPr>
        <xdr:cNvPr id="365" name="194 Conector angular">
          <a:extLst>
            <a:ext uri="{FF2B5EF4-FFF2-40B4-BE49-F238E27FC236}">
              <a16:creationId xmlns:a16="http://schemas.microsoft.com/office/drawing/2014/main" id="{00000000-0008-0000-0200-00006D010000}"/>
            </a:ext>
          </a:extLst>
        </xdr:cNvPr>
        <xdr:cNvCxnSpPr>
          <a:cxnSpLocks noChangeShapeType="1"/>
          <a:stCxn id="358" idx="2"/>
          <a:endCxn id="364" idx="1"/>
        </xdr:cNvCxnSpPr>
      </xdr:nvCxnSpPr>
      <xdr:spPr bwMode="auto">
        <a:xfrm>
          <a:off x="31273750" y="2444750"/>
          <a:ext cx="361950" cy="838200"/>
        </a:xfrm>
        <a:prstGeom prst="bentConnector3">
          <a:avLst>
            <a:gd name="adj1" fmla="val -2204"/>
          </a:avLst>
        </a:prstGeom>
        <a:noFill/>
        <a:ln w="6350" algn="ctr">
          <a:solidFill>
            <a:schemeClr val="tx1"/>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26</xdr:col>
      <xdr:colOff>12700</xdr:colOff>
      <xdr:row>17</xdr:row>
      <xdr:rowOff>44450</xdr:rowOff>
    </xdr:from>
    <xdr:to>
      <xdr:col>26</xdr:col>
      <xdr:colOff>539750</xdr:colOff>
      <xdr:row>17</xdr:row>
      <xdr:rowOff>292100</xdr:rowOff>
    </xdr:to>
    <xdr:sp macro="" textlink="">
      <xdr:nvSpPr>
        <xdr:cNvPr id="366" name="File">
          <a:extLst>
            <a:ext uri="{FF2B5EF4-FFF2-40B4-BE49-F238E27FC236}">
              <a16:creationId xmlns:a16="http://schemas.microsoft.com/office/drawing/2014/main" id="{00000000-0008-0000-0200-00006E010000}"/>
            </a:ext>
          </a:extLst>
        </xdr:cNvPr>
        <xdr:cNvSpPr>
          <a:spLocks noEditPoints="1" noChangeArrowheads="1"/>
        </xdr:cNvSpPr>
      </xdr:nvSpPr>
      <xdr:spPr bwMode="auto">
        <a:xfrm>
          <a:off x="30416500" y="4095750"/>
          <a:ext cx="52705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27</xdr:col>
      <xdr:colOff>12700</xdr:colOff>
      <xdr:row>18</xdr:row>
      <xdr:rowOff>38100</xdr:rowOff>
    </xdr:from>
    <xdr:to>
      <xdr:col>27</xdr:col>
      <xdr:colOff>539750</xdr:colOff>
      <xdr:row>18</xdr:row>
      <xdr:rowOff>285750</xdr:rowOff>
    </xdr:to>
    <xdr:sp macro="" textlink="">
      <xdr:nvSpPr>
        <xdr:cNvPr id="367" name="File">
          <a:extLst>
            <a:ext uri="{FF2B5EF4-FFF2-40B4-BE49-F238E27FC236}">
              <a16:creationId xmlns:a16="http://schemas.microsoft.com/office/drawing/2014/main" id="{00000000-0008-0000-0200-00006F010000}"/>
            </a:ext>
          </a:extLst>
        </xdr:cNvPr>
        <xdr:cNvSpPr>
          <a:spLocks noEditPoints="1" noChangeArrowheads="1"/>
        </xdr:cNvSpPr>
      </xdr:nvSpPr>
      <xdr:spPr bwMode="auto">
        <a:xfrm>
          <a:off x="31026100" y="4406900"/>
          <a:ext cx="52705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28</xdr:col>
      <xdr:colOff>31750</xdr:colOff>
      <xdr:row>19</xdr:row>
      <xdr:rowOff>38100</xdr:rowOff>
    </xdr:from>
    <xdr:to>
      <xdr:col>28</xdr:col>
      <xdr:colOff>552450</xdr:colOff>
      <xdr:row>19</xdr:row>
      <xdr:rowOff>285750</xdr:rowOff>
    </xdr:to>
    <xdr:sp macro="" textlink="">
      <xdr:nvSpPr>
        <xdr:cNvPr id="368" name="File">
          <a:extLst>
            <a:ext uri="{FF2B5EF4-FFF2-40B4-BE49-F238E27FC236}">
              <a16:creationId xmlns:a16="http://schemas.microsoft.com/office/drawing/2014/main" id="{00000000-0008-0000-0200-000070010000}"/>
            </a:ext>
          </a:extLst>
        </xdr:cNvPr>
        <xdr:cNvSpPr>
          <a:spLocks noEditPoints="1" noChangeArrowheads="1"/>
        </xdr:cNvSpPr>
      </xdr:nvSpPr>
      <xdr:spPr bwMode="auto">
        <a:xfrm>
          <a:off x="31654750" y="4724400"/>
          <a:ext cx="52070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26</xdr:col>
      <xdr:colOff>279400</xdr:colOff>
      <xdr:row>17</xdr:row>
      <xdr:rowOff>298450</xdr:rowOff>
    </xdr:from>
    <xdr:to>
      <xdr:col>27</xdr:col>
      <xdr:colOff>12700</xdr:colOff>
      <xdr:row>18</xdr:row>
      <xdr:rowOff>165100</xdr:rowOff>
    </xdr:to>
    <xdr:cxnSp macro="">
      <xdr:nvCxnSpPr>
        <xdr:cNvPr id="369" name="194 Conector angular">
          <a:extLst>
            <a:ext uri="{FF2B5EF4-FFF2-40B4-BE49-F238E27FC236}">
              <a16:creationId xmlns:a16="http://schemas.microsoft.com/office/drawing/2014/main" id="{00000000-0008-0000-0200-000071010000}"/>
            </a:ext>
          </a:extLst>
        </xdr:cNvPr>
        <xdr:cNvCxnSpPr>
          <a:cxnSpLocks noChangeShapeType="1"/>
          <a:stCxn id="366" idx="2"/>
          <a:endCxn id="367" idx="1"/>
        </xdr:cNvCxnSpPr>
      </xdr:nvCxnSpPr>
      <xdr:spPr bwMode="auto">
        <a:xfrm>
          <a:off x="30683200" y="4349750"/>
          <a:ext cx="342900" cy="184150"/>
        </a:xfrm>
        <a:prstGeom prst="bentConnector3">
          <a:avLst>
            <a:gd name="adj1" fmla="val 1315"/>
          </a:avLst>
        </a:prstGeom>
        <a:noFill/>
        <a:ln w="6350" algn="ctr">
          <a:solidFill>
            <a:schemeClr val="tx1"/>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27</xdr:col>
      <xdr:colOff>279400</xdr:colOff>
      <xdr:row>18</xdr:row>
      <xdr:rowOff>285750</xdr:rowOff>
    </xdr:from>
    <xdr:to>
      <xdr:col>28</xdr:col>
      <xdr:colOff>31750</xdr:colOff>
      <xdr:row>19</xdr:row>
      <xdr:rowOff>165100</xdr:rowOff>
    </xdr:to>
    <xdr:cxnSp macro="">
      <xdr:nvCxnSpPr>
        <xdr:cNvPr id="370" name="194 Conector angular">
          <a:extLst>
            <a:ext uri="{FF2B5EF4-FFF2-40B4-BE49-F238E27FC236}">
              <a16:creationId xmlns:a16="http://schemas.microsoft.com/office/drawing/2014/main" id="{00000000-0008-0000-0200-000072010000}"/>
            </a:ext>
          </a:extLst>
        </xdr:cNvPr>
        <xdr:cNvCxnSpPr>
          <a:cxnSpLocks noChangeShapeType="1"/>
          <a:stCxn id="367" idx="2"/>
          <a:endCxn id="368" idx="1"/>
        </xdr:cNvCxnSpPr>
      </xdr:nvCxnSpPr>
      <xdr:spPr bwMode="auto">
        <a:xfrm>
          <a:off x="31292800" y="4654550"/>
          <a:ext cx="361950" cy="196850"/>
        </a:xfrm>
        <a:prstGeom prst="bentConnector3">
          <a:avLst>
            <a:gd name="adj1" fmla="val -2199"/>
          </a:avLst>
        </a:prstGeom>
        <a:noFill/>
        <a:ln w="6350" algn="ctr">
          <a:solidFill>
            <a:schemeClr val="tx1"/>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28</xdr:col>
      <xdr:colOff>31750</xdr:colOff>
      <xdr:row>20</xdr:row>
      <xdr:rowOff>44450</xdr:rowOff>
    </xdr:from>
    <xdr:to>
      <xdr:col>28</xdr:col>
      <xdr:colOff>552450</xdr:colOff>
      <xdr:row>20</xdr:row>
      <xdr:rowOff>292100</xdr:rowOff>
    </xdr:to>
    <xdr:sp macro="" textlink="">
      <xdr:nvSpPr>
        <xdr:cNvPr id="371" name="File">
          <a:extLst>
            <a:ext uri="{FF2B5EF4-FFF2-40B4-BE49-F238E27FC236}">
              <a16:creationId xmlns:a16="http://schemas.microsoft.com/office/drawing/2014/main" id="{00000000-0008-0000-0200-000073010000}"/>
            </a:ext>
          </a:extLst>
        </xdr:cNvPr>
        <xdr:cNvSpPr>
          <a:spLocks noEditPoints="1" noChangeArrowheads="1"/>
        </xdr:cNvSpPr>
      </xdr:nvSpPr>
      <xdr:spPr bwMode="auto">
        <a:xfrm>
          <a:off x="31654750" y="5048250"/>
          <a:ext cx="52070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27</xdr:col>
      <xdr:colOff>279400</xdr:colOff>
      <xdr:row>18</xdr:row>
      <xdr:rowOff>285750</xdr:rowOff>
    </xdr:from>
    <xdr:to>
      <xdr:col>28</xdr:col>
      <xdr:colOff>31750</xdr:colOff>
      <xdr:row>20</xdr:row>
      <xdr:rowOff>171450</xdr:rowOff>
    </xdr:to>
    <xdr:cxnSp macro="">
      <xdr:nvCxnSpPr>
        <xdr:cNvPr id="372" name="194 Conector angular">
          <a:extLst>
            <a:ext uri="{FF2B5EF4-FFF2-40B4-BE49-F238E27FC236}">
              <a16:creationId xmlns:a16="http://schemas.microsoft.com/office/drawing/2014/main" id="{00000000-0008-0000-0200-000074010000}"/>
            </a:ext>
          </a:extLst>
        </xdr:cNvPr>
        <xdr:cNvCxnSpPr>
          <a:cxnSpLocks noChangeShapeType="1"/>
          <a:stCxn id="367" idx="2"/>
          <a:endCxn id="371" idx="1"/>
        </xdr:cNvCxnSpPr>
      </xdr:nvCxnSpPr>
      <xdr:spPr bwMode="auto">
        <a:xfrm>
          <a:off x="31292800" y="4654550"/>
          <a:ext cx="361950" cy="520700"/>
        </a:xfrm>
        <a:prstGeom prst="bentConnector3">
          <a:avLst>
            <a:gd name="adj1" fmla="val -2199"/>
          </a:avLst>
        </a:prstGeom>
        <a:noFill/>
        <a:ln w="6350" algn="ctr">
          <a:solidFill>
            <a:schemeClr val="tx1"/>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26</xdr:col>
      <xdr:colOff>0</xdr:colOff>
      <xdr:row>23</xdr:row>
      <xdr:rowOff>38100</xdr:rowOff>
    </xdr:from>
    <xdr:to>
      <xdr:col>26</xdr:col>
      <xdr:colOff>527050</xdr:colOff>
      <xdr:row>23</xdr:row>
      <xdr:rowOff>285750</xdr:rowOff>
    </xdr:to>
    <xdr:sp macro="" textlink="">
      <xdr:nvSpPr>
        <xdr:cNvPr id="373" name="File">
          <a:extLst>
            <a:ext uri="{FF2B5EF4-FFF2-40B4-BE49-F238E27FC236}">
              <a16:creationId xmlns:a16="http://schemas.microsoft.com/office/drawing/2014/main" id="{00000000-0008-0000-0200-000075010000}"/>
            </a:ext>
          </a:extLst>
        </xdr:cNvPr>
        <xdr:cNvSpPr>
          <a:spLocks noEditPoints="1" noChangeArrowheads="1"/>
        </xdr:cNvSpPr>
      </xdr:nvSpPr>
      <xdr:spPr bwMode="auto">
        <a:xfrm>
          <a:off x="30403800" y="5994400"/>
          <a:ext cx="52705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27</xdr:col>
      <xdr:colOff>0</xdr:colOff>
      <xdr:row>24</xdr:row>
      <xdr:rowOff>19050</xdr:rowOff>
    </xdr:from>
    <xdr:to>
      <xdr:col>27</xdr:col>
      <xdr:colOff>527050</xdr:colOff>
      <xdr:row>24</xdr:row>
      <xdr:rowOff>279400</xdr:rowOff>
    </xdr:to>
    <xdr:sp macro="" textlink="">
      <xdr:nvSpPr>
        <xdr:cNvPr id="374" name="File">
          <a:extLst>
            <a:ext uri="{FF2B5EF4-FFF2-40B4-BE49-F238E27FC236}">
              <a16:creationId xmlns:a16="http://schemas.microsoft.com/office/drawing/2014/main" id="{00000000-0008-0000-0200-000076010000}"/>
            </a:ext>
          </a:extLst>
        </xdr:cNvPr>
        <xdr:cNvSpPr>
          <a:spLocks noEditPoints="1" noChangeArrowheads="1"/>
        </xdr:cNvSpPr>
      </xdr:nvSpPr>
      <xdr:spPr bwMode="auto">
        <a:xfrm>
          <a:off x="31013400" y="6292850"/>
          <a:ext cx="527050" cy="260350"/>
        </a:xfrm>
        <a:custGeom>
          <a:avLst/>
          <a:gdLst>
            <a:gd name="T0" fmla="*/ 2147483646 w 21600"/>
            <a:gd name="T1" fmla="*/ 66191734 h 21600"/>
            <a:gd name="T2" fmla="*/ 0 w 21600"/>
            <a:gd name="T3" fmla="*/ 220638827 h 21600"/>
            <a:gd name="T4" fmla="*/ 2147483646 w 21600"/>
            <a:gd name="T5" fmla="*/ 441277798 h 21600"/>
            <a:gd name="T6" fmla="*/ 2147483646 w 21600"/>
            <a:gd name="T7" fmla="*/ 220638827 h 21600"/>
            <a:gd name="T8" fmla="*/ 0 w 21600"/>
            <a:gd name="T9" fmla="*/ 441277798 h 21600"/>
            <a:gd name="T10" fmla="*/ 2147483646 w 21600"/>
            <a:gd name="T11" fmla="*/ 441277798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26</xdr:col>
      <xdr:colOff>260350</xdr:colOff>
      <xdr:row>23</xdr:row>
      <xdr:rowOff>285750</xdr:rowOff>
    </xdr:from>
    <xdr:to>
      <xdr:col>27</xdr:col>
      <xdr:colOff>0</xdr:colOff>
      <xdr:row>24</xdr:row>
      <xdr:rowOff>152400</xdr:rowOff>
    </xdr:to>
    <xdr:cxnSp macro="">
      <xdr:nvCxnSpPr>
        <xdr:cNvPr id="375" name="194 Conector angular">
          <a:extLst>
            <a:ext uri="{FF2B5EF4-FFF2-40B4-BE49-F238E27FC236}">
              <a16:creationId xmlns:a16="http://schemas.microsoft.com/office/drawing/2014/main" id="{00000000-0008-0000-0200-000077010000}"/>
            </a:ext>
          </a:extLst>
        </xdr:cNvPr>
        <xdr:cNvCxnSpPr>
          <a:cxnSpLocks noChangeShapeType="1"/>
          <a:stCxn id="373" idx="2"/>
          <a:endCxn id="374" idx="1"/>
        </xdr:cNvCxnSpPr>
      </xdr:nvCxnSpPr>
      <xdr:spPr bwMode="auto">
        <a:xfrm>
          <a:off x="30664150" y="6242050"/>
          <a:ext cx="349250" cy="184150"/>
        </a:xfrm>
        <a:prstGeom prst="bentConnector3">
          <a:avLst>
            <a:gd name="adj1" fmla="val 1315"/>
          </a:avLst>
        </a:prstGeom>
        <a:noFill/>
        <a:ln w="9525" algn="ctr">
          <a:solidFill>
            <a:srgbClr val="4A7EBB"/>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26</xdr:col>
      <xdr:colOff>260350</xdr:colOff>
      <xdr:row>23</xdr:row>
      <xdr:rowOff>285750</xdr:rowOff>
    </xdr:from>
    <xdr:to>
      <xdr:col>27</xdr:col>
      <xdr:colOff>0</xdr:colOff>
      <xdr:row>24</xdr:row>
      <xdr:rowOff>152400</xdr:rowOff>
    </xdr:to>
    <xdr:cxnSp macro="">
      <xdr:nvCxnSpPr>
        <xdr:cNvPr id="376" name="194 Conector angular">
          <a:extLst>
            <a:ext uri="{FF2B5EF4-FFF2-40B4-BE49-F238E27FC236}">
              <a16:creationId xmlns:a16="http://schemas.microsoft.com/office/drawing/2014/main" id="{00000000-0008-0000-0200-000078010000}"/>
            </a:ext>
          </a:extLst>
        </xdr:cNvPr>
        <xdr:cNvCxnSpPr>
          <a:cxnSpLocks noChangeShapeType="1"/>
          <a:stCxn id="373" idx="2"/>
          <a:endCxn id="374" idx="1"/>
        </xdr:cNvCxnSpPr>
      </xdr:nvCxnSpPr>
      <xdr:spPr bwMode="auto">
        <a:xfrm>
          <a:off x="30664150" y="6242050"/>
          <a:ext cx="349250" cy="184150"/>
        </a:xfrm>
        <a:prstGeom prst="bentConnector3">
          <a:avLst>
            <a:gd name="adj1" fmla="val 1315"/>
          </a:avLst>
        </a:prstGeom>
        <a:noFill/>
        <a:ln w="6350" algn="ctr">
          <a:solidFill>
            <a:schemeClr val="tx1"/>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27</xdr:col>
      <xdr:colOff>12700</xdr:colOff>
      <xdr:row>28</xdr:row>
      <xdr:rowOff>57150</xdr:rowOff>
    </xdr:from>
    <xdr:to>
      <xdr:col>27</xdr:col>
      <xdr:colOff>539750</xdr:colOff>
      <xdr:row>29</xdr:row>
      <xdr:rowOff>0</xdr:rowOff>
    </xdr:to>
    <xdr:sp macro="" textlink="">
      <xdr:nvSpPr>
        <xdr:cNvPr id="377" name="File">
          <a:extLst>
            <a:ext uri="{FF2B5EF4-FFF2-40B4-BE49-F238E27FC236}">
              <a16:creationId xmlns:a16="http://schemas.microsoft.com/office/drawing/2014/main" id="{00000000-0008-0000-0200-000079010000}"/>
            </a:ext>
          </a:extLst>
        </xdr:cNvPr>
        <xdr:cNvSpPr>
          <a:spLocks noEditPoints="1" noChangeArrowheads="1"/>
        </xdr:cNvSpPr>
      </xdr:nvSpPr>
      <xdr:spPr bwMode="auto">
        <a:xfrm>
          <a:off x="31026100" y="7600950"/>
          <a:ext cx="527050" cy="260350"/>
        </a:xfrm>
        <a:custGeom>
          <a:avLst/>
          <a:gdLst>
            <a:gd name="T0" fmla="*/ 2147483646 w 21600"/>
            <a:gd name="T1" fmla="*/ 66191734 h 21600"/>
            <a:gd name="T2" fmla="*/ 0 w 21600"/>
            <a:gd name="T3" fmla="*/ 220638827 h 21600"/>
            <a:gd name="T4" fmla="*/ 2147483646 w 21600"/>
            <a:gd name="T5" fmla="*/ 441277798 h 21600"/>
            <a:gd name="T6" fmla="*/ 2147483646 w 21600"/>
            <a:gd name="T7" fmla="*/ 220638827 h 21600"/>
            <a:gd name="T8" fmla="*/ 0 w 21600"/>
            <a:gd name="T9" fmla="*/ 441277798 h 21600"/>
            <a:gd name="T10" fmla="*/ 2147483646 w 21600"/>
            <a:gd name="T11" fmla="*/ 441277798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27</xdr:col>
      <xdr:colOff>0</xdr:colOff>
      <xdr:row>29</xdr:row>
      <xdr:rowOff>69850</xdr:rowOff>
    </xdr:from>
    <xdr:to>
      <xdr:col>27</xdr:col>
      <xdr:colOff>527050</xdr:colOff>
      <xdr:row>30</xdr:row>
      <xdr:rowOff>12700</xdr:rowOff>
    </xdr:to>
    <xdr:sp macro="" textlink="">
      <xdr:nvSpPr>
        <xdr:cNvPr id="378" name="File">
          <a:extLst>
            <a:ext uri="{FF2B5EF4-FFF2-40B4-BE49-F238E27FC236}">
              <a16:creationId xmlns:a16="http://schemas.microsoft.com/office/drawing/2014/main" id="{00000000-0008-0000-0200-00007A010000}"/>
            </a:ext>
          </a:extLst>
        </xdr:cNvPr>
        <xdr:cNvSpPr>
          <a:spLocks noEditPoints="1" noChangeArrowheads="1"/>
        </xdr:cNvSpPr>
      </xdr:nvSpPr>
      <xdr:spPr bwMode="auto">
        <a:xfrm>
          <a:off x="31013400" y="7931150"/>
          <a:ext cx="527050" cy="260350"/>
        </a:xfrm>
        <a:custGeom>
          <a:avLst/>
          <a:gdLst>
            <a:gd name="T0" fmla="*/ 2147483646 w 21600"/>
            <a:gd name="T1" fmla="*/ 66191734 h 21600"/>
            <a:gd name="T2" fmla="*/ 0 w 21600"/>
            <a:gd name="T3" fmla="*/ 220638827 h 21600"/>
            <a:gd name="T4" fmla="*/ 2147483646 w 21600"/>
            <a:gd name="T5" fmla="*/ 441277798 h 21600"/>
            <a:gd name="T6" fmla="*/ 2147483646 w 21600"/>
            <a:gd name="T7" fmla="*/ 220638827 h 21600"/>
            <a:gd name="T8" fmla="*/ 0 w 21600"/>
            <a:gd name="T9" fmla="*/ 441277798 h 21600"/>
            <a:gd name="T10" fmla="*/ 2147483646 w 21600"/>
            <a:gd name="T11" fmla="*/ 441277798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27</xdr:col>
      <xdr:colOff>0</xdr:colOff>
      <xdr:row>30</xdr:row>
      <xdr:rowOff>44450</xdr:rowOff>
    </xdr:from>
    <xdr:to>
      <xdr:col>27</xdr:col>
      <xdr:colOff>527050</xdr:colOff>
      <xdr:row>30</xdr:row>
      <xdr:rowOff>292100</xdr:rowOff>
    </xdr:to>
    <xdr:sp macro="" textlink="">
      <xdr:nvSpPr>
        <xdr:cNvPr id="379" name="File">
          <a:extLst>
            <a:ext uri="{FF2B5EF4-FFF2-40B4-BE49-F238E27FC236}">
              <a16:creationId xmlns:a16="http://schemas.microsoft.com/office/drawing/2014/main" id="{00000000-0008-0000-0200-00007B010000}"/>
            </a:ext>
          </a:extLst>
        </xdr:cNvPr>
        <xdr:cNvSpPr>
          <a:spLocks noEditPoints="1" noChangeArrowheads="1"/>
        </xdr:cNvSpPr>
      </xdr:nvSpPr>
      <xdr:spPr bwMode="auto">
        <a:xfrm>
          <a:off x="31013400" y="8223250"/>
          <a:ext cx="52705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26</xdr:col>
      <xdr:colOff>260350</xdr:colOff>
      <xdr:row>23</xdr:row>
      <xdr:rowOff>285750</xdr:rowOff>
    </xdr:from>
    <xdr:to>
      <xdr:col>27</xdr:col>
      <xdr:colOff>12700</xdr:colOff>
      <xdr:row>28</xdr:row>
      <xdr:rowOff>184150</xdr:rowOff>
    </xdr:to>
    <xdr:cxnSp macro="">
      <xdr:nvCxnSpPr>
        <xdr:cNvPr id="380" name="194 Conector angular">
          <a:extLst>
            <a:ext uri="{FF2B5EF4-FFF2-40B4-BE49-F238E27FC236}">
              <a16:creationId xmlns:a16="http://schemas.microsoft.com/office/drawing/2014/main" id="{00000000-0008-0000-0200-00007C010000}"/>
            </a:ext>
          </a:extLst>
        </xdr:cNvPr>
        <xdr:cNvCxnSpPr>
          <a:cxnSpLocks noChangeShapeType="1"/>
          <a:stCxn id="373" idx="2"/>
          <a:endCxn id="377" idx="1"/>
        </xdr:cNvCxnSpPr>
      </xdr:nvCxnSpPr>
      <xdr:spPr bwMode="auto">
        <a:xfrm>
          <a:off x="30664150" y="6242050"/>
          <a:ext cx="361950" cy="1485900"/>
        </a:xfrm>
        <a:prstGeom prst="bentConnector3">
          <a:avLst>
            <a:gd name="adj1" fmla="val 1269"/>
          </a:avLst>
        </a:prstGeom>
        <a:noFill/>
        <a:ln w="6350" algn="ctr">
          <a:solidFill>
            <a:schemeClr val="tx1"/>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26</xdr:col>
      <xdr:colOff>260350</xdr:colOff>
      <xdr:row>23</xdr:row>
      <xdr:rowOff>285750</xdr:rowOff>
    </xdr:from>
    <xdr:to>
      <xdr:col>27</xdr:col>
      <xdr:colOff>0</xdr:colOff>
      <xdr:row>29</xdr:row>
      <xdr:rowOff>203200</xdr:rowOff>
    </xdr:to>
    <xdr:cxnSp macro="">
      <xdr:nvCxnSpPr>
        <xdr:cNvPr id="381" name="194 Conector angular">
          <a:extLst>
            <a:ext uri="{FF2B5EF4-FFF2-40B4-BE49-F238E27FC236}">
              <a16:creationId xmlns:a16="http://schemas.microsoft.com/office/drawing/2014/main" id="{00000000-0008-0000-0200-00007D010000}"/>
            </a:ext>
          </a:extLst>
        </xdr:cNvPr>
        <xdr:cNvCxnSpPr>
          <a:cxnSpLocks noChangeShapeType="1"/>
          <a:stCxn id="373" idx="2"/>
          <a:endCxn id="378" idx="1"/>
        </xdr:cNvCxnSpPr>
      </xdr:nvCxnSpPr>
      <xdr:spPr bwMode="auto">
        <a:xfrm>
          <a:off x="30664150" y="6242050"/>
          <a:ext cx="349250" cy="1822450"/>
        </a:xfrm>
        <a:prstGeom prst="bentConnector3">
          <a:avLst>
            <a:gd name="adj1" fmla="val 1310"/>
          </a:avLst>
        </a:prstGeom>
        <a:noFill/>
        <a:ln w="6350" algn="ctr">
          <a:solidFill>
            <a:schemeClr val="tx1"/>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26</xdr:col>
      <xdr:colOff>260350</xdr:colOff>
      <xdr:row>23</xdr:row>
      <xdr:rowOff>285750</xdr:rowOff>
    </xdr:from>
    <xdr:to>
      <xdr:col>27</xdr:col>
      <xdr:colOff>0</xdr:colOff>
      <xdr:row>30</xdr:row>
      <xdr:rowOff>171450</xdr:rowOff>
    </xdr:to>
    <xdr:cxnSp macro="">
      <xdr:nvCxnSpPr>
        <xdr:cNvPr id="382" name="194 Conector angular">
          <a:extLst>
            <a:ext uri="{FF2B5EF4-FFF2-40B4-BE49-F238E27FC236}">
              <a16:creationId xmlns:a16="http://schemas.microsoft.com/office/drawing/2014/main" id="{00000000-0008-0000-0200-00007E010000}"/>
            </a:ext>
          </a:extLst>
        </xdr:cNvPr>
        <xdr:cNvCxnSpPr>
          <a:cxnSpLocks noChangeShapeType="1"/>
          <a:stCxn id="373" idx="2"/>
          <a:endCxn id="379" idx="1"/>
        </xdr:cNvCxnSpPr>
      </xdr:nvCxnSpPr>
      <xdr:spPr bwMode="auto">
        <a:xfrm>
          <a:off x="30664150" y="6242050"/>
          <a:ext cx="349250" cy="2108200"/>
        </a:xfrm>
        <a:prstGeom prst="bentConnector3">
          <a:avLst>
            <a:gd name="adj1" fmla="val 1310"/>
          </a:avLst>
        </a:prstGeom>
        <a:noFill/>
        <a:ln w="6350" algn="ctr">
          <a:solidFill>
            <a:schemeClr val="tx1"/>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28</xdr:col>
      <xdr:colOff>12700</xdr:colOff>
      <xdr:row>35</xdr:row>
      <xdr:rowOff>19050</xdr:rowOff>
    </xdr:from>
    <xdr:to>
      <xdr:col>28</xdr:col>
      <xdr:colOff>539750</xdr:colOff>
      <xdr:row>35</xdr:row>
      <xdr:rowOff>279400</xdr:rowOff>
    </xdr:to>
    <xdr:sp macro="" textlink="">
      <xdr:nvSpPr>
        <xdr:cNvPr id="383" name="File">
          <a:extLst>
            <a:ext uri="{FF2B5EF4-FFF2-40B4-BE49-F238E27FC236}">
              <a16:creationId xmlns:a16="http://schemas.microsoft.com/office/drawing/2014/main" id="{00000000-0008-0000-0200-00007F010000}"/>
            </a:ext>
          </a:extLst>
        </xdr:cNvPr>
        <xdr:cNvSpPr>
          <a:spLocks noEditPoints="1" noChangeArrowheads="1"/>
        </xdr:cNvSpPr>
      </xdr:nvSpPr>
      <xdr:spPr bwMode="auto">
        <a:xfrm>
          <a:off x="31635700" y="9785350"/>
          <a:ext cx="527050" cy="260350"/>
        </a:xfrm>
        <a:custGeom>
          <a:avLst/>
          <a:gdLst>
            <a:gd name="T0" fmla="*/ 2147483646 w 21600"/>
            <a:gd name="T1" fmla="*/ 66191734 h 21600"/>
            <a:gd name="T2" fmla="*/ 0 w 21600"/>
            <a:gd name="T3" fmla="*/ 220638827 h 21600"/>
            <a:gd name="T4" fmla="*/ 2147483646 w 21600"/>
            <a:gd name="T5" fmla="*/ 441277798 h 21600"/>
            <a:gd name="T6" fmla="*/ 2147483646 w 21600"/>
            <a:gd name="T7" fmla="*/ 220638827 h 21600"/>
            <a:gd name="T8" fmla="*/ 0 w 21600"/>
            <a:gd name="T9" fmla="*/ 441277798 h 21600"/>
            <a:gd name="T10" fmla="*/ 2147483646 w 21600"/>
            <a:gd name="T11" fmla="*/ 441277798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28</xdr:col>
      <xdr:colOff>14817</xdr:colOff>
      <xdr:row>36</xdr:row>
      <xdr:rowOff>25400</xdr:rowOff>
    </xdr:from>
    <xdr:to>
      <xdr:col>28</xdr:col>
      <xdr:colOff>535517</xdr:colOff>
      <xdr:row>36</xdr:row>
      <xdr:rowOff>273050</xdr:rowOff>
    </xdr:to>
    <xdr:sp macro="" textlink="">
      <xdr:nvSpPr>
        <xdr:cNvPr id="384" name="File">
          <a:extLst>
            <a:ext uri="{FF2B5EF4-FFF2-40B4-BE49-F238E27FC236}">
              <a16:creationId xmlns:a16="http://schemas.microsoft.com/office/drawing/2014/main" id="{00000000-0008-0000-0200-000080010000}"/>
            </a:ext>
          </a:extLst>
        </xdr:cNvPr>
        <xdr:cNvSpPr>
          <a:spLocks noEditPoints="1" noChangeArrowheads="1"/>
        </xdr:cNvSpPr>
      </xdr:nvSpPr>
      <xdr:spPr bwMode="auto">
        <a:xfrm>
          <a:off x="18641484" y="11381317"/>
          <a:ext cx="52070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28</xdr:col>
      <xdr:colOff>6350</xdr:colOff>
      <xdr:row>37</xdr:row>
      <xdr:rowOff>38100</xdr:rowOff>
    </xdr:from>
    <xdr:to>
      <xdr:col>28</xdr:col>
      <xdr:colOff>539750</xdr:colOff>
      <xdr:row>37</xdr:row>
      <xdr:rowOff>298450</xdr:rowOff>
    </xdr:to>
    <xdr:sp macro="" textlink="">
      <xdr:nvSpPr>
        <xdr:cNvPr id="385" name="File">
          <a:extLst>
            <a:ext uri="{FF2B5EF4-FFF2-40B4-BE49-F238E27FC236}">
              <a16:creationId xmlns:a16="http://schemas.microsoft.com/office/drawing/2014/main" id="{00000000-0008-0000-0200-000081010000}"/>
            </a:ext>
          </a:extLst>
        </xdr:cNvPr>
        <xdr:cNvSpPr>
          <a:spLocks noEditPoints="1" noChangeArrowheads="1"/>
        </xdr:cNvSpPr>
      </xdr:nvSpPr>
      <xdr:spPr bwMode="auto">
        <a:xfrm>
          <a:off x="31629350" y="10439400"/>
          <a:ext cx="533400" cy="260350"/>
        </a:xfrm>
        <a:custGeom>
          <a:avLst/>
          <a:gdLst>
            <a:gd name="T0" fmla="*/ 2147483646 w 21600"/>
            <a:gd name="T1" fmla="*/ 66191734 h 21600"/>
            <a:gd name="T2" fmla="*/ 0 w 21600"/>
            <a:gd name="T3" fmla="*/ 220638827 h 21600"/>
            <a:gd name="T4" fmla="*/ 2147483646 w 21600"/>
            <a:gd name="T5" fmla="*/ 441277798 h 21600"/>
            <a:gd name="T6" fmla="*/ 2147483646 w 21600"/>
            <a:gd name="T7" fmla="*/ 220638827 h 21600"/>
            <a:gd name="T8" fmla="*/ 0 w 21600"/>
            <a:gd name="T9" fmla="*/ 441277798 h 21600"/>
            <a:gd name="T10" fmla="*/ 2147483646 w 21600"/>
            <a:gd name="T11" fmla="*/ 441277798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28</xdr:col>
      <xdr:colOff>12700</xdr:colOff>
      <xdr:row>38</xdr:row>
      <xdr:rowOff>38100</xdr:rowOff>
    </xdr:from>
    <xdr:to>
      <xdr:col>28</xdr:col>
      <xdr:colOff>539750</xdr:colOff>
      <xdr:row>38</xdr:row>
      <xdr:rowOff>298450</xdr:rowOff>
    </xdr:to>
    <xdr:sp macro="" textlink="">
      <xdr:nvSpPr>
        <xdr:cNvPr id="386" name="File">
          <a:extLst>
            <a:ext uri="{FF2B5EF4-FFF2-40B4-BE49-F238E27FC236}">
              <a16:creationId xmlns:a16="http://schemas.microsoft.com/office/drawing/2014/main" id="{00000000-0008-0000-0200-000082010000}"/>
            </a:ext>
          </a:extLst>
        </xdr:cNvPr>
        <xdr:cNvSpPr>
          <a:spLocks noEditPoints="1" noChangeArrowheads="1"/>
        </xdr:cNvSpPr>
      </xdr:nvSpPr>
      <xdr:spPr bwMode="auto">
        <a:xfrm>
          <a:off x="31635700" y="10756900"/>
          <a:ext cx="527050" cy="260350"/>
        </a:xfrm>
        <a:custGeom>
          <a:avLst/>
          <a:gdLst>
            <a:gd name="T0" fmla="*/ 2147483646 w 21600"/>
            <a:gd name="T1" fmla="*/ 66191734 h 21600"/>
            <a:gd name="T2" fmla="*/ 0 w 21600"/>
            <a:gd name="T3" fmla="*/ 220638827 h 21600"/>
            <a:gd name="T4" fmla="*/ 2147483646 w 21600"/>
            <a:gd name="T5" fmla="*/ 441277798 h 21600"/>
            <a:gd name="T6" fmla="*/ 2147483646 w 21600"/>
            <a:gd name="T7" fmla="*/ 220638827 h 21600"/>
            <a:gd name="T8" fmla="*/ 0 w 21600"/>
            <a:gd name="T9" fmla="*/ 441277798 h 21600"/>
            <a:gd name="T10" fmla="*/ 2147483646 w 21600"/>
            <a:gd name="T11" fmla="*/ 441277798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10</xdr:col>
      <xdr:colOff>12700</xdr:colOff>
      <xdr:row>34</xdr:row>
      <xdr:rowOff>44450</xdr:rowOff>
    </xdr:from>
    <xdr:to>
      <xdr:col>10</xdr:col>
      <xdr:colOff>539750</xdr:colOff>
      <xdr:row>34</xdr:row>
      <xdr:rowOff>292100</xdr:rowOff>
    </xdr:to>
    <xdr:sp macro="" textlink="">
      <xdr:nvSpPr>
        <xdr:cNvPr id="387" name="File">
          <a:extLst>
            <a:ext uri="{FF2B5EF4-FFF2-40B4-BE49-F238E27FC236}">
              <a16:creationId xmlns:a16="http://schemas.microsoft.com/office/drawing/2014/main" id="{00000000-0008-0000-0200-000083010000}"/>
            </a:ext>
          </a:extLst>
        </xdr:cNvPr>
        <xdr:cNvSpPr>
          <a:spLocks noEditPoints="1" noChangeArrowheads="1"/>
        </xdr:cNvSpPr>
      </xdr:nvSpPr>
      <xdr:spPr bwMode="auto">
        <a:xfrm>
          <a:off x="10928350" y="12668250"/>
          <a:ext cx="52705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11</xdr:col>
      <xdr:colOff>31750</xdr:colOff>
      <xdr:row>36</xdr:row>
      <xdr:rowOff>6350</xdr:rowOff>
    </xdr:from>
    <xdr:to>
      <xdr:col>11</xdr:col>
      <xdr:colOff>565150</xdr:colOff>
      <xdr:row>36</xdr:row>
      <xdr:rowOff>266700</xdr:rowOff>
    </xdr:to>
    <xdr:sp macro="" textlink="">
      <xdr:nvSpPr>
        <xdr:cNvPr id="388" name="File">
          <a:extLst>
            <a:ext uri="{FF2B5EF4-FFF2-40B4-BE49-F238E27FC236}">
              <a16:creationId xmlns:a16="http://schemas.microsoft.com/office/drawing/2014/main" id="{00000000-0008-0000-0200-000084010000}"/>
            </a:ext>
          </a:extLst>
        </xdr:cNvPr>
        <xdr:cNvSpPr>
          <a:spLocks noEditPoints="1" noChangeArrowheads="1"/>
        </xdr:cNvSpPr>
      </xdr:nvSpPr>
      <xdr:spPr bwMode="auto">
        <a:xfrm>
          <a:off x="11557000" y="13265150"/>
          <a:ext cx="533400" cy="260350"/>
        </a:xfrm>
        <a:custGeom>
          <a:avLst/>
          <a:gdLst>
            <a:gd name="T0" fmla="*/ 2147483646 w 21600"/>
            <a:gd name="T1" fmla="*/ 66191734 h 21600"/>
            <a:gd name="T2" fmla="*/ 0 w 21600"/>
            <a:gd name="T3" fmla="*/ 220638827 h 21600"/>
            <a:gd name="T4" fmla="*/ 2147483646 w 21600"/>
            <a:gd name="T5" fmla="*/ 441277798 h 21600"/>
            <a:gd name="T6" fmla="*/ 2147483646 w 21600"/>
            <a:gd name="T7" fmla="*/ 220638827 h 21600"/>
            <a:gd name="T8" fmla="*/ 0 w 21600"/>
            <a:gd name="T9" fmla="*/ 441277798 h 21600"/>
            <a:gd name="T10" fmla="*/ 2147483646 w 21600"/>
            <a:gd name="T11" fmla="*/ 441277798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9</xdr:col>
      <xdr:colOff>385233</xdr:colOff>
      <xdr:row>15</xdr:row>
      <xdr:rowOff>260350</xdr:rowOff>
    </xdr:from>
    <xdr:to>
      <xdr:col>10</xdr:col>
      <xdr:colOff>10583</xdr:colOff>
      <xdr:row>34</xdr:row>
      <xdr:rowOff>165100</xdr:rowOff>
    </xdr:to>
    <xdr:cxnSp macro="">
      <xdr:nvCxnSpPr>
        <xdr:cNvPr id="389" name="194 Conector angular">
          <a:extLst>
            <a:ext uri="{FF2B5EF4-FFF2-40B4-BE49-F238E27FC236}">
              <a16:creationId xmlns:a16="http://schemas.microsoft.com/office/drawing/2014/main" id="{00000000-0008-0000-0200-000085010000}"/>
            </a:ext>
          </a:extLst>
        </xdr:cNvPr>
        <xdr:cNvCxnSpPr>
          <a:cxnSpLocks noChangeShapeType="1"/>
        </xdr:cNvCxnSpPr>
      </xdr:nvCxnSpPr>
      <xdr:spPr bwMode="auto">
        <a:xfrm>
          <a:off x="6438900" y="4631267"/>
          <a:ext cx="239183" cy="5937250"/>
        </a:xfrm>
        <a:prstGeom prst="bentConnector3">
          <a:avLst>
            <a:gd name="adj1" fmla="val -4431"/>
          </a:avLst>
        </a:prstGeom>
        <a:noFill/>
        <a:ln w="6350">
          <a:solidFill>
            <a:sysClr val="windowText" lastClr="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12</xdr:col>
      <xdr:colOff>0</xdr:colOff>
      <xdr:row>38</xdr:row>
      <xdr:rowOff>0</xdr:rowOff>
    </xdr:from>
    <xdr:to>
      <xdr:col>12</xdr:col>
      <xdr:colOff>527050</xdr:colOff>
      <xdr:row>38</xdr:row>
      <xdr:rowOff>247650</xdr:rowOff>
    </xdr:to>
    <xdr:sp macro="" textlink="">
      <xdr:nvSpPr>
        <xdr:cNvPr id="390" name="File">
          <a:extLst>
            <a:ext uri="{FF2B5EF4-FFF2-40B4-BE49-F238E27FC236}">
              <a16:creationId xmlns:a16="http://schemas.microsoft.com/office/drawing/2014/main" id="{00000000-0008-0000-0200-000086010000}"/>
            </a:ext>
          </a:extLst>
        </xdr:cNvPr>
        <xdr:cNvSpPr>
          <a:spLocks noEditPoints="1" noChangeArrowheads="1"/>
        </xdr:cNvSpPr>
      </xdr:nvSpPr>
      <xdr:spPr bwMode="auto">
        <a:xfrm>
          <a:off x="12344400" y="13893800"/>
          <a:ext cx="52705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12</xdr:col>
      <xdr:colOff>12700</xdr:colOff>
      <xdr:row>39</xdr:row>
      <xdr:rowOff>12700</xdr:rowOff>
    </xdr:from>
    <xdr:to>
      <xdr:col>12</xdr:col>
      <xdr:colOff>539750</xdr:colOff>
      <xdr:row>39</xdr:row>
      <xdr:rowOff>273050</xdr:rowOff>
    </xdr:to>
    <xdr:sp macro="" textlink="">
      <xdr:nvSpPr>
        <xdr:cNvPr id="391" name="File">
          <a:extLst>
            <a:ext uri="{FF2B5EF4-FFF2-40B4-BE49-F238E27FC236}">
              <a16:creationId xmlns:a16="http://schemas.microsoft.com/office/drawing/2014/main" id="{00000000-0008-0000-0200-000087010000}"/>
            </a:ext>
          </a:extLst>
        </xdr:cNvPr>
        <xdr:cNvSpPr>
          <a:spLocks noEditPoints="1" noChangeArrowheads="1"/>
        </xdr:cNvSpPr>
      </xdr:nvSpPr>
      <xdr:spPr bwMode="auto">
        <a:xfrm>
          <a:off x="12357100" y="14224000"/>
          <a:ext cx="527050" cy="260350"/>
        </a:xfrm>
        <a:custGeom>
          <a:avLst/>
          <a:gdLst>
            <a:gd name="T0" fmla="*/ 2147483646 w 21600"/>
            <a:gd name="T1" fmla="*/ 66191734 h 21600"/>
            <a:gd name="T2" fmla="*/ 0 w 21600"/>
            <a:gd name="T3" fmla="*/ 220638827 h 21600"/>
            <a:gd name="T4" fmla="*/ 2147483646 w 21600"/>
            <a:gd name="T5" fmla="*/ 441277798 h 21600"/>
            <a:gd name="T6" fmla="*/ 2147483646 w 21600"/>
            <a:gd name="T7" fmla="*/ 220638827 h 21600"/>
            <a:gd name="T8" fmla="*/ 0 w 21600"/>
            <a:gd name="T9" fmla="*/ 441277798 h 21600"/>
            <a:gd name="T10" fmla="*/ 2147483646 w 21600"/>
            <a:gd name="T11" fmla="*/ 441277798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11</xdr:col>
      <xdr:colOff>292100</xdr:colOff>
      <xdr:row>37</xdr:row>
      <xdr:rowOff>273050</xdr:rowOff>
    </xdr:from>
    <xdr:to>
      <xdr:col>12</xdr:col>
      <xdr:colOff>0</xdr:colOff>
      <xdr:row>38</xdr:row>
      <xdr:rowOff>127000</xdr:rowOff>
    </xdr:to>
    <xdr:cxnSp macro="">
      <xdr:nvCxnSpPr>
        <xdr:cNvPr id="392" name="194 Conector angular">
          <a:extLst>
            <a:ext uri="{FF2B5EF4-FFF2-40B4-BE49-F238E27FC236}">
              <a16:creationId xmlns:a16="http://schemas.microsoft.com/office/drawing/2014/main" id="{00000000-0008-0000-0200-000088010000}"/>
            </a:ext>
          </a:extLst>
        </xdr:cNvPr>
        <xdr:cNvCxnSpPr>
          <a:cxnSpLocks noChangeShapeType="1"/>
          <a:endCxn id="390" idx="1"/>
        </xdr:cNvCxnSpPr>
      </xdr:nvCxnSpPr>
      <xdr:spPr bwMode="auto">
        <a:xfrm>
          <a:off x="11817350" y="13849350"/>
          <a:ext cx="527050" cy="171450"/>
        </a:xfrm>
        <a:prstGeom prst="bentConnector3">
          <a:avLst>
            <a:gd name="adj1" fmla="val -1352"/>
          </a:avLst>
        </a:prstGeom>
        <a:noFill/>
        <a:ln w="6350" algn="ctr">
          <a:solidFill>
            <a:sysClr val="windowText" lastClr="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11</xdr:col>
      <xdr:colOff>292100</xdr:colOff>
      <xdr:row>37</xdr:row>
      <xdr:rowOff>273050</xdr:rowOff>
    </xdr:from>
    <xdr:to>
      <xdr:col>12</xdr:col>
      <xdr:colOff>12700</xdr:colOff>
      <xdr:row>39</xdr:row>
      <xdr:rowOff>139700</xdr:rowOff>
    </xdr:to>
    <xdr:cxnSp macro="">
      <xdr:nvCxnSpPr>
        <xdr:cNvPr id="393" name="194 Conector angular">
          <a:extLst>
            <a:ext uri="{FF2B5EF4-FFF2-40B4-BE49-F238E27FC236}">
              <a16:creationId xmlns:a16="http://schemas.microsoft.com/office/drawing/2014/main" id="{00000000-0008-0000-0200-000089010000}"/>
            </a:ext>
          </a:extLst>
        </xdr:cNvPr>
        <xdr:cNvCxnSpPr>
          <a:cxnSpLocks noChangeShapeType="1"/>
          <a:endCxn id="391" idx="1"/>
        </xdr:cNvCxnSpPr>
      </xdr:nvCxnSpPr>
      <xdr:spPr bwMode="auto">
        <a:xfrm>
          <a:off x="11817350" y="13849350"/>
          <a:ext cx="539750" cy="501650"/>
        </a:xfrm>
        <a:prstGeom prst="bentConnector3">
          <a:avLst>
            <a:gd name="adj1" fmla="val -1301"/>
          </a:avLst>
        </a:prstGeom>
        <a:noFill/>
        <a:ln w="6350" algn="ctr">
          <a:solidFill>
            <a:sysClr val="windowText" lastClr="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26</xdr:col>
      <xdr:colOff>0</xdr:colOff>
      <xdr:row>42</xdr:row>
      <xdr:rowOff>44450</xdr:rowOff>
    </xdr:from>
    <xdr:to>
      <xdr:col>26</xdr:col>
      <xdr:colOff>527050</xdr:colOff>
      <xdr:row>42</xdr:row>
      <xdr:rowOff>292100</xdr:rowOff>
    </xdr:to>
    <xdr:sp macro="" textlink="">
      <xdr:nvSpPr>
        <xdr:cNvPr id="394" name="File">
          <a:extLst>
            <a:ext uri="{FF2B5EF4-FFF2-40B4-BE49-F238E27FC236}">
              <a16:creationId xmlns:a16="http://schemas.microsoft.com/office/drawing/2014/main" id="{00000000-0008-0000-0200-00008A010000}"/>
            </a:ext>
          </a:extLst>
        </xdr:cNvPr>
        <xdr:cNvSpPr>
          <a:spLocks noEditPoints="1" noChangeArrowheads="1"/>
        </xdr:cNvSpPr>
      </xdr:nvSpPr>
      <xdr:spPr bwMode="auto">
        <a:xfrm>
          <a:off x="30403800" y="12033250"/>
          <a:ext cx="52705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27</xdr:col>
      <xdr:colOff>0</xdr:colOff>
      <xdr:row>43</xdr:row>
      <xdr:rowOff>38100</xdr:rowOff>
    </xdr:from>
    <xdr:to>
      <xdr:col>27</xdr:col>
      <xdr:colOff>527050</xdr:colOff>
      <xdr:row>43</xdr:row>
      <xdr:rowOff>285750</xdr:rowOff>
    </xdr:to>
    <xdr:sp macro="" textlink="">
      <xdr:nvSpPr>
        <xdr:cNvPr id="395" name="File">
          <a:extLst>
            <a:ext uri="{FF2B5EF4-FFF2-40B4-BE49-F238E27FC236}">
              <a16:creationId xmlns:a16="http://schemas.microsoft.com/office/drawing/2014/main" id="{00000000-0008-0000-0200-00008B010000}"/>
            </a:ext>
          </a:extLst>
        </xdr:cNvPr>
        <xdr:cNvSpPr>
          <a:spLocks noEditPoints="1" noChangeArrowheads="1"/>
        </xdr:cNvSpPr>
      </xdr:nvSpPr>
      <xdr:spPr bwMode="auto">
        <a:xfrm>
          <a:off x="31013400" y="12344400"/>
          <a:ext cx="52705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26</xdr:col>
      <xdr:colOff>260350</xdr:colOff>
      <xdr:row>42</xdr:row>
      <xdr:rowOff>298450</xdr:rowOff>
    </xdr:from>
    <xdr:to>
      <xdr:col>27</xdr:col>
      <xdr:colOff>0</xdr:colOff>
      <xdr:row>43</xdr:row>
      <xdr:rowOff>165100</xdr:rowOff>
    </xdr:to>
    <xdr:cxnSp macro="">
      <xdr:nvCxnSpPr>
        <xdr:cNvPr id="396" name="194 Conector angular">
          <a:extLst>
            <a:ext uri="{FF2B5EF4-FFF2-40B4-BE49-F238E27FC236}">
              <a16:creationId xmlns:a16="http://schemas.microsoft.com/office/drawing/2014/main" id="{00000000-0008-0000-0200-00008C010000}"/>
            </a:ext>
          </a:extLst>
        </xdr:cNvPr>
        <xdr:cNvCxnSpPr>
          <a:cxnSpLocks noChangeShapeType="1"/>
          <a:stCxn id="394" idx="2"/>
          <a:endCxn id="395" idx="1"/>
        </xdr:cNvCxnSpPr>
      </xdr:nvCxnSpPr>
      <xdr:spPr bwMode="auto">
        <a:xfrm>
          <a:off x="30664150" y="12287250"/>
          <a:ext cx="349250" cy="184150"/>
        </a:xfrm>
        <a:prstGeom prst="bentConnector3">
          <a:avLst>
            <a:gd name="adj1" fmla="val 1315"/>
          </a:avLst>
        </a:prstGeom>
        <a:noFill/>
        <a:ln w="9525" algn="ctr">
          <a:solidFill>
            <a:srgbClr val="4A7EBB"/>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27</xdr:col>
      <xdr:colOff>609600</xdr:colOff>
      <xdr:row>44</xdr:row>
      <xdr:rowOff>57150</xdr:rowOff>
    </xdr:from>
    <xdr:to>
      <xdr:col>28</xdr:col>
      <xdr:colOff>527050</xdr:colOff>
      <xdr:row>45</xdr:row>
      <xdr:rowOff>0</xdr:rowOff>
    </xdr:to>
    <xdr:sp macro="" textlink="">
      <xdr:nvSpPr>
        <xdr:cNvPr id="397" name="File">
          <a:extLst>
            <a:ext uri="{FF2B5EF4-FFF2-40B4-BE49-F238E27FC236}">
              <a16:creationId xmlns:a16="http://schemas.microsoft.com/office/drawing/2014/main" id="{00000000-0008-0000-0200-00008D010000}"/>
            </a:ext>
          </a:extLst>
        </xdr:cNvPr>
        <xdr:cNvSpPr>
          <a:spLocks noEditPoints="1" noChangeArrowheads="1"/>
        </xdr:cNvSpPr>
      </xdr:nvSpPr>
      <xdr:spPr bwMode="auto">
        <a:xfrm>
          <a:off x="31623000" y="12680950"/>
          <a:ext cx="527050" cy="260350"/>
        </a:xfrm>
        <a:custGeom>
          <a:avLst/>
          <a:gdLst>
            <a:gd name="T0" fmla="*/ 2147483646 w 21600"/>
            <a:gd name="T1" fmla="*/ 66191734 h 21600"/>
            <a:gd name="T2" fmla="*/ 0 w 21600"/>
            <a:gd name="T3" fmla="*/ 220638827 h 21600"/>
            <a:gd name="T4" fmla="*/ 2147483646 w 21600"/>
            <a:gd name="T5" fmla="*/ 441277798 h 21600"/>
            <a:gd name="T6" fmla="*/ 2147483646 w 21600"/>
            <a:gd name="T7" fmla="*/ 220638827 h 21600"/>
            <a:gd name="T8" fmla="*/ 0 w 21600"/>
            <a:gd name="T9" fmla="*/ 441277798 h 21600"/>
            <a:gd name="T10" fmla="*/ 2147483646 w 21600"/>
            <a:gd name="T11" fmla="*/ 441277798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28</xdr:col>
      <xdr:colOff>12700</xdr:colOff>
      <xdr:row>45</xdr:row>
      <xdr:rowOff>69850</xdr:rowOff>
    </xdr:from>
    <xdr:to>
      <xdr:col>28</xdr:col>
      <xdr:colOff>539750</xdr:colOff>
      <xdr:row>46</xdr:row>
      <xdr:rowOff>12700</xdr:rowOff>
    </xdr:to>
    <xdr:sp macro="" textlink="">
      <xdr:nvSpPr>
        <xdr:cNvPr id="398" name="File">
          <a:extLst>
            <a:ext uri="{FF2B5EF4-FFF2-40B4-BE49-F238E27FC236}">
              <a16:creationId xmlns:a16="http://schemas.microsoft.com/office/drawing/2014/main" id="{00000000-0008-0000-0200-00008E010000}"/>
            </a:ext>
          </a:extLst>
        </xdr:cNvPr>
        <xdr:cNvSpPr>
          <a:spLocks noEditPoints="1" noChangeArrowheads="1"/>
        </xdr:cNvSpPr>
      </xdr:nvSpPr>
      <xdr:spPr bwMode="auto">
        <a:xfrm>
          <a:off x="31635700" y="13011150"/>
          <a:ext cx="527050" cy="260350"/>
        </a:xfrm>
        <a:custGeom>
          <a:avLst/>
          <a:gdLst>
            <a:gd name="T0" fmla="*/ 2147483646 w 21600"/>
            <a:gd name="T1" fmla="*/ 66191734 h 21600"/>
            <a:gd name="T2" fmla="*/ 0 w 21600"/>
            <a:gd name="T3" fmla="*/ 220638827 h 21600"/>
            <a:gd name="T4" fmla="*/ 2147483646 w 21600"/>
            <a:gd name="T5" fmla="*/ 441277798 h 21600"/>
            <a:gd name="T6" fmla="*/ 2147483646 w 21600"/>
            <a:gd name="T7" fmla="*/ 220638827 h 21600"/>
            <a:gd name="T8" fmla="*/ 0 w 21600"/>
            <a:gd name="T9" fmla="*/ 441277798 h 21600"/>
            <a:gd name="T10" fmla="*/ 2147483646 w 21600"/>
            <a:gd name="T11" fmla="*/ 441277798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27</xdr:col>
      <xdr:colOff>0</xdr:colOff>
      <xdr:row>46</xdr:row>
      <xdr:rowOff>69850</xdr:rowOff>
    </xdr:from>
    <xdr:to>
      <xdr:col>27</xdr:col>
      <xdr:colOff>527050</xdr:colOff>
      <xdr:row>47</xdr:row>
      <xdr:rowOff>12700</xdr:rowOff>
    </xdr:to>
    <xdr:sp macro="" textlink="">
      <xdr:nvSpPr>
        <xdr:cNvPr id="399" name="File">
          <a:extLst>
            <a:ext uri="{FF2B5EF4-FFF2-40B4-BE49-F238E27FC236}">
              <a16:creationId xmlns:a16="http://schemas.microsoft.com/office/drawing/2014/main" id="{00000000-0008-0000-0200-00008F010000}"/>
            </a:ext>
          </a:extLst>
        </xdr:cNvPr>
        <xdr:cNvSpPr>
          <a:spLocks noEditPoints="1" noChangeArrowheads="1"/>
        </xdr:cNvSpPr>
      </xdr:nvSpPr>
      <xdr:spPr bwMode="auto">
        <a:xfrm>
          <a:off x="31013400" y="13328650"/>
          <a:ext cx="527050" cy="260350"/>
        </a:xfrm>
        <a:custGeom>
          <a:avLst/>
          <a:gdLst>
            <a:gd name="T0" fmla="*/ 2147483646 w 21600"/>
            <a:gd name="T1" fmla="*/ 66191734 h 21600"/>
            <a:gd name="T2" fmla="*/ 0 w 21600"/>
            <a:gd name="T3" fmla="*/ 220638827 h 21600"/>
            <a:gd name="T4" fmla="*/ 2147483646 w 21600"/>
            <a:gd name="T5" fmla="*/ 441277798 h 21600"/>
            <a:gd name="T6" fmla="*/ 2147483646 w 21600"/>
            <a:gd name="T7" fmla="*/ 220638827 h 21600"/>
            <a:gd name="T8" fmla="*/ 0 w 21600"/>
            <a:gd name="T9" fmla="*/ 441277798 h 21600"/>
            <a:gd name="T10" fmla="*/ 2147483646 w 21600"/>
            <a:gd name="T11" fmla="*/ 441277798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27</xdr:col>
      <xdr:colOff>260350</xdr:colOff>
      <xdr:row>43</xdr:row>
      <xdr:rowOff>285750</xdr:rowOff>
    </xdr:from>
    <xdr:to>
      <xdr:col>27</xdr:col>
      <xdr:colOff>609600</xdr:colOff>
      <xdr:row>44</xdr:row>
      <xdr:rowOff>184150</xdr:rowOff>
    </xdr:to>
    <xdr:cxnSp macro="">
      <xdr:nvCxnSpPr>
        <xdr:cNvPr id="400" name="194 Conector angular">
          <a:extLst>
            <a:ext uri="{FF2B5EF4-FFF2-40B4-BE49-F238E27FC236}">
              <a16:creationId xmlns:a16="http://schemas.microsoft.com/office/drawing/2014/main" id="{00000000-0008-0000-0200-000090010000}"/>
            </a:ext>
          </a:extLst>
        </xdr:cNvPr>
        <xdr:cNvCxnSpPr>
          <a:cxnSpLocks noChangeShapeType="1"/>
          <a:stCxn id="395" idx="2"/>
          <a:endCxn id="397" idx="1"/>
        </xdr:cNvCxnSpPr>
      </xdr:nvCxnSpPr>
      <xdr:spPr bwMode="auto">
        <a:xfrm>
          <a:off x="31273750" y="12592050"/>
          <a:ext cx="349250" cy="215900"/>
        </a:xfrm>
        <a:prstGeom prst="bentConnector3">
          <a:avLst>
            <a:gd name="adj1" fmla="val -2301"/>
          </a:avLst>
        </a:prstGeom>
        <a:noFill/>
        <a:ln w="6350" algn="ctr">
          <a:solidFill>
            <a:schemeClr val="tx1"/>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27</xdr:col>
      <xdr:colOff>260350</xdr:colOff>
      <xdr:row>43</xdr:row>
      <xdr:rowOff>285750</xdr:rowOff>
    </xdr:from>
    <xdr:to>
      <xdr:col>28</xdr:col>
      <xdr:colOff>12700</xdr:colOff>
      <xdr:row>45</xdr:row>
      <xdr:rowOff>203200</xdr:rowOff>
    </xdr:to>
    <xdr:cxnSp macro="">
      <xdr:nvCxnSpPr>
        <xdr:cNvPr id="401" name="194 Conector angular">
          <a:extLst>
            <a:ext uri="{FF2B5EF4-FFF2-40B4-BE49-F238E27FC236}">
              <a16:creationId xmlns:a16="http://schemas.microsoft.com/office/drawing/2014/main" id="{00000000-0008-0000-0200-000091010000}"/>
            </a:ext>
          </a:extLst>
        </xdr:cNvPr>
        <xdr:cNvCxnSpPr>
          <a:cxnSpLocks noChangeShapeType="1"/>
          <a:stCxn id="395" idx="2"/>
          <a:endCxn id="398" idx="1"/>
        </xdr:cNvCxnSpPr>
      </xdr:nvCxnSpPr>
      <xdr:spPr bwMode="auto">
        <a:xfrm>
          <a:off x="31273750" y="12592050"/>
          <a:ext cx="361950" cy="552450"/>
        </a:xfrm>
        <a:prstGeom prst="bentConnector3">
          <a:avLst>
            <a:gd name="adj1" fmla="val -2222"/>
          </a:avLst>
        </a:prstGeom>
        <a:noFill/>
        <a:ln w="6350" algn="ctr">
          <a:solidFill>
            <a:schemeClr val="tx1"/>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26</xdr:col>
      <xdr:colOff>260350</xdr:colOff>
      <xdr:row>42</xdr:row>
      <xdr:rowOff>298450</xdr:rowOff>
    </xdr:from>
    <xdr:to>
      <xdr:col>27</xdr:col>
      <xdr:colOff>0</xdr:colOff>
      <xdr:row>46</xdr:row>
      <xdr:rowOff>203200</xdr:rowOff>
    </xdr:to>
    <xdr:cxnSp macro="">
      <xdr:nvCxnSpPr>
        <xdr:cNvPr id="402" name="194 Conector angular">
          <a:extLst>
            <a:ext uri="{FF2B5EF4-FFF2-40B4-BE49-F238E27FC236}">
              <a16:creationId xmlns:a16="http://schemas.microsoft.com/office/drawing/2014/main" id="{00000000-0008-0000-0200-000092010000}"/>
            </a:ext>
          </a:extLst>
        </xdr:cNvPr>
        <xdr:cNvCxnSpPr>
          <a:cxnSpLocks noChangeShapeType="1"/>
          <a:stCxn id="394" idx="2"/>
          <a:endCxn id="399" idx="1"/>
        </xdr:cNvCxnSpPr>
      </xdr:nvCxnSpPr>
      <xdr:spPr bwMode="auto">
        <a:xfrm>
          <a:off x="30664150" y="12287250"/>
          <a:ext cx="349250" cy="1174750"/>
        </a:xfrm>
        <a:prstGeom prst="bentConnector3">
          <a:avLst>
            <a:gd name="adj1" fmla="val 1310"/>
          </a:avLst>
        </a:prstGeom>
        <a:noFill/>
        <a:ln w="6350" algn="ctr">
          <a:solidFill>
            <a:schemeClr val="tx1"/>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26</xdr:col>
      <xdr:colOff>260350</xdr:colOff>
      <xdr:row>42</xdr:row>
      <xdr:rowOff>298450</xdr:rowOff>
    </xdr:from>
    <xdr:to>
      <xdr:col>27</xdr:col>
      <xdr:colOff>0</xdr:colOff>
      <xdr:row>43</xdr:row>
      <xdr:rowOff>165100</xdr:rowOff>
    </xdr:to>
    <xdr:cxnSp macro="">
      <xdr:nvCxnSpPr>
        <xdr:cNvPr id="403" name="194 Conector angular">
          <a:extLst>
            <a:ext uri="{FF2B5EF4-FFF2-40B4-BE49-F238E27FC236}">
              <a16:creationId xmlns:a16="http://schemas.microsoft.com/office/drawing/2014/main" id="{00000000-0008-0000-0200-000093010000}"/>
            </a:ext>
          </a:extLst>
        </xdr:cNvPr>
        <xdr:cNvCxnSpPr>
          <a:cxnSpLocks noChangeShapeType="1"/>
          <a:stCxn id="394" idx="2"/>
          <a:endCxn id="395" idx="1"/>
        </xdr:cNvCxnSpPr>
      </xdr:nvCxnSpPr>
      <xdr:spPr bwMode="auto">
        <a:xfrm>
          <a:off x="30664150" y="12287250"/>
          <a:ext cx="349250" cy="184150"/>
        </a:xfrm>
        <a:prstGeom prst="bentConnector3">
          <a:avLst>
            <a:gd name="adj1" fmla="val 1315"/>
          </a:avLst>
        </a:prstGeom>
        <a:noFill/>
        <a:ln w="6350" algn="ctr">
          <a:solidFill>
            <a:schemeClr val="tx1"/>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28</xdr:col>
      <xdr:colOff>0</xdr:colOff>
      <xdr:row>47</xdr:row>
      <xdr:rowOff>38100</xdr:rowOff>
    </xdr:from>
    <xdr:to>
      <xdr:col>28</xdr:col>
      <xdr:colOff>527050</xdr:colOff>
      <xdr:row>47</xdr:row>
      <xdr:rowOff>285750</xdr:rowOff>
    </xdr:to>
    <xdr:sp macro="" textlink="">
      <xdr:nvSpPr>
        <xdr:cNvPr id="404" name="File">
          <a:extLst>
            <a:ext uri="{FF2B5EF4-FFF2-40B4-BE49-F238E27FC236}">
              <a16:creationId xmlns:a16="http://schemas.microsoft.com/office/drawing/2014/main" id="{00000000-0008-0000-0200-000094010000}"/>
            </a:ext>
          </a:extLst>
        </xdr:cNvPr>
        <xdr:cNvSpPr>
          <a:spLocks noEditPoints="1" noChangeArrowheads="1"/>
        </xdr:cNvSpPr>
      </xdr:nvSpPr>
      <xdr:spPr bwMode="auto">
        <a:xfrm>
          <a:off x="31623000" y="13614400"/>
          <a:ext cx="52705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28</xdr:col>
      <xdr:colOff>12700</xdr:colOff>
      <xdr:row>48</xdr:row>
      <xdr:rowOff>55033</xdr:rowOff>
    </xdr:from>
    <xdr:to>
      <xdr:col>28</xdr:col>
      <xdr:colOff>539750</xdr:colOff>
      <xdr:row>48</xdr:row>
      <xdr:rowOff>302683</xdr:rowOff>
    </xdr:to>
    <xdr:sp macro="" textlink="">
      <xdr:nvSpPr>
        <xdr:cNvPr id="405" name="File">
          <a:extLst>
            <a:ext uri="{FF2B5EF4-FFF2-40B4-BE49-F238E27FC236}">
              <a16:creationId xmlns:a16="http://schemas.microsoft.com/office/drawing/2014/main" id="{00000000-0008-0000-0200-000095010000}"/>
            </a:ext>
          </a:extLst>
        </xdr:cNvPr>
        <xdr:cNvSpPr>
          <a:spLocks noEditPoints="1" noChangeArrowheads="1"/>
        </xdr:cNvSpPr>
      </xdr:nvSpPr>
      <xdr:spPr bwMode="auto">
        <a:xfrm>
          <a:off x="18639367" y="15220950"/>
          <a:ext cx="52705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26</xdr:col>
      <xdr:colOff>0</xdr:colOff>
      <xdr:row>52</xdr:row>
      <xdr:rowOff>44450</xdr:rowOff>
    </xdr:from>
    <xdr:to>
      <xdr:col>26</xdr:col>
      <xdr:colOff>527050</xdr:colOff>
      <xdr:row>52</xdr:row>
      <xdr:rowOff>292100</xdr:rowOff>
    </xdr:to>
    <xdr:sp macro="" textlink="">
      <xdr:nvSpPr>
        <xdr:cNvPr id="406" name="File">
          <a:extLst>
            <a:ext uri="{FF2B5EF4-FFF2-40B4-BE49-F238E27FC236}">
              <a16:creationId xmlns:a16="http://schemas.microsoft.com/office/drawing/2014/main" id="{00000000-0008-0000-0200-000096010000}"/>
            </a:ext>
          </a:extLst>
        </xdr:cNvPr>
        <xdr:cNvSpPr>
          <a:spLocks noEditPoints="1" noChangeArrowheads="1"/>
        </xdr:cNvSpPr>
      </xdr:nvSpPr>
      <xdr:spPr bwMode="auto">
        <a:xfrm>
          <a:off x="30403800" y="15208250"/>
          <a:ext cx="52705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27</xdr:col>
      <xdr:colOff>0</xdr:colOff>
      <xdr:row>56</xdr:row>
      <xdr:rowOff>44450</xdr:rowOff>
    </xdr:from>
    <xdr:to>
      <xdr:col>27</xdr:col>
      <xdr:colOff>527050</xdr:colOff>
      <xdr:row>56</xdr:row>
      <xdr:rowOff>292100</xdr:rowOff>
    </xdr:to>
    <xdr:sp macro="" textlink="">
      <xdr:nvSpPr>
        <xdr:cNvPr id="407" name="File">
          <a:extLst>
            <a:ext uri="{FF2B5EF4-FFF2-40B4-BE49-F238E27FC236}">
              <a16:creationId xmlns:a16="http://schemas.microsoft.com/office/drawing/2014/main" id="{00000000-0008-0000-0200-000097010000}"/>
            </a:ext>
          </a:extLst>
        </xdr:cNvPr>
        <xdr:cNvSpPr>
          <a:spLocks noEditPoints="1" noChangeArrowheads="1"/>
        </xdr:cNvSpPr>
      </xdr:nvSpPr>
      <xdr:spPr bwMode="auto">
        <a:xfrm>
          <a:off x="31013400" y="16478250"/>
          <a:ext cx="52705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27</xdr:col>
      <xdr:colOff>609600</xdr:colOff>
      <xdr:row>57</xdr:row>
      <xdr:rowOff>44450</xdr:rowOff>
    </xdr:from>
    <xdr:to>
      <xdr:col>28</xdr:col>
      <xdr:colOff>527050</xdr:colOff>
      <xdr:row>57</xdr:row>
      <xdr:rowOff>298450</xdr:rowOff>
    </xdr:to>
    <xdr:sp macro="" textlink="">
      <xdr:nvSpPr>
        <xdr:cNvPr id="408" name="File">
          <a:extLst>
            <a:ext uri="{FF2B5EF4-FFF2-40B4-BE49-F238E27FC236}">
              <a16:creationId xmlns:a16="http://schemas.microsoft.com/office/drawing/2014/main" id="{00000000-0008-0000-0200-000098010000}"/>
            </a:ext>
          </a:extLst>
        </xdr:cNvPr>
        <xdr:cNvSpPr>
          <a:spLocks noEditPoints="1" noChangeArrowheads="1"/>
        </xdr:cNvSpPr>
      </xdr:nvSpPr>
      <xdr:spPr bwMode="auto">
        <a:xfrm>
          <a:off x="31623000" y="16795750"/>
          <a:ext cx="527050" cy="254000"/>
        </a:xfrm>
        <a:custGeom>
          <a:avLst/>
          <a:gdLst>
            <a:gd name="T0" fmla="*/ 2147483646 w 21600"/>
            <a:gd name="T1" fmla="*/ 61465542 h 21600"/>
            <a:gd name="T2" fmla="*/ 0 w 21600"/>
            <a:gd name="T3" fmla="*/ 204885172 h 21600"/>
            <a:gd name="T4" fmla="*/ 2147483646 w 21600"/>
            <a:gd name="T5" fmla="*/ 409770215 h 21600"/>
            <a:gd name="T6" fmla="*/ 2147483646 w 21600"/>
            <a:gd name="T7" fmla="*/ 204885172 h 21600"/>
            <a:gd name="T8" fmla="*/ 0 w 21600"/>
            <a:gd name="T9" fmla="*/ 409770215 h 21600"/>
            <a:gd name="T10" fmla="*/ 2147483646 w 21600"/>
            <a:gd name="T11" fmla="*/ 409770215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28</xdr:col>
      <xdr:colOff>12700</xdr:colOff>
      <xdr:row>58</xdr:row>
      <xdr:rowOff>44450</xdr:rowOff>
    </xdr:from>
    <xdr:to>
      <xdr:col>28</xdr:col>
      <xdr:colOff>539750</xdr:colOff>
      <xdr:row>58</xdr:row>
      <xdr:rowOff>292100</xdr:rowOff>
    </xdr:to>
    <xdr:sp macro="" textlink="">
      <xdr:nvSpPr>
        <xdr:cNvPr id="409" name="File">
          <a:extLst>
            <a:ext uri="{FF2B5EF4-FFF2-40B4-BE49-F238E27FC236}">
              <a16:creationId xmlns:a16="http://schemas.microsoft.com/office/drawing/2014/main" id="{00000000-0008-0000-0200-000099010000}"/>
            </a:ext>
          </a:extLst>
        </xdr:cNvPr>
        <xdr:cNvSpPr>
          <a:spLocks noEditPoints="1" noChangeArrowheads="1"/>
        </xdr:cNvSpPr>
      </xdr:nvSpPr>
      <xdr:spPr bwMode="auto">
        <a:xfrm>
          <a:off x="31635700" y="17113250"/>
          <a:ext cx="52705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27</xdr:col>
      <xdr:colOff>254000</xdr:colOff>
      <xdr:row>56</xdr:row>
      <xdr:rowOff>298450</xdr:rowOff>
    </xdr:from>
    <xdr:to>
      <xdr:col>27</xdr:col>
      <xdr:colOff>603250</xdr:colOff>
      <xdr:row>57</xdr:row>
      <xdr:rowOff>171450</xdr:rowOff>
    </xdr:to>
    <xdr:cxnSp macro="">
      <xdr:nvCxnSpPr>
        <xdr:cNvPr id="410" name="194 Conector angular">
          <a:extLst>
            <a:ext uri="{FF2B5EF4-FFF2-40B4-BE49-F238E27FC236}">
              <a16:creationId xmlns:a16="http://schemas.microsoft.com/office/drawing/2014/main" id="{00000000-0008-0000-0200-00009A010000}"/>
            </a:ext>
          </a:extLst>
        </xdr:cNvPr>
        <xdr:cNvCxnSpPr>
          <a:cxnSpLocks noChangeShapeType="1"/>
        </xdr:cNvCxnSpPr>
      </xdr:nvCxnSpPr>
      <xdr:spPr bwMode="auto">
        <a:xfrm>
          <a:off x="31267400" y="16732250"/>
          <a:ext cx="349250" cy="190500"/>
        </a:xfrm>
        <a:prstGeom prst="bentConnector3">
          <a:avLst>
            <a:gd name="adj1" fmla="val -2301"/>
          </a:avLst>
        </a:prstGeom>
        <a:noFill/>
        <a:ln w="6350" algn="ctr">
          <a:solidFill>
            <a:schemeClr val="tx1"/>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27</xdr:col>
      <xdr:colOff>254000</xdr:colOff>
      <xdr:row>56</xdr:row>
      <xdr:rowOff>298450</xdr:rowOff>
    </xdr:from>
    <xdr:to>
      <xdr:col>28</xdr:col>
      <xdr:colOff>6350</xdr:colOff>
      <xdr:row>58</xdr:row>
      <xdr:rowOff>171450</xdr:rowOff>
    </xdr:to>
    <xdr:cxnSp macro="">
      <xdr:nvCxnSpPr>
        <xdr:cNvPr id="411" name="194 Conector angular">
          <a:extLst>
            <a:ext uri="{FF2B5EF4-FFF2-40B4-BE49-F238E27FC236}">
              <a16:creationId xmlns:a16="http://schemas.microsoft.com/office/drawing/2014/main" id="{00000000-0008-0000-0200-00009B010000}"/>
            </a:ext>
          </a:extLst>
        </xdr:cNvPr>
        <xdr:cNvCxnSpPr>
          <a:cxnSpLocks noChangeShapeType="1"/>
        </xdr:cNvCxnSpPr>
      </xdr:nvCxnSpPr>
      <xdr:spPr bwMode="auto">
        <a:xfrm>
          <a:off x="31267400" y="16732250"/>
          <a:ext cx="361950" cy="508000"/>
        </a:xfrm>
        <a:prstGeom prst="bentConnector3">
          <a:avLst>
            <a:gd name="adj1" fmla="val -2222"/>
          </a:avLst>
        </a:prstGeom>
        <a:noFill/>
        <a:ln w="6350" algn="ctr">
          <a:solidFill>
            <a:schemeClr val="tx1"/>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27</xdr:col>
      <xdr:colOff>260350</xdr:colOff>
      <xdr:row>56</xdr:row>
      <xdr:rowOff>298450</xdr:rowOff>
    </xdr:from>
    <xdr:to>
      <xdr:col>28</xdr:col>
      <xdr:colOff>12700</xdr:colOff>
      <xdr:row>59</xdr:row>
      <xdr:rowOff>171450</xdr:rowOff>
    </xdr:to>
    <xdr:cxnSp macro="">
      <xdr:nvCxnSpPr>
        <xdr:cNvPr id="412" name="194 Conector angular">
          <a:extLst>
            <a:ext uri="{FF2B5EF4-FFF2-40B4-BE49-F238E27FC236}">
              <a16:creationId xmlns:a16="http://schemas.microsoft.com/office/drawing/2014/main" id="{00000000-0008-0000-0200-00009C010000}"/>
            </a:ext>
          </a:extLst>
        </xdr:cNvPr>
        <xdr:cNvCxnSpPr>
          <a:cxnSpLocks noChangeShapeType="1"/>
          <a:stCxn id="407" idx="2"/>
          <a:endCxn id="414" idx="1"/>
        </xdr:cNvCxnSpPr>
      </xdr:nvCxnSpPr>
      <xdr:spPr bwMode="auto">
        <a:xfrm>
          <a:off x="31273750" y="16732250"/>
          <a:ext cx="361950" cy="825500"/>
        </a:xfrm>
        <a:prstGeom prst="bentConnector3">
          <a:avLst>
            <a:gd name="adj1" fmla="val -4981"/>
          </a:avLst>
        </a:prstGeom>
        <a:noFill/>
        <a:ln w="6350" algn="ctr">
          <a:solidFill>
            <a:schemeClr val="tx1"/>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26</xdr:col>
      <xdr:colOff>266700</xdr:colOff>
      <xdr:row>52</xdr:row>
      <xdr:rowOff>298450</xdr:rowOff>
    </xdr:from>
    <xdr:to>
      <xdr:col>27</xdr:col>
      <xdr:colOff>6350</xdr:colOff>
      <xdr:row>53</xdr:row>
      <xdr:rowOff>158750</xdr:rowOff>
    </xdr:to>
    <xdr:cxnSp macro="">
      <xdr:nvCxnSpPr>
        <xdr:cNvPr id="413" name="194 Conector angular">
          <a:extLst>
            <a:ext uri="{FF2B5EF4-FFF2-40B4-BE49-F238E27FC236}">
              <a16:creationId xmlns:a16="http://schemas.microsoft.com/office/drawing/2014/main" id="{00000000-0008-0000-0200-00009D010000}"/>
            </a:ext>
          </a:extLst>
        </xdr:cNvPr>
        <xdr:cNvCxnSpPr>
          <a:cxnSpLocks noChangeShapeType="1"/>
        </xdr:cNvCxnSpPr>
      </xdr:nvCxnSpPr>
      <xdr:spPr bwMode="auto">
        <a:xfrm>
          <a:off x="30670500" y="15462250"/>
          <a:ext cx="349250" cy="177800"/>
        </a:xfrm>
        <a:prstGeom prst="bentConnector3">
          <a:avLst>
            <a:gd name="adj1" fmla="val 1315"/>
          </a:avLst>
        </a:prstGeom>
        <a:noFill/>
        <a:ln w="6350" algn="ctr">
          <a:solidFill>
            <a:schemeClr val="tx1"/>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28</xdr:col>
      <xdr:colOff>12700</xdr:colOff>
      <xdr:row>59</xdr:row>
      <xdr:rowOff>44450</xdr:rowOff>
    </xdr:from>
    <xdr:to>
      <xdr:col>28</xdr:col>
      <xdr:colOff>539750</xdr:colOff>
      <xdr:row>59</xdr:row>
      <xdr:rowOff>292100</xdr:rowOff>
    </xdr:to>
    <xdr:sp macro="" textlink="">
      <xdr:nvSpPr>
        <xdr:cNvPr id="414" name="File">
          <a:extLst>
            <a:ext uri="{FF2B5EF4-FFF2-40B4-BE49-F238E27FC236}">
              <a16:creationId xmlns:a16="http://schemas.microsoft.com/office/drawing/2014/main" id="{00000000-0008-0000-0200-00009E010000}"/>
            </a:ext>
          </a:extLst>
        </xdr:cNvPr>
        <xdr:cNvSpPr>
          <a:spLocks noEditPoints="1" noChangeArrowheads="1"/>
        </xdr:cNvSpPr>
      </xdr:nvSpPr>
      <xdr:spPr bwMode="auto">
        <a:xfrm>
          <a:off x="31635700" y="17430750"/>
          <a:ext cx="52705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27</xdr:col>
      <xdr:colOff>0</xdr:colOff>
      <xdr:row>11920</xdr:row>
      <xdr:rowOff>21596</xdr:rowOff>
    </xdr:from>
    <xdr:to>
      <xdr:col>2778</xdr:col>
      <xdr:colOff>760313</xdr:colOff>
      <xdr:row>11932</xdr:row>
      <xdr:rowOff>114727</xdr:rowOff>
    </xdr:to>
    <xdr:cxnSp macro="">
      <xdr:nvCxnSpPr>
        <xdr:cNvPr id="415" name="194 Conector angular">
          <a:extLst>
            <a:ext uri="{FF2B5EF4-FFF2-40B4-BE49-F238E27FC236}">
              <a16:creationId xmlns:a16="http://schemas.microsoft.com/office/drawing/2014/main" id="{00000000-0008-0000-0200-00009F010000}"/>
            </a:ext>
          </a:extLst>
        </xdr:cNvPr>
        <xdr:cNvCxnSpPr>
          <a:cxnSpLocks noChangeShapeType="1"/>
          <a:stCxn id="394" idx="2"/>
          <a:endCxn id="434" idx="1"/>
        </xdr:cNvCxnSpPr>
      </xdr:nvCxnSpPr>
      <xdr:spPr bwMode="auto">
        <a:xfrm flipH="1">
          <a:off x="18012833" y="2160789013"/>
          <a:ext cx="2146869813" cy="2252131"/>
        </a:xfrm>
        <a:prstGeom prst="bentConnector3">
          <a:avLst>
            <a:gd name="adj1" fmla="val 99965"/>
          </a:avLst>
        </a:prstGeom>
        <a:noFill/>
        <a:ln w="6350" algn="ctr">
          <a:solidFill>
            <a:schemeClr val="tx1"/>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27</xdr:col>
      <xdr:colOff>260350</xdr:colOff>
      <xdr:row>47</xdr:row>
      <xdr:rowOff>12700</xdr:rowOff>
    </xdr:from>
    <xdr:to>
      <xdr:col>28</xdr:col>
      <xdr:colOff>0</xdr:colOff>
      <xdr:row>47</xdr:row>
      <xdr:rowOff>165100</xdr:rowOff>
    </xdr:to>
    <xdr:cxnSp macro="">
      <xdr:nvCxnSpPr>
        <xdr:cNvPr id="416" name="194 Conector angular">
          <a:extLst>
            <a:ext uri="{FF2B5EF4-FFF2-40B4-BE49-F238E27FC236}">
              <a16:creationId xmlns:a16="http://schemas.microsoft.com/office/drawing/2014/main" id="{00000000-0008-0000-0200-0000A0010000}"/>
            </a:ext>
          </a:extLst>
        </xdr:cNvPr>
        <xdr:cNvCxnSpPr>
          <a:cxnSpLocks noChangeShapeType="1"/>
          <a:stCxn id="399" idx="2"/>
          <a:endCxn id="404" idx="1"/>
        </xdr:cNvCxnSpPr>
      </xdr:nvCxnSpPr>
      <xdr:spPr bwMode="auto">
        <a:xfrm>
          <a:off x="31273750" y="13589000"/>
          <a:ext cx="349250" cy="152400"/>
        </a:xfrm>
        <a:prstGeom prst="bentConnector3">
          <a:avLst>
            <a:gd name="adj1" fmla="val -5157"/>
          </a:avLst>
        </a:prstGeom>
        <a:noFill/>
        <a:ln w="6350" algn="ctr">
          <a:solidFill>
            <a:schemeClr val="tx1"/>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28</xdr:col>
      <xdr:colOff>0</xdr:colOff>
      <xdr:row>60</xdr:row>
      <xdr:rowOff>44450</xdr:rowOff>
    </xdr:from>
    <xdr:to>
      <xdr:col>28</xdr:col>
      <xdr:colOff>527050</xdr:colOff>
      <xdr:row>60</xdr:row>
      <xdr:rowOff>292100</xdr:rowOff>
    </xdr:to>
    <xdr:sp macro="" textlink="">
      <xdr:nvSpPr>
        <xdr:cNvPr id="418" name="File">
          <a:extLst>
            <a:ext uri="{FF2B5EF4-FFF2-40B4-BE49-F238E27FC236}">
              <a16:creationId xmlns:a16="http://schemas.microsoft.com/office/drawing/2014/main" id="{00000000-0008-0000-0200-0000A2010000}"/>
            </a:ext>
          </a:extLst>
        </xdr:cNvPr>
        <xdr:cNvSpPr>
          <a:spLocks noEditPoints="1" noChangeArrowheads="1"/>
        </xdr:cNvSpPr>
      </xdr:nvSpPr>
      <xdr:spPr bwMode="auto">
        <a:xfrm>
          <a:off x="31623000" y="17748250"/>
          <a:ext cx="52705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27</xdr:col>
      <xdr:colOff>0</xdr:colOff>
      <xdr:row>54</xdr:row>
      <xdr:rowOff>19050</xdr:rowOff>
    </xdr:from>
    <xdr:to>
      <xdr:col>27</xdr:col>
      <xdr:colOff>527050</xdr:colOff>
      <xdr:row>54</xdr:row>
      <xdr:rowOff>279400</xdr:rowOff>
    </xdr:to>
    <xdr:sp macro="" textlink="">
      <xdr:nvSpPr>
        <xdr:cNvPr id="419" name="File">
          <a:extLst>
            <a:ext uri="{FF2B5EF4-FFF2-40B4-BE49-F238E27FC236}">
              <a16:creationId xmlns:a16="http://schemas.microsoft.com/office/drawing/2014/main" id="{00000000-0008-0000-0200-0000A3010000}"/>
            </a:ext>
          </a:extLst>
        </xdr:cNvPr>
        <xdr:cNvSpPr>
          <a:spLocks noEditPoints="1" noChangeArrowheads="1"/>
        </xdr:cNvSpPr>
      </xdr:nvSpPr>
      <xdr:spPr bwMode="auto">
        <a:xfrm>
          <a:off x="31013400" y="15817850"/>
          <a:ext cx="527050" cy="260350"/>
        </a:xfrm>
        <a:custGeom>
          <a:avLst/>
          <a:gdLst>
            <a:gd name="T0" fmla="*/ 2147483646 w 21600"/>
            <a:gd name="T1" fmla="*/ 66191734 h 21600"/>
            <a:gd name="T2" fmla="*/ 0 w 21600"/>
            <a:gd name="T3" fmla="*/ 220638827 h 21600"/>
            <a:gd name="T4" fmla="*/ 2147483646 w 21600"/>
            <a:gd name="T5" fmla="*/ 441277798 h 21600"/>
            <a:gd name="T6" fmla="*/ 2147483646 w 21600"/>
            <a:gd name="T7" fmla="*/ 220638827 h 21600"/>
            <a:gd name="T8" fmla="*/ 0 w 21600"/>
            <a:gd name="T9" fmla="*/ 441277798 h 21600"/>
            <a:gd name="T10" fmla="*/ 2147483646 w 21600"/>
            <a:gd name="T11" fmla="*/ 441277798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28</xdr:col>
      <xdr:colOff>0</xdr:colOff>
      <xdr:row>55</xdr:row>
      <xdr:rowOff>25400</xdr:rowOff>
    </xdr:from>
    <xdr:to>
      <xdr:col>28</xdr:col>
      <xdr:colOff>527050</xdr:colOff>
      <xdr:row>55</xdr:row>
      <xdr:rowOff>285750</xdr:rowOff>
    </xdr:to>
    <xdr:sp macro="" textlink="">
      <xdr:nvSpPr>
        <xdr:cNvPr id="420" name="File">
          <a:extLst>
            <a:ext uri="{FF2B5EF4-FFF2-40B4-BE49-F238E27FC236}">
              <a16:creationId xmlns:a16="http://schemas.microsoft.com/office/drawing/2014/main" id="{00000000-0008-0000-0200-0000A4010000}"/>
            </a:ext>
          </a:extLst>
        </xdr:cNvPr>
        <xdr:cNvSpPr>
          <a:spLocks noEditPoints="1" noChangeArrowheads="1"/>
        </xdr:cNvSpPr>
      </xdr:nvSpPr>
      <xdr:spPr bwMode="auto">
        <a:xfrm>
          <a:off x="31623000" y="16141700"/>
          <a:ext cx="527050" cy="260350"/>
        </a:xfrm>
        <a:custGeom>
          <a:avLst/>
          <a:gdLst>
            <a:gd name="T0" fmla="*/ 2147483646 w 21600"/>
            <a:gd name="T1" fmla="*/ 66191734 h 21600"/>
            <a:gd name="T2" fmla="*/ 0 w 21600"/>
            <a:gd name="T3" fmla="*/ 220638827 h 21600"/>
            <a:gd name="T4" fmla="*/ 2147483646 w 21600"/>
            <a:gd name="T5" fmla="*/ 441277798 h 21600"/>
            <a:gd name="T6" fmla="*/ 2147483646 w 21600"/>
            <a:gd name="T7" fmla="*/ 220638827 h 21600"/>
            <a:gd name="T8" fmla="*/ 0 w 21600"/>
            <a:gd name="T9" fmla="*/ 441277798 h 21600"/>
            <a:gd name="T10" fmla="*/ 2147483646 w 21600"/>
            <a:gd name="T11" fmla="*/ 441277798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27</xdr:col>
      <xdr:colOff>12700</xdr:colOff>
      <xdr:row>61</xdr:row>
      <xdr:rowOff>19050</xdr:rowOff>
    </xdr:from>
    <xdr:to>
      <xdr:col>27</xdr:col>
      <xdr:colOff>539750</xdr:colOff>
      <xdr:row>61</xdr:row>
      <xdr:rowOff>279400</xdr:rowOff>
    </xdr:to>
    <xdr:sp macro="" textlink="">
      <xdr:nvSpPr>
        <xdr:cNvPr id="421" name="File">
          <a:extLst>
            <a:ext uri="{FF2B5EF4-FFF2-40B4-BE49-F238E27FC236}">
              <a16:creationId xmlns:a16="http://schemas.microsoft.com/office/drawing/2014/main" id="{00000000-0008-0000-0200-0000A5010000}"/>
            </a:ext>
          </a:extLst>
        </xdr:cNvPr>
        <xdr:cNvSpPr>
          <a:spLocks noEditPoints="1" noChangeArrowheads="1"/>
        </xdr:cNvSpPr>
      </xdr:nvSpPr>
      <xdr:spPr bwMode="auto">
        <a:xfrm>
          <a:off x="31026100" y="18040350"/>
          <a:ext cx="527050" cy="260350"/>
        </a:xfrm>
        <a:custGeom>
          <a:avLst/>
          <a:gdLst>
            <a:gd name="T0" fmla="*/ 2147483646 w 21600"/>
            <a:gd name="T1" fmla="*/ 66191734 h 21600"/>
            <a:gd name="T2" fmla="*/ 0 w 21600"/>
            <a:gd name="T3" fmla="*/ 220638827 h 21600"/>
            <a:gd name="T4" fmla="*/ 2147483646 w 21600"/>
            <a:gd name="T5" fmla="*/ 441277798 h 21600"/>
            <a:gd name="T6" fmla="*/ 2147483646 w 21600"/>
            <a:gd name="T7" fmla="*/ 220638827 h 21600"/>
            <a:gd name="T8" fmla="*/ 0 w 21600"/>
            <a:gd name="T9" fmla="*/ 441277798 h 21600"/>
            <a:gd name="T10" fmla="*/ 2147483646 w 21600"/>
            <a:gd name="T11" fmla="*/ 441277798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17</xdr:col>
      <xdr:colOff>279400</xdr:colOff>
      <xdr:row>6</xdr:row>
      <xdr:rowOff>247650</xdr:rowOff>
    </xdr:from>
    <xdr:to>
      <xdr:col>18</xdr:col>
      <xdr:colOff>31750</xdr:colOff>
      <xdr:row>18</xdr:row>
      <xdr:rowOff>171450</xdr:rowOff>
    </xdr:to>
    <xdr:cxnSp macro="">
      <xdr:nvCxnSpPr>
        <xdr:cNvPr id="422" name="194 Conector angular">
          <a:extLst>
            <a:ext uri="{FF2B5EF4-FFF2-40B4-BE49-F238E27FC236}">
              <a16:creationId xmlns:a16="http://schemas.microsoft.com/office/drawing/2014/main" id="{00000000-0008-0000-0200-0000A6010000}"/>
            </a:ext>
          </a:extLst>
        </xdr:cNvPr>
        <xdr:cNvCxnSpPr>
          <a:cxnSpLocks noChangeShapeType="1"/>
        </xdr:cNvCxnSpPr>
      </xdr:nvCxnSpPr>
      <xdr:spPr bwMode="auto">
        <a:xfrm>
          <a:off x="20961350" y="2076450"/>
          <a:ext cx="361950" cy="3733800"/>
        </a:xfrm>
        <a:prstGeom prst="bentConnector3">
          <a:avLst>
            <a:gd name="adj1" fmla="val 1269"/>
          </a:avLst>
        </a:prstGeom>
        <a:noFill/>
        <a:ln w="6350" algn="ctr">
          <a:solidFill>
            <a:schemeClr val="tx1"/>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17</xdr:col>
      <xdr:colOff>279400</xdr:colOff>
      <xdr:row>6</xdr:row>
      <xdr:rowOff>247650</xdr:rowOff>
    </xdr:from>
    <xdr:to>
      <xdr:col>18</xdr:col>
      <xdr:colOff>31750</xdr:colOff>
      <xdr:row>26</xdr:row>
      <xdr:rowOff>133350</xdr:rowOff>
    </xdr:to>
    <xdr:cxnSp macro="">
      <xdr:nvCxnSpPr>
        <xdr:cNvPr id="423" name="194 Conector angular">
          <a:extLst>
            <a:ext uri="{FF2B5EF4-FFF2-40B4-BE49-F238E27FC236}">
              <a16:creationId xmlns:a16="http://schemas.microsoft.com/office/drawing/2014/main" id="{00000000-0008-0000-0200-0000A7010000}"/>
            </a:ext>
          </a:extLst>
        </xdr:cNvPr>
        <xdr:cNvCxnSpPr>
          <a:cxnSpLocks noChangeShapeType="1"/>
        </xdr:cNvCxnSpPr>
      </xdr:nvCxnSpPr>
      <xdr:spPr bwMode="auto">
        <a:xfrm>
          <a:off x="20961350" y="2076450"/>
          <a:ext cx="361950" cy="6235700"/>
        </a:xfrm>
        <a:prstGeom prst="bentConnector3">
          <a:avLst>
            <a:gd name="adj1" fmla="val 1269"/>
          </a:avLst>
        </a:prstGeom>
        <a:noFill/>
        <a:ln w="6350" algn="ctr">
          <a:solidFill>
            <a:schemeClr val="tx1"/>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17</xdr:col>
      <xdr:colOff>260350</xdr:colOff>
      <xdr:row>6</xdr:row>
      <xdr:rowOff>247650</xdr:rowOff>
    </xdr:from>
    <xdr:to>
      <xdr:col>18</xdr:col>
      <xdr:colOff>0</xdr:colOff>
      <xdr:row>35</xdr:row>
      <xdr:rowOff>127000</xdr:rowOff>
    </xdr:to>
    <xdr:cxnSp macro="">
      <xdr:nvCxnSpPr>
        <xdr:cNvPr id="424" name="194 Conector angular">
          <a:extLst>
            <a:ext uri="{FF2B5EF4-FFF2-40B4-BE49-F238E27FC236}">
              <a16:creationId xmlns:a16="http://schemas.microsoft.com/office/drawing/2014/main" id="{00000000-0008-0000-0200-0000A8010000}"/>
            </a:ext>
          </a:extLst>
        </xdr:cNvPr>
        <xdr:cNvCxnSpPr>
          <a:cxnSpLocks noChangeShapeType="1"/>
        </xdr:cNvCxnSpPr>
      </xdr:nvCxnSpPr>
      <xdr:spPr bwMode="auto">
        <a:xfrm>
          <a:off x="20942300" y="2076450"/>
          <a:ext cx="349250" cy="9086850"/>
        </a:xfrm>
        <a:prstGeom prst="bentConnector3">
          <a:avLst>
            <a:gd name="adj1" fmla="val 4903"/>
          </a:avLst>
        </a:prstGeom>
        <a:noFill/>
        <a:ln w="6350" algn="ctr">
          <a:solidFill>
            <a:schemeClr val="tx1"/>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17</xdr:col>
      <xdr:colOff>260350</xdr:colOff>
      <xdr:row>6</xdr:row>
      <xdr:rowOff>247650</xdr:rowOff>
    </xdr:from>
    <xdr:to>
      <xdr:col>18</xdr:col>
      <xdr:colOff>0</xdr:colOff>
      <xdr:row>38</xdr:row>
      <xdr:rowOff>171450</xdr:rowOff>
    </xdr:to>
    <xdr:cxnSp macro="">
      <xdr:nvCxnSpPr>
        <xdr:cNvPr id="425" name="194 Conector angular">
          <a:extLst>
            <a:ext uri="{FF2B5EF4-FFF2-40B4-BE49-F238E27FC236}">
              <a16:creationId xmlns:a16="http://schemas.microsoft.com/office/drawing/2014/main" id="{00000000-0008-0000-0200-0000A9010000}"/>
            </a:ext>
          </a:extLst>
        </xdr:cNvPr>
        <xdr:cNvCxnSpPr>
          <a:cxnSpLocks noChangeShapeType="1"/>
        </xdr:cNvCxnSpPr>
      </xdr:nvCxnSpPr>
      <xdr:spPr bwMode="auto">
        <a:xfrm>
          <a:off x="20942300" y="2076450"/>
          <a:ext cx="349250" cy="10083800"/>
        </a:xfrm>
        <a:prstGeom prst="bentConnector3">
          <a:avLst>
            <a:gd name="adj1" fmla="val 4903"/>
          </a:avLst>
        </a:prstGeom>
        <a:noFill/>
        <a:ln w="6350" algn="ctr">
          <a:solidFill>
            <a:schemeClr val="tx1"/>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28</xdr:col>
      <xdr:colOff>0</xdr:colOff>
      <xdr:row>25</xdr:row>
      <xdr:rowOff>38100</xdr:rowOff>
    </xdr:from>
    <xdr:to>
      <xdr:col>28</xdr:col>
      <xdr:colOff>527050</xdr:colOff>
      <xdr:row>25</xdr:row>
      <xdr:rowOff>285750</xdr:rowOff>
    </xdr:to>
    <xdr:sp macro="" textlink="">
      <xdr:nvSpPr>
        <xdr:cNvPr id="426" name="File">
          <a:extLst>
            <a:ext uri="{FF2B5EF4-FFF2-40B4-BE49-F238E27FC236}">
              <a16:creationId xmlns:a16="http://schemas.microsoft.com/office/drawing/2014/main" id="{00000000-0008-0000-0200-0000AA010000}"/>
            </a:ext>
          </a:extLst>
        </xdr:cNvPr>
        <xdr:cNvSpPr>
          <a:spLocks noEditPoints="1" noChangeArrowheads="1"/>
        </xdr:cNvSpPr>
      </xdr:nvSpPr>
      <xdr:spPr bwMode="auto">
        <a:xfrm>
          <a:off x="31623000" y="6629400"/>
          <a:ext cx="52705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28</xdr:col>
      <xdr:colOff>0</xdr:colOff>
      <xdr:row>26</xdr:row>
      <xdr:rowOff>44450</xdr:rowOff>
    </xdr:from>
    <xdr:to>
      <xdr:col>28</xdr:col>
      <xdr:colOff>527050</xdr:colOff>
      <xdr:row>26</xdr:row>
      <xdr:rowOff>292100</xdr:rowOff>
    </xdr:to>
    <xdr:sp macro="" textlink="">
      <xdr:nvSpPr>
        <xdr:cNvPr id="427" name="File">
          <a:extLst>
            <a:ext uri="{FF2B5EF4-FFF2-40B4-BE49-F238E27FC236}">
              <a16:creationId xmlns:a16="http://schemas.microsoft.com/office/drawing/2014/main" id="{00000000-0008-0000-0200-0000AB010000}"/>
            </a:ext>
          </a:extLst>
        </xdr:cNvPr>
        <xdr:cNvSpPr>
          <a:spLocks noEditPoints="1" noChangeArrowheads="1"/>
        </xdr:cNvSpPr>
      </xdr:nvSpPr>
      <xdr:spPr bwMode="auto">
        <a:xfrm>
          <a:off x="31623000" y="6953250"/>
          <a:ext cx="52705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28</xdr:col>
      <xdr:colOff>0</xdr:colOff>
      <xdr:row>27</xdr:row>
      <xdr:rowOff>44450</xdr:rowOff>
    </xdr:from>
    <xdr:to>
      <xdr:col>28</xdr:col>
      <xdr:colOff>527050</xdr:colOff>
      <xdr:row>27</xdr:row>
      <xdr:rowOff>292100</xdr:rowOff>
    </xdr:to>
    <xdr:sp macro="" textlink="">
      <xdr:nvSpPr>
        <xdr:cNvPr id="428" name="File">
          <a:extLst>
            <a:ext uri="{FF2B5EF4-FFF2-40B4-BE49-F238E27FC236}">
              <a16:creationId xmlns:a16="http://schemas.microsoft.com/office/drawing/2014/main" id="{00000000-0008-0000-0200-0000AC010000}"/>
            </a:ext>
          </a:extLst>
        </xdr:cNvPr>
        <xdr:cNvSpPr>
          <a:spLocks noEditPoints="1" noChangeArrowheads="1"/>
        </xdr:cNvSpPr>
      </xdr:nvSpPr>
      <xdr:spPr bwMode="auto">
        <a:xfrm>
          <a:off x="31623000" y="7270750"/>
          <a:ext cx="52705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27</xdr:col>
      <xdr:colOff>260350</xdr:colOff>
      <xdr:row>24</xdr:row>
      <xdr:rowOff>279400</xdr:rowOff>
    </xdr:from>
    <xdr:to>
      <xdr:col>28</xdr:col>
      <xdr:colOff>0</xdr:colOff>
      <xdr:row>25</xdr:row>
      <xdr:rowOff>165100</xdr:rowOff>
    </xdr:to>
    <xdr:cxnSp macro="">
      <xdr:nvCxnSpPr>
        <xdr:cNvPr id="429" name="194 Conector angular">
          <a:extLst>
            <a:ext uri="{FF2B5EF4-FFF2-40B4-BE49-F238E27FC236}">
              <a16:creationId xmlns:a16="http://schemas.microsoft.com/office/drawing/2014/main" id="{00000000-0008-0000-0200-0000AD010000}"/>
            </a:ext>
          </a:extLst>
        </xdr:cNvPr>
        <xdr:cNvCxnSpPr>
          <a:cxnSpLocks noChangeShapeType="1"/>
          <a:stCxn id="374" idx="2"/>
          <a:endCxn id="426" idx="1"/>
        </xdr:cNvCxnSpPr>
      </xdr:nvCxnSpPr>
      <xdr:spPr bwMode="auto">
        <a:xfrm>
          <a:off x="31273750" y="6553200"/>
          <a:ext cx="349250" cy="203200"/>
        </a:xfrm>
        <a:prstGeom prst="bentConnector3">
          <a:avLst>
            <a:gd name="adj1" fmla="val -2278"/>
          </a:avLst>
        </a:prstGeom>
        <a:noFill/>
        <a:ln w="6350" algn="ctr">
          <a:solidFill>
            <a:schemeClr val="tx1"/>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27</xdr:col>
      <xdr:colOff>260350</xdr:colOff>
      <xdr:row>24</xdr:row>
      <xdr:rowOff>279400</xdr:rowOff>
    </xdr:from>
    <xdr:to>
      <xdr:col>28</xdr:col>
      <xdr:colOff>0</xdr:colOff>
      <xdr:row>26</xdr:row>
      <xdr:rowOff>171450</xdr:rowOff>
    </xdr:to>
    <xdr:cxnSp macro="">
      <xdr:nvCxnSpPr>
        <xdr:cNvPr id="430" name="194 Conector angular">
          <a:extLst>
            <a:ext uri="{FF2B5EF4-FFF2-40B4-BE49-F238E27FC236}">
              <a16:creationId xmlns:a16="http://schemas.microsoft.com/office/drawing/2014/main" id="{00000000-0008-0000-0200-0000AE010000}"/>
            </a:ext>
          </a:extLst>
        </xdr:cNvPr>
        <xdr:cNvCxnSpPr>
          <a:cxnSpLocks noChangeShapeType="1"/>
          <a:stCxn id="374" idx="2"/>
          <a:endCxn id="427" idx="1"/>
        </xdr:cNvCxnSpPr>
      </xdr:nvCxnSpPr>
      <xdr:spPr bwMode="auto">
        <a:xfrm>
          <a:off x="31273750" y="6553200"/>
          <a:ext cx="349250" cy="527050"/>
        </a:xfrm>
        <a:prstGeom prst="bentConnector3">
          <a:avLst>
            <a:gd name="adj1" fmla="val -2278"/>
          </a:avLst>
        </a:prstGeom>
        <a:noFill/>
        <a:ln w="6350" algn="ctr">
          <a:solidFill>
            <a:schemeClr val="tx1"/>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27</xdr:col>
      <xdr:colOff>260350</xdr:colOff>
      <xdr:row>24</xdr:row>
      <xdr:rowOff>279400</xdr:rowOff>
    </xdr:from>
    <xdr:to>
      <xdr:col>28</xdr:col>
      <xdr:colOff>0</xdr:colOff>
      <xdr:row>27</xdr:row>
      <xdr:rowOff>171450</xdr:rowOff>
    </xdr:to>
    <xdr:cxnSp macro="">
      <xdr:nvCxnSpPr>
        <xdr:cNvPr id="431" name="194 Conector angular">
          <a:extLst>
            <a:ext uri="{FF2B5EF4-FFF2-40B4-BE49-F238E27FC236}">
              <a16:creationId xmlns:a16="http://schemas.microsoft.com/office/drawing/2014/main" id="{00000000-0008-0000-0200-0000AF010000}"/>
            </a:ext>
          </a:extLst>
        </xdr:cNvPr>
        <xdr:cNvCxnSpPr>
          <a:cxnSpLocks noChangeShapeType="1"/>
          <a:stCxn id="374" idx="2"/>
          <a:endCxn id="428" idx="1"/>
        </xdr:cNvCxnSpPr>
      </xdr:nvCxnSpPr>
      <xdr:spPr bwMode="auto">
        <a:xfrm>
          <a:off x="31273750" y="6553200"/>
          <a:ext cx="349250" cy="844550"/>
        </a:xfrm>
        <a:prstGeom prst="bentConnector3">
          <a:avLst>
            <a:gd name="adj1" fmla="val -2282"/>
          </a:avLst>
        </a:prstGeom>
        <a:noFill/>
        <a:ln w="6350" algn="ctr">
          <a:solidFill>
            <a:schemeClr val="tx1"/>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27</xdr:col>
      <xdr:colOff>0</xdr:colOff>
      <xdr:row>49</xdr:row>
      <xdr:rowOff>74081</xdr:rowOff>
    </xdr:from>
    <xdr:to>
      <xdr:col>27</xdr:col>
      <xdr:colOff>527050</xdr:colOff>
      <xdr:row>50</xdr:row>
      <xdr:rowOff>4231</xdr:rowOff>
    </xdr:to>
    <xdr:sp macro="" textlink="">
      <xdr:nvSpPr>
        <xdr:cNvPr id="434" name="File">
          <a:extLst>
            <a:ext uri="{FF2B5EF4-FFF2-40B4-BE49-F238E27FC236}">
              <a16:creationId xmlns:a16="http://schemas.microsoft.com/office/drawing/2014/main" id="{00000000-0008-0000-0200-0000B2010000}"/>
            </a:ext>
          </a:extLst>
        </xdr:cNvPr>
        <xdr:cNvSpPr>
          <a:spLocks noEditPoints="1" noChangeArrowheads="1"/>
        </xdr:cNvSpPr>
      </xdr:nvSpPr>
      <xdr:spPr bwMode="auto">
        <a:xfrm>
          <a:off x="18012833" y="15557498"/>
          <a:ext cx="527050" cy="247650"/>
        </a:xfrm>
        <a:custGeom>
          <a:avLst/>
          <a:gdLst>
            <a:gd name="T0" fmla="*/ 2147483646 w 21600"/>
            <a:gd name="T1" fmla="*/ 56969979 h 21600"/>
            <a:gd name="T2" fmla="*/ 0 w 21600"/>
            <a:gd name="T3" fmla="*/ 189899705 h 21600"/>
            <a:gd name="T4" fmla="*/ 2147483646 w 21600"/>
            <a:gd name="T5" fmla="*/ 379797966 h 21600"/>
            <a:gd name="T6" fmla="*/ 2147483646 w 21600"/>
            <a:gd name="T7" fmla="*/ 189899705 h 21600"/>
            <a:gd name="T8" fmla="*/ 0 w 21600"/>
            <a:gd name="T9" fmla="*/ 379797966 h 21600"/>
            <a:gd name="T10" fmla="*/ 2147483646 w 21600"/>
            <a:gd name="T11" fmla="*/ 379797966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28</xdr:col>
      <xdr:colOff>12700</xdr:colOff>
      <xdr:row>11927</xdr:row>
      <xdr:rowOff>57580</xdr:rowOff>
    </xdr:from>
    <xdr:to>
      <xdr:col>2779</xdr:col>
      <xdr:colOff>612146</xdr:colOff>
      <xdr:row>11930</xdr:row>
      <xdr:rowOff>138013</xdr:rowOff>
    </xdr:to>
    <xdr:cxnSp macro="">
      <xdr:nvCxnSpPr>
        <xdr:cNvPr id="435" name="194 Conector angular">
          <a:extLst>
            <a:ext uri="{FF2B5EF4-FFF2-40B4-BE49-F238E27FC236}">
              <a16:creationId xmlns:a16="http://schemas.microsoft.com/office/drawing/2014/main" id="{00000000-0008-0000-0200-0000B3010000}"/>
            </a:ext>
          </a:extLst>
        </xdr:cNvPr>
        <xdr:cNvCxnSpPr>
          <a:cxnSpLocks noChangeShapeType="1"/>
          <a:stCxn id="399" idx="2"/>
          <a:endCxn id="405" idx="1"/>
        </xdr:cNvCxnSpPr>
      </xdr:nvCxnSpPr>
      <xdr:spPr bwMode="auto">
        <a:xfrm flipH="1">
          <a:off x="18639367" y="2162084413"/>
          <a:ext cx="2146857112" cy="620183"/>
        </a:xfrm>
        <a:prstGeom prst="bentConnector3">
          <a:avLst>
            <a:gd name="adj1" fmla="val 99965"/>
          </a:avLst>
        </a:prstGeom>
        <a:noFill/>
        <a:ln w="6350" algn="ctr">
          <a:solidFill>
            <a:schemeClr val="tx1"/>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26</xdr:col>
      <xdr:colOff>0</xdr:colOff>
      <xdr:row>64</xdr:row>
      <xdr:rowOff>33867</xdr:rowOff>
    </xdr:from>
    <xdr:to>
      <xdr:col>26</xdr:col>
      <xdr:colOff>527050</xdr:colOff>
      <xdr:row>64</xdr:row>
      <xdr:rowOff>281517</xdr:rowOff>
    </xdr:to>
    <xdr:sp macro="" textlink="">
      <xdr:nvSpPr>
        <xdr:cNvPr id="443" name="File">
          <a:extLst>
            <a:ext uri="{FF2B5EF4-FFF2-40B4-BE49-F238E27FC236}">
              <a16:creationId xmlns:a16="http://schemas.microsoft.com/office/drawing/2014/main" id="{00000000-0008-0000-0200-0000BB010000}"/>
            </a:ext>
          </a:extLst>
        </xdr:cNvPr>
        <xdr:cNvSpPr>
          <a:spLocks noEditPoints="1" noChangeArrowheads="1"/>
        </xdr:cNvSpPr>
      </xdr:nvSpPr>
      <xdr:spPr bwMode="auto">
        <a:xfrm>
          <a:off x="17399000" y="20279784"/>
          <a:ext cx="52705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26</xdr:col>
      <xdr:colOff>249767</xdr:colOff>
      <xdr:row>64</xdr:row>
      <xdr:rowOff>287867</xdr:rowOff>
    </xdr:from>
    <xdr:to>
      <xdr:col>26</xdr:col>
      <xdr:colOff>603250</xdr:colOff>
      <xdr:row>65</xdr:row>
      <xdr:rowOff>160867</xdr:rowOff>
    </xdr:to>
    <xdr:cxnSp macro="">
      <xdr:nvCxnSpPr>
        <xdr:cNvPr id="444" name="194 Conector angular">
          <a:extLst>
            <a:ext uri="{FF2B5EF4-FFF2-40B4-BE49-F238E27FC236}">
              <a16:creationId xmlns:a16="http://schemas.microsoft.com/office/drawing/2014/main" id="{00000000-0008-0000-0200-0000BC010000}"/>
            </a:ext>
          </a:extLst>
        </xdr:cNvPr>
        <xdr:cNvCxnSpPr>
          <a:cxnSpLocks noChangeShapeType="1"/>
        </xdr:cNvCxnSpPr>
      </xdr:nvCxnSpPr>
      <xdr:spPr bwMode="auto">
        <a:xfrm>
          <a:off x="17648767" y="20533784"/>
          <a:ext cx="353483" cy="190500"/>
        </a:xfrm>
        <a:prstGeom prst="bentConnector3">
          <a:avLst>
            <a:gd name="adj1" fmla="val -1565"/>
          </a:avLst>
        </a:prstGeom>
        <a:noFill/>
        <a:ln w="6350" algn="ctr">
          <a:solidFill>
            <a:schemeClr val="tx1"/>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27</xdr:col>
      <xdr:colOff>0</xdr:colOff>
      <xdr:row>65</xdr:row>
      <xdr:rowOff>33867</xdr:rowOff>
    </xdr:from>
    <xdr:to>
      <xdr:col>27</xdr:col>
      <xdr:colOff>527050</xdr:colOff>
      <xdr:row>65</xdr:row>
      <xdr:rowOff>281517</xdr:rowOff>
    </xdr:to>
    <xdr:sp macro="" textlink="">
      <xdr:nvSpPr>
        <xdr:cNvPr id="445" name="File">
          <a:extLst>
            <a:ext uri="{FF2B5EF4-FFF2-40B4-BE49-F238E27FC236}">
              <a16:creationId xmlns:a16="http://schemas.microsoft.com/office/drawing/2014/main" id="{00000000-0008-0000-0200-0000BD010000}"/>
            </a:ext>
          </a:extLst>
        </xdr:cNvPr>
        <xdr:cNvSpPr>
          <a:spLocks noEditPoints="1" noChangeArrowheads="1"/>
        </xdr:cNvSpPr>
      </xdr:nvSpPr>
      <xdr:spPr bwMode="auto">
        <a:xfrm>
          <a:off x="18012833" y="20597284"/>
          <a:ext cx="52705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27</xdr:col>
      <xdr:colOff>12700</xdr:colOff>
      <xdr:row>66</xdr:row>
      <xdr:rowOff>33867</xdr:rowOff>
    </xdr:from>
    <xdr:to>
      <xdr:col>27</xdr:col>
      <xdr:colOff>539750</xdr:colOff>
      <xdr:row>66</xdr:row>
      <xdr:rowOff>281517</xdr:rowOff>
    </xdr:to>
    <xdr:sp macro="" textlink="">
      <xdr:nvSpPr>
        <xdr:cNvPr id="446" name="File">
          <a:extLst>
            <a:ext uri="{FF2B5EF4-FFF2-40B4-BE49-F238E27FC236}">
              <a16:creationId xmlns:a16="http://schemas.microsoft.com/office/drawing/2014/main" id="{00000000-0008-0000-0200-0000BE010000}"/>
            </a:ext>
          </a:extLst>
        </xdr:cNvPr>
        <xdr:cNvSpPr>
          <a:spLocks noEditPoints="1" noChangeArrowheads="1"/>
        </xdr:cNvSpPr>
      </xdr:nvSpPr>
      <xdr:spPr bwMode="auto">
        <a:xfrm>
          <a:off x="18025533" y="20914784"/>
          <a:ext cx="52705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27</xdr:col>
      <xdr:colOff>12700</xdr:colOff>
      <xdr:row>67</xdr:row>
      <xdr:rowOff>33867</xdr:rowOff>
    </xdr:from>
    <xdr:to>
      <xdr:col>27</xdr:col>
      <xdr:colOff>552450</xdr:colOff>
      <xdr:row>67</xdr:row>
      <xdr:rowOff>281517</xdr:rowOff>
    </xdr:to>
    <xdr:sp macro="" textlink="">
      <xdr:nvSpPr>
        <xdr:cNvPr id="447" name="File">
          <a:extLst>
            <a:ext uri="{FF2B5EF4-FFF2-40B4-BE49-F238E27FC236}">
              <a16:creationId xmlns:a16="http://schemas.microsoft.com/office/drawing/2014/main" id="{00000000-0008-0000-0200-0000BF010000}"/>
            </a:ext>
          </a:extLst>
        </xdr:cNvPr>
        <xdr:cNvSpPr>
          <a:spLocks noEditPoints="1" noChangeArrowheads="1"/>
        </xdr:cNvSpPr>
      </xdr:nvSpPr>
      <xdr:spPr bwMode="auto">
        <a:xfrm>
          <a:off x="18025533" y="21232284"/>
          <a:ext cx="53975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27</xdr:col>
      <xdr:colOff>6350</xdr:colOff>
      <xdr:row>68</xdr:row>
      <xdr:rowOff>33867</xdr:rowOff>
    </xdr:from>
    <xdr:to>
      <xdr:col>27</xdr:col>
      <xdr:colOff>533400</xdr:colOff>
      <xdr:row>68</xdr:row>
      <xdr:rowOff>281517</xdr:rowOff>
    </xdr:to>
    <xdr:sp macro="" textlink="">
      <xdr:nvSpPr>
        <xdr:cNvPr id="448" name="File">
          <a:extLst>
            <a:ext uri="{FF2B5EF4-FFF2-40B4-BE49-F238E27FC236}">
              <a16:creationId xmlns:a16="http://schemas.microsoft.com/office/drawing/2014/main" id="{00000000-0008-0000-0200-0000C0010000}"/>
            </a:ext>
          </a:extLst>
        </xdr:cNvPr>
        <xdr:cNvSpPr>
          <a:spLocks noEditPoints="1" noChangeArrowheads="1"/>
        </xdr:cNvSpPr>
      </xdr:nvSpPr>
      <xdr:spPr bwMode="auto">
        <a:xfrm>
          <a:off x="18019183" y="21549784"/>
          <a:ext cx="52705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26</xdr:col>
      <xdr:colOff>249767</xdr:colOff>
      <xdr:row>64</xdr:row>
      <xdr:rowOff>287867</xdr:rowOff>
    </xdr:from>
    <xdr:to>
      <xdr:col>27</xdr:col>
      <xdr:colOff>2117</xdr:colOff>
      <xdr:row>66</xdr:row>
      <xdr:rowOff>160867</xdr:rowOff>
    </xdr:to>
    <xdr:cxnSp macro="">
      <xdr:nvCxnSpPr>
        <xdr:cNvPr id="449" name="194 Conector angular">
          <a:extLst>
            <a:ext uri="{FF2B5EF4-FFF2-40B4-BE49-F238E27FC236}">
              <a16:creationId xmlns:a16="http://schemas.microsoft.com/office/drawing/2014/main" id="{00000000-0008-0000-0200-0000C1010000}"/>
            </a:ext>
          </a:extLst>
        </xdr:cNvPr>
        <xdr:cNvCxnSpPr>
          <a:cxnSpLocks noChangeShapeType="1"/>
        </xdr:cNvCxnSpPr>
      </xdr:nvCxnSpPr>
      <xdr:spPr bwMode="auto">
        <a:xfrm>
          <a:off x="17648767" y="20533784"/>
          <a:ext cx="366183" cy="508000"/>
        </a:xfrm>
        <a:prstGeom prst="bentConnector3">
          <a:avLst>
            <a:gd name="adj1" fmla="val -1509"/>
          </a:avLst>
        </a:prstGeom>
        <a:noFill/>
        <a:ln w="6350" algn="ctr">
          <a:solidFill>
            <a:schemeClr val="tx1"/>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26</xdr:col>
      <xdr:colOff>249767</xdr:colOff>
      <xdr:row>64</xdr:row>
      <xdr:rowOff>287867</xdr:rowOff>
    </xdr:from>
    <xdr:to>
      <xdr:col>27</xdr:col>
      <xdr:colOff>2117</xdr:colOff>
      <xdr:row>67</xdr:row>
      <xdr:rowOff>160867</xdr:rowOff>
    </xdr:to>
    <xdr:cxnSp macro="">
      <xdr:nvCxnSpPr>
        <xdr:cNvPr id="450" name="194 Conector angular">
          <a:extLst>
            <a:ext uri="{FF2B5EF4-FFF2-40B4-BE49-F238E27FC236}">
              <a16:creationId xmlns:a16="http://schemas.microsoft.com/office/drawing/2014/main" id="{00000000-0008-0000-0200-0000C2010000}"/>
            </a:ext>
          </a:extLst>
        </xdr:cNvPr>
        <xdr:cNvCxnSpPr>
          <a:cxnSpLocks noChangeShapeType="1"/>
        </xdr:cNvCxnSpPr>
      </xdr:nvCxnSpPr>
      <xdr:spPr bwMode="auto">
        <a:xfrm>
          <a:off x="17648767" y="20533784"/>
          <a:ext cx="366183" cy="825500"/>
        </a:xfrm>
        <a:prstGeom prst="bentConnector3">
          <a:avLst>
            <a:gd name="adj1" fmla="val -810"/>
          </a:avLst>
        </a:prstGeom>
        <a:noFill/>
        <a:ln w="6350" algn="ctr">
          <a:solidFill>
            <a:schemeClr val="tx1"/>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26</xdr:col>
      <xdr:colOff>266700</xdr:colOff>
      <xdr:row>64</xdr:row>
      <xdr:rowOff>287867</xdr:rowOff>
    </xdr:from>
    <xdr:to>
      <xdr:col>27</xdr:col>
      <xdr:colOff>6350</xdr:colOff>
      <xdr:row>68</xdr:row>
      <xdr:rowOff>160867</xdr:rowOff>
    </xdr:to>
    <xdr:cxnSp macro="">
      <xdr:nvCxnSpPr>
        <xdr:cNvPr id="451" name="194 Conector angular">
          <a:extLst>
            <a:ext uri="{FF2B5EF4-FFF2-40B4-BE49-F238E27FC236}">
              <a16:creationId xmlns:a16="http://schemas.microsoft.com/office/drawing/2014/main" id="{00000000-0008-0000-0200-0000C3010000}"/>
            </a:ext>
          </a:extLst>
        </xdr:cNvPr>
        <xdr:cNvCxnSpPr>
          <a:cxnSpLocks noChangeShapeType="1"/>
        </xdr:cNvCxnSpPr>
      </xdr:nvCxnSpPr>
      <xdr:spPr bwMode="auto">
        <a:xfrm>
          <a:off x="17665700" y="20533784"/>
          <a:ext cx="353483" cy="1143000"/>
        </a:xfrm>
        <a:prstGeom prst="bentConnector3">
          <a:avLst>
            <a:gd name="adj1" fmla="val -4407"/>
          </a:avLst>
        </a:prstGeom>
        <a:noFill/>
        <a:ln w="6350" algn="ctr">
          <a:solidFill>
            <a:schemeClr val="tx1"/>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2</xdr:col>
      <xdr:colOff>0</xdr:colOff>
      <xdr:row>6</xdr:row>
      <xdr:rowOff>44450</xdr:rowOff>
    </xdr:from>
    <xdr:to>
      <xdr:col>2</xdr:col>
      <xdr:colOff>596900</xdr:colOff>
      <xdr:row>6</xdr:row>
      <xdr:rowOff>292100</xdr:rowOff>
    </xdr:to>
    <xdr:sp macro="" textlink="">
      <xdr:nvSpPr>
        <xdr:cNvPr id="454" name="File">
          <a:extLst>
            <a:ext uri="{FF2B5EF4-FFF2-40B4-BE49-F238E27FC236}">
              <a16:creationId xmlns:a16="http://schemas.microsoft.com/office/drawing/2014/main" id="{00000000-0008-0000-0200-0000C6010000}"/>
            </a:ext>
          </a:extLst>
        </xdr:cNvPr>
        <xdr:cNvSpPr>
          <a:spLocks noEditPoints="1" noChangeArrowheads="1"/>
        </xdr:cNvSpPr>
      </xdr:nvSpPr>
      <xdr:spPr bwMode="auto">
        <a:xfrm>
          <a:off x="901700" y="2508250"/>
          <a:ext cx="59690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1</xdr:col>
      <xdr:colOff>444500</xdr:colOff>
      <xdr:row>4</xdr:row>
      <xdr:rowOff>266700</xdr:rowOff>
    </xdr:from>
    <xdr:to>
      <xdr:col>1</xdr:col>
      <xdr:colOff>806450</xdr:colOff>
      <xdr:row>6</xdr:row>
      <xdr:rowOff>171450</xdr:rowOff>
    </xdr:to>
    <xdr:cxnSp macro="">
      <xdr:nvCxnSpPr>
        <xdr:cNvPr id="455" name="194 Conector angular">
          <a:extLst>
            <a:ext uri="{FF2B5EF4-FFF2-40B4-BE49-F238E27FC236}">
              <a16:creationId xmlns:a16="http://schemas.microsoft.com/office/drawing/2014/main" id="{00000000-0008-0000-0200-0000C7010000}"/>
            </a:ext>
          </a:extLst>
        </xdr:cNvPr>
        <xdr:cNvCxnSpPr>
          <a:cxnSpLocks noChangeShapeType="1"/>
        </xdr:cNvCxnSpPr>
      </xdr:nvCxnSpPr>
      <xdr:spPr bwMode="auto">
        <a:xfrm>
          <a:off x="527050" y="1460500"/>
          <a:ext cx="361950" cy="1174750"/>
        </a:xfrm>
        <a:prstGeom prst="bentConnector3">
          <a:avLst>
            <a:gd name="adj1" fmla="val 1352"/>
          </a:avLst>
        </a:prstGeom>
        <a:noFill/>
        <a:ln w="6350" algn="ctr">
          <a:solidFill>
            <a:sysClr val="windowText" lastClr="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xdr:col>
      <xdr:colOff>444500</xdr:colOff>
      <xdr:row>4</xdr:row>
      <xdr:rowOff>266700</xdr:rowOff>
    </xdr:from>
    <xdr:to>
      <xdr:col>1</xdr:col>
      <xdr:colOff>806450</xdr:colOff>
      <xdr:row>8</xdr:row>
      <xdr:rowOff>127000</xdr:rowOff>
    </xdr:to>
    <xdr:cxnSp macro="">
      <xdr:nvCxnSpPr>
        <xdr:cNvPr id="456" name="194 Conector angular">
          <a:extLst>
            <a:ext uri="{FF2B5EF4-FFF2-40B4-BE49-F238E27FC236}">
              <a16:creationId xmlns:a16="http://schemas.microsoft.com/office/drawing/2014/main" id="{00000000-0008-0000-0200-0000C8010000}"/>
            </a:ext>
          </a:extLst>
        </xdr:cNvPr>
        <xdr:cNvCxnSpPr>
          <a:cxnSpLocks noChangeShapeType="1"/>
        </xdr:cNvCxnSpPr>
      </xdr:nvCxnSpPr>
      <xdr:spPr bwMode="auto">
        <a:xfrm>
          <a:off x="527050" y="1460500"/>
          <a:ext cx="361950" cy="1765300"/>
        </a:xfrm>
        <a:prstGeom prst="bentConnector3">
          <a:avLst>
            <a:gd name="adj1" fmla="val 1352"/>
          </a:avLst>
        </a:prstGeom>
        <a:noFill/>
        <a:ln w="6350" algn="ctr">
          <a:solidFill>
            <a:sysClr val="windowText" lastClr="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2</xdr:col>
      <xdr:colOff>0</xdr:colOff>
      <xdr:row>8</xdr:row>
      <xdr:rowOff>0</xdr:rowOff>
    </xdr:from>
    <xdr:to>
      <xdr:col>2</xdr:col>
      <xdr:colOff>596900</xdr:colOff>
      <xdr:row>8</xdr:row>
      <xdr:rowOff>247650</xdr:rowOff>
    </xdr:to>
    <xdr:sp macro="" textlink="">
      <xdr:nvSpPr>
        <xdr:cNvPr id="457" name="File">
          <a:extLst>
            <a:ext uri="{FF2B5EF4-FFF2-40B4-BE49-F238E27FC236}">
              <a16:creationId xmlns:a16="http://schemas.microsoft.com/office/drawing/2014/main" id="{00000000-0008-0000-0200-0000C9010000}"/>
            </a:ext>
          </a:extLst>
        </xdr:cNvPr>
        <xdr:cNvSpPr>
          <a:spLocks noEditPoints="1" noChangeArrowheads="1"/>
        </xdr:cNvSpPr>
      </xdr:nvSpPr>
      <xdr:spPr bwMode="auto">
        <a:xfrm>
          <a:off x="901700" y="3098800"/>
          <a:ext cx="59690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2</xdr:col>
      <xdr:colOff>0</xdr:colOff>
      <xdr:row>10</xdr:row>
      <xdr:rowOff>0</xdr:rowOff>
    </xdr:from>
    <xdr:to>
      <xdr:col>2</xdr:col>
      <xdr:colOff>596900</xdr:colOff>
      <xdr:row>10</xdr:row>
      <xdr:rowOff>247650</xdr:rowOff>
    </xdr:to>
    <xdr:sp macro="" textlink="">
      <xdr:nvSpPr>
        <xdr:cNvPr id="458" name="File">
          <a:extLst>
            <a:ext uri="{FF2B5EF4-FFF2-40B4-BE49-F238E27FC236}">
              <a16:creationId xmlns:a16="http://schemas.microsoft.com/office/drawing/2014/main" id="{00000000-0008-0000-0200-0000CA010000}"/>
            </a:ext>
          </a:extLst>
        </xdr:cNvPr>
        <xdr:cNvSpPr>
          <a:spLocks noEditPoints="1" noChangeArrowheads="1"/>
        </xdr:cNvSpPr>
      </xdr:nvSpPr>
      <xdr:spPr bwMode="auto">
        <a:xfrm>
          <a:off x="901700" y="3733800"/>
          <a:ext cx="59690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2</xdr:col>
      <xdr:colOff>0</xdr:colOff>
      <xdr:row>12</xdr:row>
      <xdr:rowOff>0</xdr:rowOff>
    </xdr:from>
    <xdr:to>
      <xdr:col>2</xdr:col>
      <xdr:colOff>596900</xdr:colOff>
      <xdr:row>12</xdr:row>
      <xdr:rowOff>247650</xdr:rowOff>
    </xdr:to>
    <xdr:sp macro="" textlink="">
      <xdr:nvSpPr>
        <xdr:cNvPr id="459" name="File">
          <a:extLst>
            <a:ext uri="{FF2B5EF4-FFF2-40B4-BE49-F238E27FC236}">
              <a16:creationId xmlns:a16="http://schemas.microsoft.com/office/drawing/2014/main" id="{00000000-0008-0000-0200-0000CB010000}"/>
            </a:ext>
          </a:extLst>
        </xdr:cNvPr>
        <xdr:cNvSpPr>
          <a:spLocks noEditPoints="1" noChangeArrowheads="1"/>
        </xdr:cNvSpPr>
      </xdr:nvSpPr>
      <xdr:spPr bwMode="auto">
        <a:xfrm>
          <a:off x="901700" y="4368800"/>
          <a:ext cx="59690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2</xdr:col>
      <xdr:colOff>0</xdr:colOff>
      <xdr:row>14</xdr:row>
      <xdr:rowOff>0</xdr:rowOff>
    </xdr:from>
    <xdr:to>
      <xdr:col>2</xdr:col>
      <xdr:colOff>596900</xdr:colOff>
      <xdr:row>14</xdr:row>
      <xdr:rowOff>247650</xdr:rowOff>
    </xdr:to>
    <xdr:sp macro="" textlink="">
      <xdr:nvSpPr>
        <xdr:cNvPr id="460" name="File">
          <a:extLst>
            <a:ext uri="{FF2B5EF4-FFF2-40B4-BE49-F238E27FC236}">
              <a16:creationId xmlns:a16="http://schemas.microsoft.com/office/drawing/2014/main" id="{00000000-0008-0000-0200-0000CC010000}"/>
            </a:ext>
          </a:extLst>
        </xdr:cNvPr>
        <xdr:cNvSpPr>
          <a:spLocks noEditPoints="1" noChangeArrowheads="1"/>
        </xdr:cNvSpPr>
      </xdr:nvSpPr>
      <xdr:spPr bwMode="auto">
        <a:xfrm>
          <a:off x="901700" y="5003800"/>
          <a:ext cx="59690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2</xdr:col>
      <xdr:colOff>0</xdr:colOff>
      <xdr:row>16</xdr:row>
      <xdr:rowOff>0</xdr:rowOff>
    </xdr:from>
    <xdr:to>
      <xdr:col>2</xdr:col>
      <xdr:colOff>596900</xdr:colOff>
      <xdr:row>16</xdr:row>
      <xdr:rowOff>247650</xdr:rowOff>
    </xdr:to>
    <xdr:sp macro="" textlink="">
      <xdr:nvSpPr>
        <xdr:cNvPr id="461" name="File">
          <a:extLst>
            <a:ext uri="{FF2B5EF4-FFF2-40B4-BE49-F238E27FC236}">
              <a16:creationId xmlns:a16="http://schemas.microsoft.com/office/drawing/2014/main" id="{00000000-0008-0000-0200-0000CD010000}"/>
            </a:ext>
          </a:extLst>
        </xdr:cNvPr>
        <xdr:cNvSpPr>
          <a:spLocks noEditPoints="1" noChangeArrowheads="1"/>
        </xdr:cNvSpPr>
      </xdr:nvSpPr>
      <xdr:spPr bwMode="auto">
        <a:xfrm>
          <a:off x="901700" y="5638800"/>
          <a:ext cx="59690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2</xdr:col>
      <xdr:colOff>0</xdr:colOff>
      <xdr:row>18</xdr:row>
      <xdr:rowOff>0</xdr:rowOff>
    </xdr:from>
    <xdr:to>
      <xdr:col>2</xdr:col>
      <xdr:colOff>596900</xdr:colOff>
      <xdr:row>18</xdr:row>
      <xdr:rowOff>247650</xdr:rowOff>
    </xdr:to>
    <xdr:sp macro="" textlink="">
      <xdr:nvSpPr>
        <xdr:cNvPr id="462" name="File">
          <a:extLst>
            <a:ext uri="{FF2B5EF4-FFF2-40B4-BE49-F238E27FC236}">
              <a16:creationId xmlns:a16="http://schemas.microsoft.com/office/drawing/2014/main" id="{00000000-0008-0000-0200-0000CE010000}"/>
            </a:ext>
          </a:extLst>
        </xdr:cNvPr>
        <xdr:cNvSpPr>
          <a:spLocks noEditPoints="1" noChangeArrowheads="1"/>
        </xdr:cNvSpPr>
      </xdr:nvSpPr>
      <xdr:spPr bwMode="auto">
        <a:xfrm>
          <a:off x="901700" y="6273800"/>
          <a:ext cx="59690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2</xdr:col>
      <xdr:colOff>0</xdr:colOff>
      <xdr:row>20</xdr:row>
      <xdr:rowOff>0</xdr:rowOff>
    </xdr:from>
    <xdr:to>
      <xdr:col>2</xdr:col>
      <xdr:colOff>596900</xdr:colOff>
      <xdr:row>20</xdr:row>
      <xdr:rowOff>247650</xdr:rowOff>
    </xdr:to>
    <xdr:sp macro="" textlink="">
      <xdr:nvSpPr>
        <xdr:cNvPr id="463" name="File">
          <a:extLst>
            <a:ext uri="{FF2B5EF4-FFF2-40B4-BE49-F238E27FC236}">
              <a16:creationId xmlns:a16="http://schemas.microsoft.com/office/drawing/2014/main" id="{00000000-0008-0000-0200-0000CF010000}"/>
            </a:ext>
          </a:extLst>
        </xdr:cNvPr>
        <xdr:cNvSpPr>
          <a:spLocks noEditPoints="1" noChangeArrowheads="1"/>
        </xdr:cNvSpPr>
      </xdr:nvSpPr>
      <xdr:spPr bwMode="auto">
        <a:xfrm>
          <a:off x="901700" y="6908800"/>
          <a:ext cx="59690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2</xdr:col>
      <xdr:colOff>0</xdr:colOff>
      <xdr:row>22</xdr:row>
      <xdr:rowOff>0</xdr:rowOff>
    </xdr:from>
    <xdr:to>
      <xdr:col>2</xdr:col>
      <xdr:colOff>596900</xdr:colOff>
      <xdr:row>22</xdr:row>
      <xdr:rowOff>247650</xdr:rowOff>
    </xdr:to>
    <xdr:sp macro="" textlink="">
      <xdr:nvSpPr>
        <xdr:cNvPr id="464" name="File">
          <a:extLst>
            <a:ext uri="{FF2B5EF4-FFF2-40B4-BE49-F238E27FC236}">
              <a16:creationId xmlns:a16="http://schemas.microsoft.com/office/drawing/2014/main" id="{00000000-0008-0000-0200-0000D0010000}"/>
            </a:ext>
          </a:extLst>
        </xdr:cNvPr>
        <xdr:cNvSpPr>
          <a:spLocks noEditPoints="1" noChangeArrowheads="1"/>
        </xdr:cNvSpPr>
      </xdr:nvSpPr>
      <xdr:spPr bwMode="auto">
        <a:xfrm>
          <a:off x="901700" y="7543800"/>
          <a:ext cx="59690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2</xdr:col>
      <xdr:colOff>0</xdr:colOff>
      <xdr:row>24</xdr:row>
      <xdr:rowOff>0</xdr:rowOff>
    </xdr:from>
    <xdr:to>
      <xdr:col>2</xdr:col>
      <xdr:colOff>596900</xdr:colOff>
      <xdr:row>24</xdr:row>
      <xdr:rowOff>247650</xdr:rowOff>
    </xdr:to>
    <xdr:sp macro="" textlink="">
      <xdr:nvSpPr>
        <xdr:cNvPr id="465" name="File">
          <a:extLst>
            <a:ext uri="{FF2B5EF4-FFF2-40B4-BE49-F238E27FC236}">
              <a16:creationId xmlns:a16="http://schemas.microsoft.com/office/drawing/2014/main" id="{00000000-0008-0000-0200-0000D1010000}"/>
            </a:ext>
          </a:extLst>
        </xdr:cNvPr>
        <xdr:cNvSpPr>
          <a:spLocks noEditPoints="1" noChangeArrowheads="1"/>
        </xdr:cNvSpPr>
      </xdr:nvSpPr>
      <xdr:spPr bwMode="auto">
        <a:xfrm>
          <a:off x="901700" y="8178800"/>
          <a:ext cx="59690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1</xdr:col>
      <xdr:colOff>444500</xdr:colOff>
      <xdr:row>4</xdr:row>
      <xdr:rowOff>266700</xdr:rowOff>
    </xdr:from>
    <xdr:to>
      <xdr:col>1</xdr:col>
      <xdr:colOff>806450</xdr:colOff>
      <xdr:row>10</xdr:row>
      <xdr:rowOff>127000</xdr:rowOff>
    </xdr:to>
    <xdr:cxnSp macro="">
      <xdr:nvCxnSpPr>
        <xdr:cNvPr id="467" name="194 Conector angular">
          <a:extLst>
            <a:ext uri="{FF2B5EF4-FFF2-40B4-BE49-F238E27FC236}">
              <a16:creationId xmlns:a16="http://schemas.microsoft.com/office/drawing/2014/main" id="{00000000-0008-0000-0200-0000D3010000}"/>
            </a:ext>
          </a:extLst>
        </xdr:cNvPr>
        <xdr:cNvCxnSpPr>
          <a:cxnSpLocks noChangeShapeType="1"/>
        </xdr:cNvCxnSpPr>
      </xdr:nvCxnSpPr>
      <xdr:spPr bwMode="auto">
        <a:xfrm>
          <a:off x="527050" y="1460500"/>
          <a:ext cx="361950" cy="2400300"/>
        </a:xfrm>
        <a:prstGeom prst="bentConnector3">
          <a:avLst>
            <a:gd name="adj1" fmla="val 1352"/>
          </a:avLst>
        </a:prstGeom>
        <a:noFill/>
        <a:ln w="6350" algn="ctr">
          <a:solidFill>
            <a:sysClr val="windowText" lastClr="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xdr:col>
      <xdr:colOff>444500</xdr:colOff>
      <xdr:row>4</xdr:row>
      <xdr:rowOff>266700</xdr:rowOff>
    </xdr:from>
    <xdr:to>
      <xdr:col>1</xdr:col>
      <xdr:colOff>806450</xdr:colOff>
      <xdr:row>12</xdr:row>
      <xdr:rowOff>127000</xdr:rowOff>
    </xdr:to>
    <xdr:cxnSp macro="">
      <xdr:nvCxnSpPr>
        <xdr:cNvPr id="468" name="194 Conector angular">
          <a:extLst>
            <a:ext uri="{FF2B5EF4-FFF2-40B4-BE49-F238E27FC236}">
              <a16:creationId xmlns:a16="http://schemas.microsoft.com/office/drawing/2014/main" id="{00000000-0008-0000-0200-0000D4010000}"/>
            </a:ext>
          </a:extLst>
        </xdr:cNvPr>
        <xdr:cNvCxnSpPr>
          <a:cxnSpLocks noChangeShapeType="1"/>
        </xdr:cNvCxnSpPr>
      </xdr:nvCxnSpPr>
      <xdr:spPr bwMode="auto">
        <a:xfrm>
          <a:off x="527050" y="1460500"/>
          <a:ext cx="361950" cy="3035300"/>
        </a:xfrm>
        <a:prstGeom prst="bentConnector3">
          <a:avLst>
            <a:gd name="adj1" fmla="val 1352"/>
          </a:avLst>
        </a:prstGeom>
        <a:noFill/>
        <a:ln w="6350" algn="ctr">
          <a:solidFill>
            <a:sysClr val="windowText" lastClr="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xdr:col>
      <xdr:colOff>444500</xdr:colOff>
      <xdr:row>4</xdr:row>
      <xdr:rowOff>266700</xdr:rowOff>
    </xdr:from>
    <xdr:to>
      <xdr:col>1</xdr:col>
      <xdr:colOff>806450</xdr:colOff>
      <xdr:row>14</xdr:row>
      <xdr:rowOff>127000</xdr:rowOff>
    </xdr:to>
    <xdr:cxnSp macro="">
      <xdr:nvCxnSpPr>
        <xdr:cNvPr id="469" name="194 Conector angular">
          <a:extLst>
            <a:ext uri="{FF2B5EF4-FFF2-40B4-BE49-F238E27FC236}">
              <a16:creationId xmlns:a16="http://schemas.microsoft.com/office/drawing/2014/main" id="{00000000-0008-0000-0200-0000D5010000}"/>
            </a:ext>
          </a:extLst>
        </xdr:cNvPr>
        <xdr:cNvCxnSpPr>
          <a:cxnSpLocks noChangeShapeType="1"/>
        </xdr:cNvCxnSpPr>
      </xdr:nvCxnSpPr>
      <xdr:spPr bwMode="auto">
        <a:xfrm>
          <a:off x="527050" y="1460500"/>
          <a:ext cx="361950" cy="3670300"/>
        </a:xfrm>
        <a:prstGeom prst="bentConnector3">
          <a:avLst>
            <a:gd name="adj1" fmla="val 1352"/>
          </a:avLst>
        </a:prstGeom>
        <a:noFill/>
        <a:ln w="6350" algn="ctr">
          <a:solidFill>
            <a:sysClr val="windowText" lastClr="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xdr:col>
      <xdr:colOff>457200</xdr:colOff>
      <xdr:row>4</xdr:row>
      <xdr:rowOff>266700</xdr:rowOff>
    </xdr:from>
    <xdr:to>
      <xdr:col>2</xdr:col>
      <xdr:colOff>0</xdr:colOff>
      <xdr:row>16</xdr:row>
      <xdr:rowOff>127000</xdr:rowOff>
    </xdr:to>
    <xdr:cxnSp macro="">
      <xdr:nvCxnSpPr>
        <xdr:cNvPr id="470" name="194 Conector angular">
          <a:extLst>
            <a:ext uri="{FF2B5EF4-FFF2-40B4-BE49-F238E27FC236}">
              <a16:creationId xmlns:a16="http://schemas.microsoft.com/office/drawing/2014/main" id="{00000000-0008-0000-0200-0000D6010000}"/>
            </a:ext>
          </a:extLst>
        </xdr:cNvPr>
        <xdr:cNvCxnSpPr>
          <a:cxnSpLocks noChangeShapeType="1"/>
          <a:stCxn id="478" idx="2"/>
          <a:endCxn id="461" idx="1"/>
        </xdr:cNvCxnSpPr>
      </xdr:nvCxnSpPr>
      <xdr:spPr bwMode="auto">
        <a:xfrm>
          <a:off x="539750" y="1460500"/>
          <a:ext cx="361950" cy="4305300"/>
        </a:xfrm>
        <a:prstGeom prst="bentConnector3">
          <a:avLst>
            <a:gd name="adj1" fmla="val -2120"/>
          </a:avLst>
        </a:prstGeom>
        <a:noFill/>
        <a:ln w="6350" algn="ctr">
          <a:solidFill>
            <a:sysClr val="windowText" lastClr="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xdr:col>
      <xdr:colOff>457200</xdr:colOff>
      <xdr:row>4</xdr:row>
      <xdr:rowOff>266700</xdr:rowOff>
    </xdr:from>
    <xdr:to>
      <xdr:col>2</xdr:col>
      <xdr:colOff>0</xdr:colOff>
      <xdr:row>18</xdr:row>
      <xdr:rowOff>127000</xdr:rowOff>
    </xdr:to>
    <xdr:cxnSp macro="">
      <xdr:nvCxnSpPr>
        <xdr:cNvPr id="471" name="194 Conector angular">
          <a:extLst>
            <a:ext uri="{FF2B5EF4-FFF2-40B4-BE49-F238E27FC236}">
              <a16:creationId xmlns:a16="http://schemas.microsoft.com/office/drawing/2014/main" id="{00000000-0008-0000-0200-0000D7010000}"/>
            </a:ext>
          </a:extLst>
        </xdr:cNvPr>
        <xdr:cNvCxnSpPr>
          <a:cxnSpLocks noChangeShapeType="1"/>
          <a:stCxn id="478" idx="2"/>
          <a:endCxn id="462" idx="1"/>
        </xdr:cNvCxnSpPr>
      </xdr:nvCxnSpPr>
      <xdr:spPr bwMode="auto">
        <a:xfrm>
          <a:off x="539750" y="1460500"/>
          <a:ext cx="361950" cy="4940300"/>
        </a:xfrm>
        <a:prstGeom prst="bentConnector3">
          <a:avLst>
            <a:gd name="adj1" fmla="val -2120"/>
          </a:avLst>
        </a:prstGeom>
        <a:noFill/>
        <a:ln w="6350" algn="ctr">
          <a:solidFill>
            <a:sysClr val="windowText" lastClr="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xdr:col>
      <xdr:colOff>457200</xdr:colOff>
      <xdr:row>4</xdr:row>
      <xdr:rowOff>266700</xdr:rowOff>
    </xdr:from>
    <xdr:to>
      <xdr:col>2</xdr:col>
      <xdr:colOff>0</xdr:colOff>
      <xdr:row>20</xdr:row>
      <xdr:rowOff>127000</xdr:rowOff>
    </xdr:to>
    <xdr:cxnSp macro="">
      <xdr:nvCxnSpPr>
        <xdr:cNvPr id="472" name="194 Conector angular">
          <a:extLst>
            <a:ext uri="{FF2B5EF4-FFF2-40B4-BE49-F238E27FC236}">
              <a16:creationId xmlns:a16="http://schemas.microsoft.com/office/drawing/2014/main" id="{00000000-0008-0000-0200-0000D8010000}"/>
            </a:ext>
          </a:extLst>
        </xdr:cNvPr>
        <xdr:cNvCxnSpPr>
          <a:cxnSpLocks noChangeShapeType="1"/>
          <a:stCxn id="478" idx="2"/>
          <a:endCxn id="463" idx="1"/>
        </xdr:cNvCxnSpPr>
      </xdr:nvCxnSpPr>
      <xdr:spPr bwMode="auto">
        <a:xfrm>
          <a:off x="539750" y="1460500"/>
          <a:ext cx="361950" cy="5575300"/>
        </a:xfrm>
        <a:prstGeom prst="bentConnector3">
          <a:avLst>
            <a:gd name="adj1" fmla="val -2120"/>
          </a:avLst>
        </a:prstGeom>
        <a:noFill/>
        <a:ln w="6350" algn="ctr">
          <a:solidFill>
            <a:sysClr val="windowText" lastClr="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xdr:col>
      <xdr:colOff>457200</xdr:colOff>
      <xdr:row>4</xdr:row>
      <xdr:rowOff>266700</xdr:rowOff>
    </xdr:from>
    <xdr:to>
      <xdr:col>2</xdr:col>
      <xdr:colOff>0</xdr:colOff>
      <xdr:row>22</xdr:row>
      <xdr:rowOff>127000</xdr:rowOff>
    </xdr:to>
    <xdr:cxnSp macro="">
      <xdr:nvCxnSpPr>
        <xdr:cNvPr id="473" name="194 Conector angular">
          <a:extLst>
            <a:ext uri="{FF2B5EF4-FFF2-40B4-BE49-F238E27FC236}">
              <a16:creationId xmlns:a16="http://schemas.microsoft.com/office/drawing/2014/main" id="{00000000-0008-0000-0200-0000D9010000}"/>
            </a:ext>
          </a:extLst>
        </xdr:cNvPr>
        <xdr:cNvCxnSpPr>
          <a:cxnSpLocks noChangeShapeType="1"/>
          <a:stCxn id="478" idx="2"/>
          <a:endCxn id="464" idx="1"/>
        </xdr:cNvCxnSpPr>
      </xdr:nvCxnSpPr>
      <xdr:spPr bwMode="auto">
        <a:xfrm>
          <a:off x="539750" y="1460500"/>
          <a:ext cx="361950" cy="6210300"/>
        </a:xfrm>
        <a:prstGeom prst="bentConnector3">
          <a:avLst>
            <a:gd name="adj1" fmla="val -2120"/>
          </a:avLst>
        </a:prstGeom>
        <a:noFill/>
        <a:ln w="6350" algn="ctr">
          <a:solidFill>
            <a:sysClr val="windowText" lastClr="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xdr:col>
      <xdr:colOff>457200</xdr:colOff>
      <xdr:row>4</xdr:row>
      <xdr:rowOff>266700</xdr:rowOff>
    </xdr:from>
    <xdr:to>
      <xdr:col>2</xdr:col>
      <xdr:colOff>0</xdr:colOff>
      <xdr:row>24</xdr:row>
      <xdr:rowOff>127000</xdr:rowOff>
    </xdr:to>
    <xdr:cxnSp macro="">
      <xdr:nvCxnSpPr>
        <xdr:cNvPr id="474" name="194 Conector angular">
          <a:extLst>
            <a:ext uri="{FF2B5EF4-FFF2-40B4-BE49-F238E27FC236}">
              <a16:creationId xmlns:a16="http://schemas.microsoft.com/office/drawing/2014/main" id="{00000000-0008-0000-0200-0000DA010000}"/>
            </a:ext>
          </a:extLst>
        </xdr:cNvPr>
        <xdr:cNvCxnSpPr>
          <a:cxnSpLocks noChangeShapeType="1"/>
          <a:stCxn id="478" idx="2"/>
          <a:endCxn id="465" idx="1"/>
        </xdr:cNvCxnSpPr>
      </xdr:nvCxnSpPr>
      <xdr:spPr bwMode="auto">
        <a:xfrm>
          <a:off x="539750" y="1460500"/>
          <a:ext cx="361950" cy="6845300"/>
        </a:xfrm>
        <a:prstGeom prst="bentConnector3">
          <a:avLst>
            <a:gd name="adj1" fmla="val -2120"/>
          </a:avLst>
        </a:prstGeom>
        <a:noFill/>
        <a:ln w="6350" algn="ctr">
          <a:solidFill>
            <a:sysClr val="windowText" lastClr="000000"/>
          </a:solidFill>
          <a:miter lim="800000"/>
          <a:headEnd/>
          <a:tailEnd/>
        </a:ln>
        <a:extLst>
          <a:ext uri="{909E8E84-426E-40DD-AFC4-6F175D3DCCD1}">
            <a14:hiddenFill xmlns:a14="http://schemas.microsoft.com/office/drawing/2010/main">
              <a:noFill/>
            </a14:hiddenFill>
          </a:ext>
        </a:extLst>
      </xdr:spPr>
    </xdr:cxnSp>
    <xdr:clientData/>
  </xdr:twoCellAnchor>
  <xdr:twoCellAnchor editAs="oneCell">
    <xdr:from>
      <xdr:col>1</xdr:col>
      <xdr:colOff>152401</xdr:colOff>
      <xdr:row>1</xdr:row>
      <xdr:rowOff>38100</xdr:rowOff>
    </xdr:from>
    <xdr:to>
      <xdr:col>2</xdr:col>
      <xdr:colOff>529301</xdr:colOff>
      <xdr:row>2</xdr:row>
      <xdr:rowOff>369700</xdr:rowOff>
    </xdr:to>
    <xdr:pic>
      <xdr:nvPicPr>
        <xdr:cNvPr id="476" name="Imagen 313" descr="Imagen que contiene Interfaz de usuario gráfica&#10;&#10;Descripción generada automáticamente">
          <a:extLst>
            <a:ext uri="{FF2B5EF4-FFF2-40B4-BE49-F238E27FC236}">
              <a16:creationId xmlns:a16="http://schemas.microsoft.com/office/drawing/2014/main" id="{00000000-0008-0000-0200-0000DC010000}"/>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6" y="117475"/>
          <a:ext cx="1202400" cy="728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158750</xdr:colOff>
      <xdr:row>4</xdr:row>
      <xdr:rowOff>12700</xdr:rowOff>
    </xdr:from>
    <xdr:to>
      <xdr:col>1</xdr:col>
      <xdr:colOff>768350</xdr:colOff>
      <xdr:row>4</xdr:row>
      <xdr:rowOff>273050</xdr:rowOff>
    </xdr:to>
    <xdr:sp macro="" textlink="">
      <xdr:nvSpPr>
        <xdr:cNvPr id="478" name="File">
          <a:extLst>
            <a:ext uri="{FF2B5EF4-FFF2-40B4-BE49-F238E27FC236}">
              <a16:creationId xmlns:a16="http://schemas.microsoft.com/office/drawing/2014/main" id="{00000000-0008-0000-0200-0000DE010000}"/>
            </a:ext>
          </a:extLst>
        </xdr:cNvPr>
        <xdr:cNvSpPr>
          <a:spLocks noEditPoints="1" noChangeArrowheads="1"/>
        </xdr:cNvSpPr>
      </xdr:nvSpPr>
      <xdr:spPr bwMode="auto">
        <a:xfrm>
          <a:off x="241300" y="1206500"/>
          <a:ext cx="609600" cy="260350"/>
        </a:xfrm>
        <a:custGeom>
          <a:avLst/>
          <a:gdLst>
            <a:gd name="T0" fmla="*/ 2147483646 w 21600"/>
            <a:gd name="T1" fmla="*/ 66191734 h 21600"/>
            <a:gd name="T2" fmla="*/ 0 w 21600"/>
            <a:gd name="T3" fmla="*/ 220638827 h 21600"/>
            <a:gd name="T4" fmla="*/ 2147483646 w 21600"/>
            <a:gd name="T5" fmla="*/ 441277798 h 21600"/>
            <a:gd name="T6" fmla="*/ 2147483646 w 21600"/>
            <a:gd name="T7" fmla="*/ 220638827 h 21600"/>
            <a:gd name="T8" fmla="*/ 0 w 21600"/>
            <a:gd name="T9" fmla="*/ 441277798 h 21600"/>
            <a:gd name="T10" fmla="*/ 2147483646 w 21600"/>
            <a:gd name="T11" fmla="*/ 441277798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10</xdr:col>
      <xdr:colOff>266700</xdr:colOff>
      <xdr:row>7</xdr:row>
      <xdr:rowOff>285750</xdr:rowOff>
    </xdr:from>
    <xdr:to>
      <xdr:col>11</xdr:col>
      <xdr:colOff>25400</xdr:colOff>
      <xdr:row>10</xdr:row>
      <xdr:rowOff>165100</xdr:rowOff>
    </xdr:to>
    <xdr:cxnSp macro="">
      <xdr:nvCxnSpPr>
        <xdr:cNvPr id="479" name="194 Conector angular">
          <a:extLst>
            <a:ext uri="{FF2B5EF4-FFF2-40B4-BE49-F238E27FC236}">
              <a16:creationId xmlns:a16="http://schemas.microsoft.com/office/drawing/2014/main" id="{00000000-0008-0000-0200-0000DF010000}"/>
            </a:ext>
          </a:extLst>
        </xdr:cNvPr>
        <xdr:cNvCxnSpPr>
          <a:cxnSpLocks noChangeShapeType="1"/>
        </xdr:cNvCxnSpPr>
      </xdr:nvCxnSpPr>
      <xdr:spPr bwMode="auto">
        <a:xfrm>
          <a:off x="11188700" y="4656667"/>
          <a:ext cx="372533" cy="831850"/>
        </a:xfrm>
        <a:prstGeom prst="bentConnector3">
          <a:avLst>
            <a:gd name="adj1" fmla="val 1227"/>
          </a:avLst>
        </a:prstGeom>
        <a:noFill/>
        <a:ln w="6350" algn="ctr">
          <a:solidFill>
            <a:sysClr val="windowText" lastClr="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11</xdr:col>
      <xdr:colOff>25400</xdr:colOff>
      <xdr:row>10</xdr:row>
      <xdr:rowOff>6350</xdr:rowOff>
    </xdr:from>
    <xdr:to>
      <xdr:col>11</xdr:col>
      <xdr:colOff>552450</xdr:colOff>
      <xdr:row>10</xdr:row>
      <xdr:rowOff>266700</xdr:rowOff>
    </xdr:to>
    <xdr:sp macro="" textlink="">
      <xdr:nvSpPr>
        <xdr:cNvPr id="480" name="File">
          <a:extLst>
            <a:ext uri="{FF2B5EF4-FFF2-40B4-BE49-F238E27FC236}">
              <a16:creationId xmlns:a16="http://schemas.microsoft.com/office/drawing/2014/main" id="{00000000-0008-0000-0200-0000E0010000}"/>
            </a:ext>
          </a:extLst>
        </xdr:cNvPr>
        <xdr:cNvSpPr>
          <a:spLocks noEditPoints="1" noChangeArrowheads="1"/>
        </xdr:cNvSpPr>
      </xdr:nvSpPr>
      <xdr:spPr bwMode="auto">
        <a:xfrm>
          <a:off x="11550650" y="5327650"/>
          <a:ext cx="527050" cy="260350"/>
        </a:xfrm>
        <a:custGeom>
          <a:avLst/>
          <a:gdLst>
            <a:gd name="T0" fmla="*/ 2147483646 w 21600"/>
            <a:gd name="T1" fmla="*/ 66191734 h 21600"/>
            <a:gd name="T2" fmla="*/ 0 w 21600"/>
            <a:gd name="T3" fmla="*/ 220638827 h 21600"/>
            <a:gd name="T4" fmla="*/ 2147483646 w 21600"/>
            <a:gd name="T5" fmla="*/ 441277798 h 21600"/>
            <a:gd name="T6" fmla="*/ 2147483646 w 21600"/>
            <a:gd name="T7" fmla="*/ 220638827 h 21600"/>
            <a:gd name="T8" fmla="*/ 0 w 21600"/>
            <a:gd name="T9" fmla="*/ 441277798 h 21600"/>
            <a:gd name="T10" fmla="*/ 2147483646 w 21600"/>
            <a:gd name="T11" fmla="*/ 441277798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11</xdr:col>
      <xdr:colOff>25400</xdr:colOff>
      <xdr:row>11</xdr:row>
      <xdr:rowOff>6350</xdr:rowOff>
    </xdr:from>
    <xdr:to>
      <xdr:col>11</xdr:col>
      <xdr:colOff>552450</xdr:colOff>
      <xdr:row>11</xdr:row>
      <xdr:rowOff>266700</xdr:rowOff>
    </xdr:to>
    <xdr:sp macro="" textlink="">
      <xdr:nvSpPr>
        <xdr:cNvPr id="481" name="File">
          <a:extLst>
            <a:ext uri="{FF2B5EF4-FFF2-40B4-BE49-F238E27FC236}">
              <a16:creationId xmlns:a16="http://schemas.microsoft.com/office/drawing/2014/main" id="{00000000-0008-0000-0200-0000E1010000}"/>
            </a:ext>
          </a:extLst>
        </xdr:cNvPr>
        <xdr:cNvSpPr>
          <a:spLocks noEditPoints="1" noChangeArrowheads="1"/>
        </xdr:cNvSpPr>
      </xdr:nvSpPr>
      <xdr:spPr bwMode="auto">
        <a:xfrm>
          <a:off x="11550650" y="5645150"/>
          <a:ext cx="527050" cy="260350"/>
        </a:xfrm>
        <a:custGeom>
          <a:avLst/>
          <a:gdLst>
            <a:gd name="T0" fmla="*/ 2147483646 w 21600"/>
            <a:gd name="T1" fmla="*/ 66191734 h 21600"/>
            <a:gd name="T2" fmla="*/ 0 w 21600"/>
            <a:gd name="T3" fmla="*/ 220638827 h 21600"/>
            <a:gd name="T4" fmla="*/ 2147483646 w 21600"/>
            <a:gd name="T5" fmla="*/ 441277798 h 21600"/>
            <a:gd name="T6" fmla="*/ 2147483646 w 21600"/>
            <a:gd name="T7" fmla="*/ 220638827 h 21600"/>
            <a:gd name="T8" fmla="*/ 0 w 21600"/>
            <a:gd name="T9" fmla="*/ 441277798 h 21600"/>
            <a:gd name="T10" fmla="*/ 2147483646 w 21600"/>
            <a:gd name="T11" fmla="*/ 441277798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10</xdr:col>
      <xdr:colOff>266700</xdr:colOff>
      <xdr:row>7</xdr:row>
      <xdr:rowOff>285750</xdr:rowOff>
    </xdr:from>
    <xdr:to>
      <xdr:col>11</xdr:col>
      <xdr:colOff>25400</xdr:colOff>
      <xdr:row>11</xdr:row>
      <xdr:rowOff>127000</xdr:rowOff>
    </xdr:to>
    <xdr:cxnSp macro="">
      <xdr:nvCxnSpPr>
        <xdr:cNvPr id="482" name="194 Conector angular">
          <a:extLst>
            <a:ext uri="{FF2B5EF4-FFF2-40B4-BE49-F238E27FC236}">
              <a16:creationId xmlns:a16="http://schemas.microsoft.com/office/drawing/2014/main" id="{00000000-0008-0000-0200-0000E2010000}"/>
            </a:ext>
          </a:extLst>
        </xdr:cNvPr>
        <xdr:cNvCxnSpPr>
          <a:cxnSpLocks noChangeShapeType="1"/>
        </xdr:cNvCxnSpPr>
      </xdr:nvCxnSpPr>
      <xdr:spPr bwMode="auto">
        <a:xfrm>
          <a:off x="11188700" y="4656667"/>
          <a:ext cx="372533" cy="1111250"/>
        </a:xfrm>
        <a:prstGeom prst="bentConnector3">
          <a:avLst>
            <a:gd name="adj1" fmla="val 1227"/>
          </a:avLst>
        </a:prstGeom>
        <a:noFill/>
        <a:ln w="6350" algn="ctr">
          <a:solidFill>
            <a:sysClr val="windowText" lastClr="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11</xdr:col>
      <xdr:colOff>25400</xdr:colOff>
      <xdr:row>11</xdr:row>
      <xdr:rowOff>317500</xdr:rowOff>
    </xdr:from>
    <xdr:to>
      <xdr:col>11</xdr:col>
      <xdr:colOff>552450</xdr:colOff>
      <xdr:row>12</xdr:row>
      <xdr:rowOff>260350</xdr:rowOff>
    </xdr:to>
    <xdr:sp macro="" textlink="">
      <xdr:nvSpPr>
        <xdr:cNvPr id="483" name="File">
          <a:extLst>
            <a:ext uri="{FF2B5EF4-FFF2-40B4-BE49-F238E27FC236}">
              <a16:creationId xmlns:a16="http://schemas.microsoft.com/office/drawing/2014/main" id="{00000000-0008-0000-0200-0000E3010000}"/>
            </a:ext>
          </a:extLst>
        </xdr:cNvPr>
        <xdr:cNvSpPr>
          <a:spLocks noEditPoints="1" noChangeArrowheads="1"/>
        </xdr:cNvSpPr>
      </xdr:nvSpPr>
      <xdr:spPr bwMode="auto">
        <a:xfrm>
          <a:off x="11550650" y="5956300"/>
          <a:ext cx="527050" cy="260350"/>
        </a:xfrm>
        <a:custGeom>
          <a:avLst/>
          <a:gdLst>
            <a:gd name="T0" fmla="*/ 2147483646 w 21600"/>
            <a:gd name="T1" fmla="*/ 66191734 h 21600"/>
            <a:gd name="T2" fmla="*/ 0 w 21600"/>
            <a:gd name="T3" fmla="*/ 220638827 h 21600"/>
            <a:gd name="T4" fmla="*/ 2147483646 w 21600"/>
            <a:gd name="T5" fmla="*/ 441277798 h 21600"/>
            <a:gd name="T6" fmla="*/ 2147483646 w 21600"/>
            <a:gd name="T7" fmla="*/ 220638827 h 21600"/>
            <a:gd name="T8" fmla="*/ 0 w 21600"/>
            <a:gd name="T9" fmla="*/ 441277798 h 21600"/>
            <a:gd name="T10" fmla="*/ 2147483646 w 21600"/>
            <a:gd name="T11" fmla="*/ 441277798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10</xdr:col>
      <xdr:colOff>266700</xdr:colOff>
      <xdr:row>7</xdr:row>
      <xdr:rowOff>279400</xdr:rowOff>
    </xdr:from>
    <xdr:to>
      <xdr:col>11</xdr:col>
      <xdr:colOff>25400</xdr:colOff>
      <xdr:row>12</xdr:row>
      <xdr:rowOff>127000</xdr:rowOff>
    </xdr:to>
    <xdr:cxnSp macro="">
      <xdr:nvCxnSpPr>
        <xdr:cNvPr id="484" name="194 Conector angular">
          <a:extLst>
            <a:ext uri="{FF2B5EF4-FFF2-40B4-BE49-F238E27FC236}">
              <a16:creationId xmlns:a16="http://schemas.microsoft.com/office/drawing/2014/main" id="{00000000-0008-0000-0200-0000E4010000}"/>
            </a:ext>
          </a:extLst>
        </xdr:cNvPr>
        <xdr:cNvCxnSpPr>
          <a:cxnSpLocks noChangeShapeType="1"/>
        </xdr:cNvCxnSpPr>
      </xdr:nvCxnSpPr>
      <xdr:spPr bwMode="auto">
        <a:xfrm>
          <a:off x="11188700" y="4650317"/>
          <a:ext cx="372533" cy="1435100"/>
        </a:xfrm>
        <a:prstGeom prst="bentConnector3">
          <a:avLst>
            <a:gd name="adj1" fmla="val 1227"/>
          </a:avLst>
        </a:prstGeom>
        <a:noFill/>
        <a:ln w="6350" algn="ctr">
          <a:solidFill>
            <a:sysClr val="windowText" lastClr="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10</xdr:col>
      <xdr:colOff>266700</xdr:colOff>
      <xdr:row>20</xdr:row>
      <xdr:rowOff>292100</xdr:rowOff>
    </xdr:from>
    <xdr:to>
      <xdr:col>11</xdr:col>
      <xdr:colOff>6350</xdr:colOff>
      <xdr:row>22</xdr:row>
      <xdr:rowOff>158750</xdr:rowOff>
    </xdr:to>
    <xdr:cxnSp macro="">
      <xdr:nvCxnSpPr>
        <xdr:cNvPr id="485" name="194 Conector angular">
          <a:extLst>
            <a:ext uri="{FF2B5EF4-FFF2-40B4-BE49-F238E27FC236}">
              <a16:creationId xmlns:a16="http://schemas.microsoft.com/office/drawing/2014/main" id="{00000000-0008-0000-0200-0000E5010000}"/>
            </a:ext>
          </a:extLst>
        </xdr:cNvPr>
        <xdr:cNvCxnSpPr>
          <a:cxnSpLocks noChangeShapeType="1"/>
        </xdr:cNvCxnSpPr>
      </xdr:nvCxnSpPr>
      <xdr:spPr bwMode="auto">
        <a:xfrm>
          <a:off x="11182350" y="8470900"/>
          <a:ext cx="349250" cy="501650"/>
        </a:xfrm>
        <a:prstGeom prst="bentConnector3">
          <a:avLst>
            <a:gd name="adj1" fmla="val -1810"/>
          </a:avLst>
        </a:prstGeom>
        <a:noFill/>
        <a:ln w="6350" algn="ctr">
          <a:solidFill>
            <a:sysClr val="windowText" lastClr="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10</xdr:col>
      <xdr:colOff>266700</xdr:colOff>
      <xdr:row>20</xdr:row>
      <xdr:rowOff>298450</xdr:rowOff>
    </xdr:from>
    <xdr:to>
      <xdr:col>11</xdr:col>
      <xdr:colOff>6350</xdr:colOff>
      <xdr:row>23</xdr:row>
      <xdr:rowOff>133350</xdr:rowOff>
    </xdr:to>
    <xdr:cxnSp macro="">
      <xdr:nvCxnSpPr>
        <xdr:cNvPr id="486" name="194 Conector angular">
          <a:extLst>
            <a:ext uri="{FF2B5EF4-FFF2-40B4-BE49-F238E27FC236}">
              <a16:creationId xmlns:a16="http://schemas.microsoft.com/office/drawing/2014/main" id="{00000000-0008-0000-0200-0000E6010000}"/>
            </a:ext>
          </a:extLst>
        </xdr:cNvPr>
        <xdr:cNvCxnSpPr>
          <a:cxnSpLocks noChangeShapeType="1"/>
        </xdr:cNvCxnSpPr>
      </xdr:nvCxnSpPr>
      <xdr:spPr bwMode="auto">
        <a:xfrm>
          <a:off x="11182350" y="8477250"/>
          <a:ext cx="349250" cy="787400"/>
        </a:xfrm>
        <a:prstGeom prst="bentConnector3">
          <a:avLst>
            <a:gd name="adj1" fmla="val -1810"/>
          </a:avLst>
        </a:prstGeom>
        <a:noFill/>
        <a:ln w="6350" algn="ctr">
          <a:solidFill>
            <a:sysClr val="windowText" lastClr="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11</xdr:col>
      <xdr:colOff>12700</xdr:colOff>
      <xdr:row>25</xdr:row>
      <xdr:rowOff>292100</xdr:rowOff>
    </xdr:from>
    <xdr:to>
      <xdr:col>11</xdr:col>
      <xdr:colOff>539750</xdr:colOff>
      <xdr:row>26</xdr:row>
      <xdr:rowOff>222250</xdr:rowOff>
    </xdr:to>
    <xdr:sp macro="" textlink="">
      <xdr:nvSpPr>
        <xdr:cNvPr id="487" name="File">
          <a:extLst>
            <a:ext uri="{FF2B5EF4-FFF2-40B4-BE49-F238E27FC236}">
              <a16:creationId xmlns:a16="http://schemas.microsoft.com/office/drawing/2014/main" id="{00000000-0008-0000-0200-0000E7010000}"/>
            </a:ext>
          </a:extLst>
        </xdr:cNvPr>
        <xdr:cNvSpPr>
          <a:spLocks noEditPoints="1" noChangeArrowheads="1"/>
        </xdr:cNvSpPr>
      </xdr:nvSpPr>
      <xdr:spPr bwMode="auto">
        <a:xfrm>
          <a:off x="11537950" y="10058400"/>
          <a:ext cx="52705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10</xdr:col>
      <xdr:colOff>266700</xdr:colOff>
      <xdr:row>24</xdr:row>
      <xdr:rowOff>273050</xdr:rowOff>
    </xdr:from>
    <xdr:to>
      <xdr:col>11</xdr:col>
      <xdr:colOff>6350</xdr:colOff>
      <xdr:row>26</xdr:row>
      <xdr:rowOff>101600</xdr:rowOff>
    </xdr:to>
    <xdr:cxnSp macro="">
      <xdr:nvCxnSpPr>
        <xdr:cNvPr id="488" name="194 Conector angular">
          <a:extLst>
            <a:ext uri="{FF2B5EF4-FFF2-40B4-BE49-F238E27FC236}">
              <a16:creationId xmlns:a16="http://schemas.microsoft.com/office/drawing/2014/main" id="{00000000-0008-0000-0200-0000E8010000}"/>
            </a:ext>
          </a:extLst>
        </xdr:cNvPr>
        <xdr:cNvCxnSpPr>
          <a:cxnSpLocks noChangeShapeType="1"/>
        </xdr:cNvCxnSpPr>
      </xdr:nvCxnSpPr>
      <xdr:spPr bwMode="auto">
        <a:xfrm>
          <a:off x="11182350" y="9721850"/>
          <a:ext cx="349250" cy="463550"/>
        </a:xfrm>
        <a:prstGeom prst="bentConnector3">
          <a:avLst>
            <a:gd name="adj1" fmla="val -1810"/>
          </a:avLst>
        </a:prstGeom>
        <a:noFill/>
        <a:ln w="6350" algn="ctr">
          <a:solidFill>
            <a:sysClr val="windowText" lastClr="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10</xdr:col>
      <xdr:colOff>266700</xdr:colOff>
      <xdr:row>24</xdr:row>
      <xdr:rowOff>273050</xdr:rowOff>
    </xdr:from>
    <xdr:to>
      <xdr:col>11</xdr:col>
      <xdr:colOff>6350</xdr:colOff>
      <xdr:row>27</xdr:row>
      <xdr:rowOff>76200</xdr:rowOff>
    </xdr:to>
    <xdr:cxnSp macro="">
      <xdr:nvCxnSpPr>
        <xdr:cNvPr id="489" name="194 Conector angular">
          <a:extLst>
            <a:ext uri="{FF2B5EF4-FFF2-40B4-BE49-F238E27FC236}">
              <a16:creationId xmlns:a16="http://schemas.microsoft.com/office/drawing/2014/main" id="{00000000-0008-0000-0200-0000E9010000}"/>
            </a:ext>
          </a:extLst>
        </xdr:cNvPr>
        <xdr:cNvCxnSpPr>
          <a:cxnSpLocks noChangeShapeType="1"/>
        </xdr:cNvCxnSpPr>
      </xdr:nvCxnSpPr>
      <xdr:spPr bwMode="auto">
        <a:xfrm>
          <a:off x="11182350" y="9721850"/>
          <a:ext cx="349250" cy="755650"/>
        </a:xfrm>
        <a:prstGeom prst="bentConnector3">
          <a:avLst>
            <a:gd name="adj1" fmla="val -1810"/>
          </a:avLst>
        </a:prstGeom>
        <a:noFill/>
        <a:ln w="6350" algn="ctr">
          <a:solidFill>
            <a:sysClr val="windowText" lastClr="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11</xdr:col>
      <xdr:colOff>6350</xdr:colOff>
      <xdr:row>26</xdr:row>
      <xdr:rowOff>279400</xdr:rowOff>
    </xdr:from>
    <xdr:to>
      <xdr:col>11</xdr:col>
      <xdr:colOff>533400</xdr:colOff>
      <xdr:row>27</xdr:row>
      <xdr:rowOff>209550</xdr:rowOff>
    </xdr:to>
    <xdr:sp macro="" textlink="">
      <xdr:nvSpPr>
        <xdr:cNvPr id="490" name="File">
          <a:extLst>
            <a:ext uri="{FF2B5EF4-FFF2-40B4-BE49-F238E27FC236}">
              <a16:creationId xmlns:a16="http://schemas.microsoft.com/office/drawing/2014/main" id="{00000000-0008-0000-0200-0000EA010000}"/>
            </a:ext>
          </a:extLst>
        </xdr:cNvPr>
        <xdr:cNvSpPr>
          <a:spLocks noEditPoints="1" noChangeArrowheads="1"/>
        </xdr:cNvSpPr>
      </xdr:nvSpPr>
      <xdr:spPr bwMode="auto">
        <a:xfrm>
          <a:off x="11531600" y="10363200"/>
          <a:ext cx="52705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11</xdr:col>
      <xdr:colOff>6350</xdr:colOff>
      <xdr:row>27</xdr:row>
      <xdr:rowOff>273050</xdr:rowOff>
    </xdr:from>
    <xdr:to>
      <xdr:col>11</xdr:col>
      <xdr:colOff>533400</xdr:colOff>
      <xdr:row>28</xdr:row>
      <xdr:rowOff>203200</xdr:rowOff>
    </xdr:to>
    <xdr:sp macro="" textlink="">
      <xdr:nvSpPr>
        <xdr:cNvPr id="491" name="File">
          <a:extLst>
            <a:ext uri="{FF2B5EF4-FFF2-40B4-BE49-F238E27FC236}">
              <a16:creationId xmlns:a16="http://schemas.microsoft.com/office/drawing/2014/main" id="{00000000-0008-0000-0200-0000EB010000}"/>
            </a:ext>
          </a:extLst>
        </xdr:cNvPr>
        <xdr:cNvSpPr>
          <a:spLocks noEditPoints="1" noChangeArrowheads="1"/>
        </xdr:cNvSpPr>
      </xdr:nvSpPr>
      <xdr:spPr bwMode="auto">
        <a:xfrm>
          <a:off x="11531600" y="10674350"/>
          <a:ext cx="52705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11</xdr:col>
      <xdr:colOff>12700</xdr:colOff>
      <xdr:row>28</xdr:row>
      <xdr:rowOff>279400</xdr:rowOff>
    </xdr:from>
    <xdr:to>
      <xdr:col>11</xdr:col>
      <xdr:colOff>539750</xdr:colOff>
      <xdr:row>29</xdr:row>
      <xdr:rowOff>209550</xdr:rowOff>
    </xdr:to>
    <xdr:sp macro="" textlink="">
      <xdr:nvSpPr>
        <xdr:cNvPr id="492" name="File">
          <a:extLst>
            <a:ext uri="{FF2B5EF4-FFF2-40B4-BE49-F238E27FC236}">
              <a16:creationId xmlns:a16="http://schemas.microsoft.com/office/drawing/2014/main" id="{00000000-0008-0000-0200-0000EC010000}"/>
            </a:ext>
          </a:extLst>
        </xdr:cNvPr>
        <xdr:cNvSpPr>
          <a:spLocks noEditPoints="1" noChangeArrowheads="1"/>
        </xdr:cNvSpPr>
      </xdr:nvSpPr>
      <xdr:spPr bwMode="auto">
        <a:xfrm>
          <a:off x="11537950" y="10998200"/>
          <a:ext cx="52705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10</xdr:col>
      <xdr:colOff>266700</xdr:colOff>
      <xdr:row>24</xdr:row>
      <xdr:rowOff>292100</xdr:rowOff>
    </xdr:from>
    <xdr:to>
      <xdr:col>11</xdr:col>
      <xdr:colOff>6350</xdr:colOff>
      <xdr:row>28</xdr:row>
      <xdr:rowOff>101600</xdr:rowOff>
    </xdr:to>
    <xdr:cxnSp macro="">
      <xdr:nvCxnSpPr>
        <xdr:cNvPr id="493" name="194 Conector angular">
          <a:extLst>
            <a:ext uri="{FF2B5EF4-FFF2-40B4-BE49-F238E27FC236}">
              <a16:creationId xmlns:a16="http://schemas.microsoft.com/office/drawing/2014/main" id="{00000000-0008-0000-0200-0000ED010000}"/>
            </a:ext>
          </a:extLst>
        </xdr:cNvPr>
        <xdr:cNvCxnSpPr>
          <a:cxnSpLocks noChangeShapeType="1"/>
        </xdr:cNvCxnSpPr>
      </xdr:nvCxnSpPr>
      <xdr:spPr bwMode="auto">
        <a:xfrm>
          <a:off x="11182350" y="9740900"/>
          <a:ext cx="349250" cy="1079500"/>
        </a:xfrm>
        <a:prstGeom prst="bentConnector3">
          <a:avLst>
            <a:gd name="adj1" fmla="val -1810"/>
          </a:avLst>
        </a:prstGeom>
        <a:noFill/>
        <a:ln w="6350" algn="ctr">
          <a:solidFill>
            <a:sysClr val="windowText" lastClr="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10</xdr:col>
      <xdr:colOff>266700</xdr:colOff>
      <xdr:row>24</xdr:row>
      <xdr:rowOff>285750</xdr:rowOff>
    </xdr:from>
    <xdr:to>
      <xdr:col>11</xdr:col>
      <xdr:colOff>6350</xdr:colOff>
      <xdr:row>29</xdr:row>
      <xdr:rowOff>101600</xdr:rowOff>
    </xdr:to>
    <xdr:cxnSp macro="">
      <xdr:nvCxnSpPr>
        <xdr:cNvPr id="494" name="194 Conector angular">
          <a:extLst>
            <a:ext uri="{FF2B5EF4-FFF2-40B4-BE49-F238E27FC236}">
              <a16:creationId xmlns:a16="http://schemas.microsoft.com/office/drawing/2014/main" id="{00000000-0008-0000-0200-0000EE010000}"/>
            </a:ext>
          </a:extLst>
        </xdr:cNvPr>
        <xdr:cNvCxnSpPr>
          <a:cxnSpLocks noChangeShapeType="1"/>
        </xdr:cNvCxnSpPr>
      </xdr:nvCxnSpPr>
      <xdr:spPr bwMode="auto">
        <a:xfrm>
          <a:off x="11182350" y="9734550"/>
          <a:ext cx="349250" cy="1403350"/>
        </a:xfrm>
        <a:prstGeom prst="bentConnector3">
          <a:avLst>
            <a:gd name="adj1" fmla="val -1810"/>
          </a:avLst>
        </a:prstGeom>
        <a:noFill/>
        <a:ln w="6350" algn="ctr">
          <a:solidFill>
            <a:sysClr val="windowText" lastClr="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10</xdr:col>
      <xdr:colOff>0</xdr:colOff>
      <xdr:row>24</xdr:row>
      <xdr:rowOff>25400</xdr:rowOff>
    </xdr:from>
    <xdr:to>
      <xdr:col>10</xdr:col>
      <xdr:colOff>527050</xdr:colOff>
      <xdr:row>24</xdr:row>
      <xdr:rowOff>273050</xdr:rowOff>
    </xdr:to>
    <xdr:sp macro="" textlink="">
      <xdr:nvSpPr>
        <xdr:cNvPr id="495" name="File">
          <a:extLst>
            <a:ext uri="{FF2B5EF4-FFF2-40B4-BE49-F238E27FC236}">
              <a16:creationId xmlns:a16="http://schemas.microsoft.com/office/drawing/2014/main" id="{00000000-0008-0000-0200-0000EF010000}"/>
            </a:ext>
          </a:extLst>
        </xdr:cNvPr>
        <xdr:cNvSpPr>
          <a:spLocks noEditPoints="1" noChangeArrowheads="1"/>
        </xdr:cNvSpPr>
      </xdr:nvSpPr>
      <xdr:spPr bwMode="auto">
        <a:xfrm>
          <a:off x="10915650" y="9474200"/>
          <a:ext cx="52705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9</xdr:col>
      <xdr:colOff>120650</xdr:colOff>
      <xdr:row>6</xdr:row>
      <xdr:rowOff>25400</xdr:rowOff>
    </xdr:from>
    <xdr:to>
      <xdr:col>9</xdr:col>
      <xdr:colOff>609600</xdr:colOff>
      <xdr:row>6</xdr:row>
      <xdr:rowOff>273050</xdr:rowOff>
    </xdr:to>
    <xdr:sp macro="" textlink="">
      <xdr:nvSpPr>
        <xdr:cNvPr id="496" name="File">
          <a:extLst>
            <a:ext uri="{FF2B5EF4-FFF2-40B4-BE49-F238E27FC236}">
              <a16:creationId xmlns:a16="http://schemas.microsoft.com/office/drawing/2014/main" id="{00000000-0008-0000-0200-0000F0010000}"/>
            </a:ext>
          </a:extLst>
        </xdr:cNvPr>
        <xdr:cNvSpPr>
          <a:spLocks noEditPoints="1" noChangeArrowheads="1"/>
        </xdr:cNvSpPr>
      </xdr:nvSpPr>
      <xdr:spPr bwMode="auto">
        <a:xfrm>
          <a:off x="10426700" y="4076700"/>
          <a:ext cx="48895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10</xdr:col>
      <xdr:colOff>266700</xdr:colOff>
      <xdr:row>7</xdr:row>
      <xdr:rowOff>273050</xdr:rowOff>
    </xdr:from>
    <xdr:to>
      <xdr:col>11</xdr:col>
      <xdr:colOff>25400</xdr:colOff>
      <xdr:row>8</xdr:row>
      <xdr:rowOff>171450</xdr:rowOff>
    </xdr:to>
    <xdr:cxnSp macro="">
      <xdr:nvCxnSpPr>
        <xdr:cNvPr id="497" name="194 Conector angular">
          <a:extLst>
            <a:ext uri="{FF2B5EF4-FFF2-40B4-BE49-F238E27FC236}">
              <a16:creationId xmlns:a16="http://schemas.microsoft.com/office/drawing/2014/main" id="{00000000-0008-0000-0200-0000F1010000}"/>
            </a:ext>
          </a:extLst>
        </xdr:cNvPr>
        <xdr:cNvCxnSpPr>
          <a:cxnSpLocks noChangeShapeType="1"/>
        </xdr:cNvCxnSpPr>
      </xdr:nvCxnSpPr>
      <xdr:spPr bwMode="auto">
        <a:xfrm>
          <a:off x="11188700" y="4643967"/>
          <a:ext cx="372533" cy="215900"/>
        </a:xfrm>
        <a:prstGeom prst="bentConnector3">
          <a:avLst>
            <a:gd name="adj1" fmla="val 1227"/>
          </a:avLst>
        </a:prstGeom>
        <a:noFill/>
        <a:ln w="6350" algn="ctr">
          <a:solidFill>
            <a:sysClr val="windowText" lastClr="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9</xdr:col>
      <xdr:colOff>368300</xdr:colOff>
      <xdr:row>15</xdr:row>
      <xdr:rowOff>273050</xdr:rowOff>
    </xdr:from>
    <xdr:to>
      <xdr:col>9</xdr:col>
      <xdr:colOff>603250</xdr:colOff>
      <xdr:row>20</xdr:row>
      <xdr:rowOff>158750</xdr:rowOff>
    </xdr:to>
    <xdr:cxnSp macro="">
      <xdr:nvCxnSpPr>
        <xdr:cNvPr id="498" name="194 Conector angular">
          <a:extLst>
            <a:ext uri="{FF2B5EF4-FFF2-40B4-BE49-F238E27FC236}">
              <a16:creationId xmlns:a16="http://schemas.microsoft.com/office/drawing/2014/main" id="{00000000-0008-0000-0200-0000F2010000}"/>
            </a:ext>
          </a:extLst>
        </xdr:cNvPr>
        <xdr:cNvCxnSpPr>
          <a:cxnSpLocks noChangeShapeType="1"/>
        </xdr:cNvCxnSpPr>
      </xdr:nvCxnSpPr>
      <xdr:spPr bwMode="auto">
        <a:xfrm>
          <a:off x="10674350" y="6864350"/>
          <a:ext cx="234950" cy="1473200"/>
        </a:xfrm>
        <a:prstGeom prst="bentConnector3">
          <a:avLst>
            <a:gd name="adj1" fmla="val -519"/>
          </a:avLst>
        </a:prstGeom>
        <a:noFill/>
        <a:ln w="6350" algn="ctr">
          <a:solidFill>
            <a:sysClr val="windowText" lastClr="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11</xdr:col>
      <xdr:colOff>31750</xdr:colOff>
      <xdr:row>35</xdr:row>
      <xdr:rowOff>6350</xdr:rowOff>
    </xdr:from>
    <xdr:to>
      <xdr:col>11</xdr:col>
      <xdr:colOff>565150</xdr:colOff>
      <xdr:row>35</xdr:row>
      <xdr:rowOff>266700</xdr:rowOff>
    </xdr:to>
    <xdr:sp macro="" textlink="">
      <xdr:nvSpPr>
        <xdr:cNvPr id="499" name="File">
          <a:extLst>
            <a:ext uri="{FF2B5EF4-FFF2-40B4-BE49-F238E27FC236}">
              <a16:creationId xmlns:a16="http://schemas.microsoft.com/office/drawing/2014/main" id="{00000000-0008-0000-0200-0000F3010000}"/>
            </a:ext>
          </a:extLst>
        </xdr:cNvPr>
        <xdr:cNvSpPr>
          <a:spLocks noEditPoints="1" noChangeArrowheads="1"/>
        </xdr:cNvSpPr>
      </xdr:nvSpPr>
      <xdr:spPr bwMode="auto">
        <a:xfrm>
          <a:off x="11557000" y="12947650"/>
          <a:ext cx="533400" cy="260350"/>
        </a:xfrm>
        <a:custGeom>
          <a:avLst/>
          <a:gdLst>
            <a:gd name="T0" fmla="*/ 2147483646 w 21600"/>
            <a:gd name="T1" fmla="*/ 66191734 h 21600"/>
            <a:gd name="T2" fmla="*/ 0 w 21600"/>
            <a:gd name="T3" fmla="*/ 220638827 h 21600"/>
            <a:gd name="T4" fmla="*/ 2147483646 w 21600"/>
            <a:gd name="T5" fmla="*/ 441277798 h 21600"/>
            <a:gd name="T6" fmla="*/ 2147483646 w 21600"/>
            <a:gd name="T7" fmla="*/ 220638827 h 21600"/>
            <a:gd name="T8" fmla="*/ 0 w 21600"/>
            <a:gd name="T9" fmla="*/ 441277798 h 21600"/>
            <a:gd name="T10" fmla="*/ 2147483646 w 21600"/>
            <a:gd name="T11" fmla="*/ 441277798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11</xdr:col>
      <xdr:colOff>25400</xdr:colOff>
      <xdr:row>37</xdr:row>
      <xdr:rowOff>12700</xdr:rowOff>
    </xdr:from>
    <xdr:to>
      <xdr:col>11</xdr:col>
      <xdr:colOff>558800</xdr:colOff>
      <xdr:row>37</xdr:row>
      <xdr:rowOff>273050</xdr:rowOff>
    </xdr:to>
    <xdr:sp macro="" textlink="">
      <xdr:nvSpPr>
        <xdr:cNvPr id="500" name="File">
          <a:extLst>
            <a:ext uri="{FF2B5EF4-FFF2-40B4-BE49-F238E27FC236}">
              <a16:creationId xmlns:a16="http://schemas.microsoft.com/office/drawing/2014/main" id="{00000000-0008-0000-0200-0000F4010000}"/>
            </a:ext>
          </a:extLst>
        </xdr:cNvPr>
        <xdr:cNvSpPr>
          <a:spLocks noEditPoints="1" noChangeArrowheads="1"/>
        </xdr:cNvSpPr>
      </xdr:nvSpPr>
      <xdr:spPr bwMode="auto">
        <a:xfrm>
          <a:off x="11550650" y="13589000"/>
          <a:ext cx="533400" cy="260350"/>
        </a:xfrm>
        <a:custGeom>
          <a:avLst/>
          <a:gdLst>
            <a:gd name="T0" fmla="*/ 2147483646 w 21600"/>
            <a:gd name="T1" fmla="*/ 66191734 h 21600"/>
            <a:gd name="T2" fmla="*/ 0 w 21600"/>
            <a:gd name="T3" fmla="*/ 220638827 h 21600"/>
            <a:gd name="T4" fmla="*/ 2147483646 w 21600"/>
            <a:gd name="T5" fmla="*/ 441277798 h 21600"/>
            <a:gd name="T6" fmla="*/ 2147483646 w 21600"/>
            <a:gd name="T7" fmla="*/ 220638827 h 21600"/>
            <a:gd name="T8" fmla="*/ 0 w 21600"/>
            <a:gd name="T9" fmla="*/ 441277798 h 21600"/>
            <a:gd name="T10" fmla="*/ 2147483646 w 21600"/>
            <a:gd name="T11" fmla="*/ 441277798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10</xdr:col>
      <xdr:colOff>279400</xdr:colOff>
      <xdr:row>34</xdr:row>
      <xdr:rowOff>292100</xdr:rowOff>
    </xdr:from>
    <xdr:to>
      <xdr:col>11</xdr:col>
      <xdr:colOff>31750</xdr:colOff>
      <xdr:row>36</xdr:row>
      <xdr:rowOff>158750</xdr:rowOff>
    </xdr:to>
    <xdr:cxnSp macro="">
      <xdr:nvCxnSpPr>
        <xdr:cNvPr id="501" name="194 Conector angular">
          <a:extLst>
            <a:ext uri="{FF2B5EF4-FFF2-40B4-BE49-F238E27FC236}">
              <a16:creationId xmlns:a16="http://schemas.microsoft.com/office/drawing/2014/main" id="{00000000-0008-0000-0200-0000F5010000}"/>
            </a:ext>
          </a:extLst>
        </xdr:cNvPr>
        <xdr:cNvCxnSpPr>
          <a:cxnSpLocks noChangeShapeType="1"/>
        </xdr:cNvCxnSpPr>
      </xdr:nvCxnSpPr>
      <xdr:spPr bwMode="auto">
        <a:xfrm>
          <a:off x="11195050" y="12915900"/>
          <a:ext cx="361950" cy="501650"/>
        </a:xfrm>
        <a:prstGeom prst="bentConnector3">
          <a:avLst>
            <a:gd name="adj1" fmla="val -6102"/>
          </a:avLst>
        </a:prstGeom>
        <a:noFill/>
        <a:ln w="6350" algn="ctr">
          <a:solidFill>
            <a:sysClr val="windowText" lastClr="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10</xdr:col>
      <xdr:colOff>273050</xdr:colOff>
      <xdr:row>34</xdr:row>
      <xdr:rowOff>298450</xdr:rowOff>
    </xdr:from>
    <xdr:to>
      <xdr:col>11</xdr:col>
      <xdr:colOff>25400</xdr:colOff>
      <xdr:row>37</xdr:row>
      <xdr:rowOff>171450</xdr:rowOff>
    </xdr:to>
    <xdr:cxnSp macro="">
      <xdr:nvCxnSpPr>
        <xdr:cNvPr id="502" name="194 Conector angular">
          <a:extLst>
            <a:ext uri="{FF2B5EF4-FFF2-40B4-BE49-F238E27FC236}">
              <a16:creationId xmlns:a16="http://schemas.microsoft.com/office/drawing/2014/main" id="{00000000-0008-0000-0200-0000F6010000}"/>
            </a:ext>
          </a:extLst>
        </xdr:cNvPr>
        <xdr:cNvCxnSpPr>
          <a:cxnSpLocks noChangeShapeType="1"/>
        </xdr:cNvCxnSpPr>
      </xdr:nvCxnSpPr>
      <xdr:spPr bwMode="auto">
        <a:xfrm>
          <a:off x="11188700" y="12922250"/>
          <a:ext cx="361950" cy="825500"/>
        </a:xfrm>
        <a:prstGeom prst="bentConnector3">
          <a:avLst>
            <a:gd name="adj1" fmla="val -6102"/>
          </a:avLst>
        </a:prstGeom>
        <a:noFill/>
        <a:ln w="6350" algn="ctr">
          <a:solidFill>
            <a:sysClr val="windowText" lastClr="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11</xdr:col>
      <xdr:colOff>12700</xdr:colOff>
      <xdr:row>32</xdr:row>
      <xdr:rowOff>311150</xdr:rowOff>
    </xdr:from>
    <xdr:to>
      <xdr:col>11</xdr:col>
      <xdr:colOff>539750</xdr:colOff>
      <xdr:row>33</xdr:row>
      <xdr:rowOff>241300</xdr:rowOff>
    </xdr:to>
    <xdr:sp macro="" textlink="">
      <xdr:nvSpPr>
        <xdr:cNvPr id="503" name="File">
          <a:extLst>
            <a:ext uri="{FF2B5EF4-FFF2-40B4-BE49-F238E27FC236}">
              <a16:creationId xmlns:a16="http://schemas.microsoft.com/office/drawing/2014/main" id="{00000000-0008-0000-0200-0000F7010000}"/>
            </a:ext>
          </a:extLst>
        </xdr:cNvPr>
        <xdr:cNvSpPr>
          <a:spLocks noEditPoints="1" noChangeArrowheads="1"/>
        </xdr:cNvSpPr>
      </xdr:nvSpPr>
      <xdr:spPr bwMode="auto">
        <a:xfrm>
          <a:off x="11537950" y="12299950"/>
          <a:ext cx="52705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10</xdr:col>
      <xdr:colOff>279400</xdr:colOff>
      <xdr:row>31</xdr:row>
      <xdr:rowOff>260350</xdr:rowOff>
    </xdr:from>
    <xdr:to>
      <xdr:col>11</xdr:col>
      <xdr:colOff>12700</xdr:colOff>
      <xdr:row>33</xdr:row>
      <xdr:rowOff>95250</xdr:rowOff>
    </xdr:to>
    <xdr:cxnSp macro="">
      <xdr:nvCxnSpPr>
        <xdr:cNvPr id="504" name="194 Conector angular">
          <a:extLst>
            <a:ext uri="{FF2B5EF4-FFF2-40B4-BE49-F238E27FC236}">
              <a16:creationId xmlns:a16="http://schemas.microsoft.com/office/drawing/2014/main" id="{00000000-0008-0000-0200-0000F8010000}"/>
            </a:ext>
          </a:extLst>
        </xdr:cNvPr>
        <xdr:cNvCxnSpPr>
          <a:cxnSpLocks noChangeShapeType="1"/>
        </xdr:cNvCxnSpPr>
      </xdr:nvCxnSpPr>
      <xdr:spPr bwMode="auto">
        <a:xfrm>
          <a:off x="11195050" y="11931650"/>
          <a:ext cx="342900" cy="469900"/>
        </a:xfrm>
        <a:prstGeom prst="bentConnector3">
          <a:avLst>
            <a:gd name="adj1" fmla="val -1806"/>
          </a:avLst>
        </a:prstGeom>
        <a:noFill/>
        <a:ln w="6350" algn="ctr">
          <a:solidFill>
            <a:sysClr val="windowText" lastClr="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10</xdr:col>
      <xdr:colOff>273050</xdr:colOff>
      <xdr:row>34</xdr:row>
      <xdr:rowOff>298450</xdr:rowOff>
    </xdr:from>
    <xdr:to>
      <xdr:col>11</xdr:col>
      <xdr:colOff>25400</xdr:colOff>
      <xdr:row>35</xdr:row>
      <xdr:rowOff>158750</xdr:rowOff>
    </xdr:to>
    <xdr:cxnSp macro="">
      <xdr:nvCxnSpPr>
        <xdr:cNvPr id="505" name="194 Conector angular">
          <a:extLst>
            <a:ext uri="{FF2B5EF4-FFF2-40B4-BE49-F238E27FC236}">
              <a16:creationId xmlns:a16="http://schemas.microsoft.com/office/drawing/2014/main" id="{00000000-0008-0000-0200-0000F9010000}"/>
            </a:ext>
          </a:extLst>
        </xdr:cNvPr>
        <xdr:cNvCxnSpPr>
          <a:cxnSpLocks noChangeShapeType="1"/>
        </xdr:cNvCxnSpPr>
      </xdr:nvCxnSpPr>
      <xdr:spPr bwMode="auto">
        <a:xfrm>
          <a:off x="11188700" y="12922250"/>
          <a:ext cx="361950" cy="177800"/>
        </a:xfrm>
        <a:prstGeom prst="bentConnector3">
          <a:avLst>
            <a:gd name="adj1" fmla="val -6102"/>
          </a:avLst>
        </a:prstGeom>
        <a:noFill/>
        <a:ln w="6350" algn="ctr">
          <a:solidFill>
            <a:sysClr val="windowText" lastClr="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19</xdr:col>
      <xdr:colOff>12700</xdr:colOff>
      <xdr:row>10</xdr:row>
      <xdr:rowOff>44450</xdr:rowOff>
    </xdr:from>
    <xdr:to>
      <xdr:col>19</xdr:col>
      <xdr:colOff>539750</xdr:colOff>
      <xdr:row>10</xdr:row>
      <xdr:rowOff>292100</xdr:rowOff>
    </xdr:to>
    <xdr:sp macro="" textlink="">
      <xdr:nvSpPr>
        <xdr:cNvPr id="506" name="File">
          <a:extLst>
            <a:ext uri="{FF2B5EF4-FFF2-40B4-BE49-F238E27FC236}">
              <a16:creationId xmlns:a16="http://schemas.microsoft.com/office/drawing/2014/main" id="{00000000-0008-0000-0200-0000FA010000}"/>
            </a:ext>
          </a:extLst>
        </xdr:cNvPr>
        <xdr:cNvSpPr>
          <a:spLocks noEditPoints="1" noChangeArrowheads="1"/>
        </xdr:cNvSpPr>
      </xdr:nvSpPr>
      <xdr:spPr bwMode="auto">
        <a:xfrm>
          <a:off x="21913850" y="3143250"/>
          <a:ext cx="52705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18</xdr:col>
      <xdr:colOff>260350</xdr:colOff>
      <xdr:row>9</xdr:row>
      <xdr:rowOff>285750</xdr:rowOff>
    </xdr:from>
    <xdr:to>
      <xdr:col>19</xdr:col>
      <xdr:colOff>12700</xdr:colOff>
      <xdr:row>10</xdr:row>
      <xdr:rowOff>184150</xdr:rowOff>
    </xdr:to>
    <xdr:cxnSp macro="">
      <xdr:nvCxnSpPr>
        <xdr:cNvPr id="507" name="194 Conector angular">
          <a:extLst>
            <a:ext uri="{FF2B5EF4-FFF2-40B4-BE49-F238E27FC236}">
              <a16:creationId xmlns:a16="http://schemas.microsoft.com/office/drawing/2014/main" id="{00000000-0008-0000-0200-0000FB010000}"/>
            </a:ext>
          </a:extLst>
        </xdr:cNvPr>
        <xdr:cNvCxnSpPr>
          <a:cxnSpLocks noChangeShapeType="1"/>
          <a:endCxn id="506" idx="1"/>
        </xdr:cNvCxnSpPr>
      </xdr:nvCxnSpPr>
      <xdr:spPr bwMode="auto">
        <a:xfrm>
          <a:off x="21551900" y="3067050"/>
          <a:ext cx="361950" cy="215900"/>
        </a:xfrm>
        <a:prstGeom prst="bentConnector3">
          <a:avLst>
            <a:gd name="adj1" fmla="val -2199"/>
          </a:avLst>
        </a:prstGeom>
        <a:noFill/>
        <a:ln w="6350" algn="ctr">
          <a:solidFill>
            <a:schemeClr val="tx1"/>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19</xdr:col>
      <xdr:colOff>12700</xdr:colOff>
      <xdr:row>11</xdr:row>
      <xdr:rowOff>25400</xdr:rowOff>
    </xdr:from>
    <xdr:to>
      <xdr:col>19</xdr:col>
      <xdr:colOff>539750</xdr:colOff>
      <xdr:row>11</xdr:row>
      <xdr:rowOff>273050</xdr:rowOff>
    </xdr:to>
    <xdr:sp macro="" textlink="">
      <xdr:nvSpPr>
        <xdr:cNvPr id="508" name="File">
          <a:extLst>
            <a:ext uri="{FF2B5EF4-FFF2-40B4-BE49-F238E27FC236}">
              <a16:creationId xmlns:a16="http://schemas.microsoft.com/office/drawing/2014/main" id="{00000000-0008-0000-0200-0000FC010000}"/>
            </a:ext>
          </a:extLst>
        </xdr:cNvPr>
        <xdr:cNvSpPr>
          <a:spLocks noEditPoints="1" noChangeArrowheads="1"/>
        </xdr:cNvSpPr>
      </xdr:nvSpPr>
      <xdr:spPr bwMode="auto">
        <a:xfrm>
          <a:off x="21913850" y="3441700"/>
          <a:ext cx="52705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18</xdr:col>
      <xdr:colOff>260350</xdr:colOff>
      <xdr:row>9</xdr:row>
      <xdr:rowOff>279400</xdr:rowOff>
    </xdr:from>
    <xdr:to>
      <xdr:col>19</xdr:col>
      <xdr:colOff>12700</xdr:colOff>
      <xdr:row>11</xdr:row>
      <xdr:rowOff>152400</xdr:rowOff>
    </xdr:to>
    <xdr:cxnSp macro="">
      <xdr:nvCxnSpPr>
        <xdr:cNvPr id="509" name="194 Conector angular">
          <a:extLst>
            <a:ext uri="{FF2B5EF4-FFF2-40B4-BE49-F238E27FC236}">
              <a16:creationId xmlns:a16="http://schemas.microsoft.com/office/drawing/2014/main" id="{00000000-0008-0000-0200-0000FD010000}"/>
            </a:ext>
          </a:extLst>
        </xdr:cNvPr>
        <xdr:cNvCxnSpPr>
          <a:cxnSpLocks noChangeShapeType="1"/>
        </xdr:cNvCxnSpPr>
      </xdr:nvCxnSpPr>
      <xdr:spPr bwMode="auto">
        <a:xfrm>
          <a:off x="21551900" y="3060700"/>
          <a:ext cx="361950" cy="508000"/>
        </a:xfrm>
        <a:prstGeom prst="bentConnector3">
          <a:avLst>
            <a:gd name="adj1" fmla="val -2199"/>
          </a:avLst>
        </a:prstGeom>
        <a:noFill/>
        <a:ln w="6350" algn="ctr">
          <a:solidFill>
            <a:schemeClr val="tx1"/>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17</xdr:col>
      <xdr:colOff>279400</xdr:colOff>
      <xdr:row>6</xdr:row>
      <xdr:rowOff>247650</xdr:rowOff>
    </xdr:from>
    <xdr:to>
      <xdr:col>18</xdr:col>
      <xdr:colOff>19050</xdr:colOff>
      <xdr:row>9</xdr:row>
      <xdr:rowOff>190500</xdr:rowOff>
    </xdr:to>
    <xdr:cxnSp macro="">
      <xdr:nvCxnSpPr>
        <xdr:cNvPr id="510" name="194 Conector angular">
          <a:extLst>
            <a:ext uri="{FF2B5EF4-FFF2-40B4-BE49-F238E27FC236}">
              <a16:creationId xmlns:a16="http://schemas.microsoft.com/office/drawing/2014/main" id="{00000000-0008-0000-0200-0000FE010000}"/>
            </a:ext>
          </a:extLst>
        </xdr:cNvPr>
        <xdr:cNvCxnSpPr>
          <a:cxnSpLocks noChangeShapeType="1"/>
        </xdr:cNvCxnSpPr>
      </xdr:nvCxnSpPr>
      <xdr:spPr bwMode="auto">
        <a:xfrm>
          <a:off x="20961350" y="2076450"/>
          <a:ext cx="349250" cy="895350"/>
        </a:xfrm>
        <a:prstGeom prst="bentConnector3">
          <a:avLst>
            <a:gd name="adj1" fmla="val 1315"/>
          </a:avLst>
        </a:prstGeom>
        <a:noFill/>
        <a:ln w="6350" algn="ctr">
          <a:solidFill>
            <a:schemeClr val="tx1"/>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18</xdr:col>
      <xdr:colOff>0</xdr:colOff>
      <xdr:row>9</xdr:row>
      <xdr:rowOff>44450</xdr:rowOff>
    </xdr:from>
    <xdr:to>
      <xdr:col>18</xdr:col>
      <xdr:colOff>527050</xdr:colOff>
      <xdr:row>9</xdr:row>
      <xdr:rowOff>292100</xdr:rowOff>
    </xdr:to>
    <xdr:sp macro="" textlink="">
      <xdr:nvSpPr>
        <xdr:cNvPr id="511" name="File">
          <a:extLst>
            <a:ext uri="{FF2B5EF4-FFF2-40B4-BE49-F238E27FC236}">
              <a16:creationId xmlns:a16="http://schemas.microsoft.com/office/drawing/2014/main" id="{00000000-0008-0000-0200-0000FF010000}"/>
            </a:ext>
          </a:extLst>
        </xdr:cNvPr>
        <xdr:cNvSpPr>
          <a:spLocks noEditPoints="1" noChangeArrowheads="1"/>
        </xdr:cNvSpPr>
      </xdr:nvSpPr>
      <xdr:spPr bwMode="auto">
        <a:xfrm>
          <a:off x="21291550" y="2825750"/>
          <a:ext cx="52705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19</xdr:col>
      <xdr:colOff>19050</xdr:colOff>
      <xdr:row>13</xdr:row>
      <xdr:rowOff>31750</xdr:rowOff>
    </xdr:from>
    <xdr:to>
      <xdr:col>19</xdr:col>
      <xdr:colOff>546100</xdr:colOff>
      <xdr:row>13</xdr:row>
      <xdr:rowOff>279400</xdr:rowOff>
    </xdr:to>
    <xdr:sp macro="" textlink="">
      <xdr:nvSpPr>
        <xdr:cNvPr id="512" name="File">
          <a:extLst>
            <a:ext uri="{FF2B5EF4-FFF2-40B4-BE49-F238E27FC236}">
              <a16:creationId xmlns:a16="http://schemas.microsoft.com/office/drawing/2014/main" id="{00000000-0008-0000-0200-000000020000}"/>
            </a:ext>
          </a:extLst>
        </xdr:cNvPr>
        <xdr:cNvSpPr>
          <a:spLocks noEditPoints="1" noChangeArrowheads="1"/>
        </xdr:cNvSpPr>
      </xdr:nvSpPr>
      <xdr:spPr bwMode="auto">
        <a:xfrm>
          <a:off x="21920200" y="4083050"/>
          <a:ext cx="52705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18</xdr:col>
      <xdr:colOff>266700</xdr:colOff>
      <xdr:row>12</xdr:row>
      <xdr:rowOff>273050</xdr:rowOff>
    </xdr:from>
    <xdr:to>
      <xdr:col>19</xdr:col>
      <xdr:colOff>19050</xdr:colOff>
      <xdr:row>13</xdr:row>
      <xdr:rowOff>171450</xdr:rowOff>
    </xdr:to>
    <xdr:cxnSp macro="">
      <xdr:nvCxnSpPr>
        <xdr:cNvPr id="513" name="194 Conector angular">
          <a:extLst>
            <a:ext uri="{FF2B5EF4-FFF2-40B4-BE49-F238E27FC236}">
              <a16:creationId xmlns:a16="http://schemas.microsoft.com/office/drawing/2014/main" id="{00000000-0008-0000-0200-000001020000}"/>
            </a:ext>
          </a:extLst>
        </xdr:cNvPr>
        <xdr:cNvCxnSpPr>
          <a:cxnSpLocks noChangeShapeType="1"/>
          <a:endCxn id="512" idx="1"/>
        </xdr:cNvCxnSpPr>
      </xdr:nvCxnSpPr>
      <xdr:spPr bwMode="auto">
        <a:xfrm>
          <a:off x="21558250" y="4006850"/>
          <a:ext cx="361950" cy="215900"/>
        </a:xfrm>
        <a:prstGeom prst="bentConnector3">
          <a:avLst>
            <a:gd name="adj1" fmla="val -2199"/>
          </a:avLst>
        </a:prstGeom>
        <a:noFill/>
        <a:ln w="6350" algn="ctr">
          <a:solidFill>
            <a:schemeClr val="tx1"/>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17</xdr:col>
      <xdr:colOff>275167</xdr:colOff>
      <xdr:row>6</xdr:row>
      <xdr:rowOff>241300</xdr:rowOff>
    </xdr:from>
    <xdr:to>
      <xdr:col>18</xdr:col>
      <xdr:colOff>14817</xdr:colOff>
      <xdr:row>12</xdr:row>
      <xdr:rowOff>177800</xdr:rowOff>
    </xdr:to>
    <xdr:cxnSp macro="">
      <xdr:nvCxnSpPr>
        <xdr:cNvPr id="514" name="194 Conector angular">
          <a:extLst>
            <a:ext uri="{FF2B5EF4-FFF2-40B4-BE49-F238E27FC236}">
              <a16:creationId xmlns:a16="http://schemas.microsoft.com/office/drawing/2014/main" id="{00000000-0008-0000-0200-000002020000}"/>
            </a:ext>
          </a:extLst>
        </xdr:cNvPr>
        <xdr:cNvCxnSpPr>
          <a:cxnSpLocks noChangeShapeType="1"/>
        </xdr:cNvCxnSpPr>
      </xdr:nvCxnSpPr>
      <xdr:spPr bwMode="auto">
        <a:xfrm>
          <a:off x="12128500" y="2072217"/>
          <a:ext cx="353484" cy="1841500"/>
        </a:xfrm>
        <a:prstGeom prst="bentConnector3">
          <a:avLst>
            <a:gd name="adj1" fmla="val 1315"/>
          </a:avLst>
        </a:prstGeom>
        <a:noFill/>
        <a:ln w="6350" algn="ctr">
          <a:solidFill>
            <a:schemeClr val="tx1"/>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18</xdr:col>
      <xdr:colOff>6350</xdr:colOff>
      <xdr:row>12</xdr:row>
      <xdr:rowOff>31750</xdr:rowOff>
    </xdr:from>
    <xdr:to>
      <xdr:col>18</xdr:col>
      <xdr:colOff>533400</xdr:colOff>
      <xdr:row>12</xdr:row>
      <xdr:rowOff>279400</xdr:rowOff>
    </xdr:to>
    <xdr:sp macro="" textlink="">
      <xdr:nvSpPr>
        <xdr:cNvPr id="515" name="File">
          <a:extLst>
            <a:ext uri="{FF2B5EF4-FFF2-40B4-BE49-F238E27FC236}">
              <a16:creationId xmlns:a16="http://schemas.microsoft.com/office/drawing/2014/main" id="{00000000-0008-0000-0200-000003020000}"/>
            </a:ext>
          </a:extLst>
        </xdr:cNvPr>
        <xdr:cNvSpPr>
          <a:spLocks noEditPoints="1" noChangeArrowheads="1"/>
        </xdr:cNvSpPr>
      </xdr:nvSpPr>
      <xdr:spPr bwMode="auto">
        <a:xfrm>
          <a:off x="21297900" y="3765550"/>
          <a:ext cx="52705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19</xdr:col>
      <xdr:colOff>19050</xdr:colOff>
      <xdr:row>15</xdr:row>
      <xdr:rowOff>31750</xdr:rowOff>
    </xdr:from>
    <xdr:to>
      <xdr:col>19</xdr:col>
      <xdr:colOff>546100</xdr:colOff>
      <xdr:row>15</xdr:row>
      <xdr:rowOff>279400</xdr:rowOff>
    </xdr:to>
    <xdr:sp macro="" textlink="">
      <xdr:nvSpPr>
        <xdr:cNvPr id="516" name="File">
          <a:extLst>
            <a:ext uri="{FF2B5EF4-FFF2-40B4-BE49-F238E27FC236}">
              <a16:creationId xmlns:a16="http://schemas.microsoft.com/office/drawing/2014/main" id="{00000000-0008-0000-0200-000004020000}"/>
            </a:ext>
          </a:extLst>
        </xdr:cNvPr>
        <xdr:cNvSpPr>
          <a:spLocks noEditPoints="1" noChangeArrowheads="1"/>
        </xdr:cNvSpPr>
      </xdr:nvSpPr>
      <xdr:spPr bwMode="auto">
        <a:xfrm>
          <a:off x="21920200" y="4718050"/>
          <a:ext cx="52705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18</xdr:col>
      <xdr:colOff>266700</xdr:colOff>
      <xdr:row>14</xdr:row>
      <xdr:rowOff>273050</xdr:rowOff>
    </xdr:from>
    <xdr:to>
      <xdr:col>19</xdr:col>
      <xdr:colOff>19050</xdr:colOff>
      <xdr:row>15</xdr:row>
      <xdr:rowOff>171450</xdr:rowOff>
    </xdr:to>
    <xdr:cxnSp macro="">
      <xdr:nvCxnSpPr>
        <xdr:cNvPr id="517" name="194 Conector angular">
          <a:extLst>
            <a:ext uri="{FF2B5EF4-FFF2-40B4-BE49-F238E27FC236}">
              <a16:creationId xmlns:a16="http://schemas.microsoft.com/office/drawing/2014/main" id="{00000000-0008-0000-0200-000005020000}"/>
            </a:ext>
          </a:extLst>
        </xdr:cNvPr>
        <xdr:cNvCxnSpPr>
          <a:cxnSpLocks noChangeShapeType="1"/>
          <a:endCxn id="516" idx="1"/>
        </xdr:cNvCxnSpPr>
      </xdr:nvCxnSpPr>
      <xdr:spPr bwMode="auto">
        <a:xfrm>
          <a:off x="21558250" y="4641850"/>
          <a:ext cx="361950" cy="215900"/>
        </a:xfrm>
        <a:prstGeom prst="bentConnector3">
          <a:avLst>
            <a:gd name="adj1" fmla="val -2199"/>
          </a:avLst>
        </a:prstGeom>
        <a:noFill/>
        <a:ln w="6350" algn="ctr">
          <a:solidFill>
            <a:schemeClr val="tx1"/>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17</xdr:col>
      <xdr:colOff>279400</xdr:colOff>
      <xdr:row>6</xdr:row>
      <xdr:rowOff>241300</xdr:rowOff>
    </xdr:from>
    <xdr:to>
      <xdr:col>18</xdr:col>
      <xdr:colOff>19050</xdr:colOff>
      <xdr:row>14</xdr:row>
      <xdr:rowOff>184150</xdr:rowOff>
    </xdr:to>
    <xdr:cxnSp macro="">
      <xdr:nvCxnSpPr>
        <xdr:cNvPr id="518" name="194 Conector angular">
          <a:extLst>
            <a:ext uri="{FF2B5EF4-FFF2-40B4-BE49-F238E27FC236}">
              <a16:creationId xmlns:a16="http://schemas.microsoft.com/office/drawing/2014/main" id="{00000000-0008-0000-0200-000006020000}"/>
            </a:ext>
          </a:extLst>
        </xdr:cNvPr>
        <xdr:cNvCxnSpPr>
          <a:cxnSpLocks noChangeShapeType="1"/>
        </xdr:cNvCxnSpPr>
      </xdr:nvCxnSpPr>
      <xdr:spPr bwMode="auto">
        <a:xfrm>
          <a:off x="20961350" y="2070100"/>
          <a:ext cx="349250" cy="2482850"/>
        </a:xfrm>
        <a:prstGeom prst="bentConnector3">
          <a:avLst>
            <a:gd name="adj1" fmla="val 1315"/>
          </a:avLst>
        </a:prstGeom>
        <a:noFill/>
        <a:ln w="6350" algn="ctr">
          <a:solidFill>
            <a:schemeClr val="tx1"/>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18</xdr:col>
      <xdr:colOff>0</xdr:colOff>
      <xdr:row>21</xdr:row>
      <xdr:rowOff>0</xdr:rowOff>
    </xdr:from>
    <xdr:to>
      <xdr:col>18</xdr:col>
      <xdr:colOff>527050</xdr:colOff>
      <xdr:row>21</xdr:row>
      <xdr:rowOff>222250</xdr:rowOff>
    </xdr:to>
    <xdr:sp macro="" textlink="">
      <xdr:nvSpPr>
        <xdr:cNvPr id="519" name="File">
          <a:extLst>
            <a:ext uri="{FF2B5EF4-FFF2-40B4-BE49-F238E27FC236}">
              <a16:creationId xmlns:a16="http://schemas.microsoft.com/office/drawing/2014/main" id="{00000000-0008-0000-0200-000007020000}"/>
            </a:ext>
          </a:extLst>
        </xdr:cNvPr>
        <xdr:cNvSpPr>
          <a:spLocks noEditPoints="1" noChangeArrowheads="1"/>
        </xdr:cNvSpPr>
      </xdr:nvSpPr>
      <xdr:spPr bwMode="auto">
        <a:xfrm>
          <a:off x="21291550" y="6591300"/>
          <a:ext cx="527050" cy="222250"/>
        </a:xfrm>
        <a:custGeom>
          <a:avLst/>
          <a:gdLst>
            <a:gd name="T0" fmla="*/ 2147483646 w 21600"/>
            <a:gd name="T1" fmla="*/ 51126904 h 21600"/>
            <a:gd name="T2" fmla="*/ 0 w 21600"/>
            <a:gd name="T3" fmla="*/ 170422813 h 21600"/>
            <a:gd name="T4" fmla="*/ 2147483646 w 21600"/>
            <a:gd name="T5" fmla="*/ 340845625 h 21600"/>
            <a:gd name="T6" fmla="*/ 2147483646 w 21600"/>
            <a:gd name="T7" fmla="*/ 170422813 h 21600"/>
            <a:gd name="T8" fmla="*/ 0 w 21600"/>
            <a:gd name="T9" fmla="*/ 340845625 h 21600"/>
            <a:gd name="T10" fmla="*/ 2147483646 w 21600"/>
            <a:gd name="T11" fmla="*/ 340845625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18</xdr:col>
      <xdr:colOff>12700</xdr:colOff>
      <xdr:row>26</xdr:row>
      <xdr:rowOff>12700</xdr:rowOff>
    </xdr:from>
    <xdr:to>
      <xdr:col>18</xdr:col>
      <xdr:colOff>539750</xdr:colOff>
      <xdr:row>26</xdr:row>
      <xdr:rowOff>273050</xdr:rowOff>
    </xdr:to>
    <xdr:sp macro="" textlink="">
      <xdr:nvSpPr>
        <xdr:cNvPr id="520" name="File">
          <a:extLst>
            <a:ext uri="{FF2B5EF4-FFF2-40B4-BE49-F238E27FC236}">
              <a16:creationId xmlns:a16="http://schemas.microsoft.com/office/drawing/2014/main" id="{00000000-0008-0000-0200-000008020000}"/>
            </a:ext>
          </a:extLst>
        </xdr:cNvPr>
        <xdr:cNvSpPr>
          <a:spLocks noEditPoints="1" noChangeArrowheads="1"/>
        </xdr:cNvSpPr>
      </xdr:nvSpPr>
      <xdr:spPr bwMode="auto">
        <a:xfrm>
          <a:off x="21304250" y="8191500"/>
          <a:ext cx="527050" cy="260350"/>
        </a:xfrm>
        <a:custGeom>
          <a:avLst/>
          <a:gdLst>
            <a:gd name="T0" fmla="*/ 2147483646 w 21600"/>
            <a:gd name="T1" fmla="*/ 66191734 h 21600"/>
            <a:gd name="T2" fmla="*/ 0 w 21600"/>
            <a:gd name="T3" fmla="*/ 220638827 h 21600"/>
            <a:gd name="T4" fmla="*/ 2147483646 w 21600"/>
            <a:gd name="T5" fmla="*/ 441277798 h 21600"/>
            <a:gd name="T6" fmla="*/ 2147483646 w 21600"/>
            <a:gd name="T7" fmla="*/ 220638827 h 21600"/>
            <a:gd name="T8" fmla="*/ 0 w 21600"/>
            <a:gd name="T9" fmla="*/ 441277798 h 21600"/>
            <a:gd name="T10" fmla="*/ 2147483646 w 21600"/>
            <a:gd name="T11" fmla="*/ 441277798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18</xdr:col>
      <xdr:colOff>12700</xdr:colOff>
      <xdr:row>18</xdr:row>
      <xdr:rowOff>19050</xdr:rowOff>
    </xdr:from>
    <xdr:to>
      <xdr:col>18</xdr:col>
      <xdr:colOff>539750</xdr:colOff>
      <xdr:row>18</xdr:row>
      <xdr:rowOff>279400</xdr:rowOff>
    </xdr:to>
    <xdr:sp macro="" textlink="">
      <xdr:nvSpPr>
        <xdr:cNvPr id="521" name="File">
          <a:extLst>
            <a:ext uri="{FF2B5EF4-FFF2-40B4-BE49-F238E27FC236}">
              <a16:creationId xmlns:a16="http://schemas.microsoft.com/office/drawing/2014/main" id="{00000000-0008-0000-0200-000009020000}"/>
            </a:ext>
          </a:extLst>
        </xdr:cNvPr>
        <xdr:cNvSpPr>
          <a:spLocks noEditPoints="1" noChangeArrowheads="1"/>
        </xdr:cNvSpPr>
      </xdr:nvSpPr>
      <xdr:spPr bwMode="auto">
        <a:xfrm>
          <a:off x="21304250" y="5657850"/>
          <a:ext cx="527050" cy="260350"/>
        </a:xfrm>
        <a:custGeom>
          <a:avLst/>
          <a:gdLst>
            <a:gd name="T0" fmla="*/ 2147483646 w 21600"/>
            <a:gd name="T1" fmla="*/ 66191734 h 21600"/>
            <a:gd name="T2" fmla="*/ 0 w 21600"/>
            <a:gd name="T3" fmla="*/ 220638827 h 21600"/>
            <a:gd name="T4" fmla="*/ 2147483646 w 21600"/>
            <a:gd name="T5" fmla="*/ 441277798 h 21600"/>
            <a:gd name="T6" fmla="*/ 2147483646 w 21600"/>
            <a:gd name="T7" fmla="*/ 220638827 h 21600"/>
            <a:gd name="T8" fmla="*/ 0 w 21600"/>
            <a:gd name="T9" fmla="*/ 441277798 h 21600"/>
            <a:gd name="T10" fmla="*/ 2147483646 w 21600"/>
            <a:gd name="T11" fmla="*/ 441277798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17</xdr:col>
      <xdr:colOff>279400</xdr:colOff>
      <xdr:row>7</xdr:row>
      <xdr:rowOff>247650</xdr:rowOff>
    </xdr:from>
    <xdr:to>
      <xdr:col>18</xdr:col>
      <xdr:colOff>31750</xdr:colOff>
      <xdr:row>19</xdr:row>
      <xdr:rowOff>165100</xdr:rowOff>
    </xdr:to>
    <xdr:cxnSp macro="">
      <xdr:nvCxnSpPr>
        <xdr:cNvPr id="522" name="194 Conector angular">
          <a:extLst>
            <a:ext uri="{FF2B5EF4-FFF2-40B4-BE49-F238E27FC236}">
              <a16:creationId xmlns:a16="http://schemas.microsoft.com/office/drawing/2014/main" id="{00000000-0008-0000-0200-00000A020000}"/>
            </a:ext>
          </a:extLst>
        </xdr:cNvPr>
        <xdr:cNvCxnSpPr>
          <a:cxnSpLocks noChangeShapeType="1"/>
        </xdr:cNvCxnSpPr>
      </xdr:nvCxnSpPr>
      <xdr:spPr bwMode="auto">
        <a:xfrm>
          <a:off x="20961350" y="2393950"/>
          <a:ext cx="361950" cy="3727450"/>
        </a:xfrm>
        <a:prstGeom prst="bentConnector3">
          <a:avLst>
            <a:gd name="adj1" fmla="val 1269"/>
          </a:avLst>
        </a:prstGeom>
        <a:noFill/>
        <a:ln w="6350" algn="ctr">
          <a:solidFill>
            <a:schemeClr val="tx1"/>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19</xdr:col>
      <xdr:colOff>12700</xdr:colOff>
      <xdr:row>20</xdr:row>
      <xdr:rowOff>31750</xdr:rowOff>
    </xdr:from>
    <xdr:to>
      <xdr:col>19</xdr:col>
      <xdr:colOff>539750</xdr:colOff>
      <xdr:row>20</xdr:row>
      <xdr:rowOff>279400</xdr:rowOff>
    </xdr:to>
    <xdr:sp macro="" textlink="">
      <xdr:nvSpPr>
        <xdr:cNvPr id="523" name="File">
          <a:extLst>
            <a:ext uri="{FF2B5EF4-FFF2-40B4-BE49-F238E27FC236}">
              <a16:creationId xmlns:a16="http://schemas.microsoft.com/office/drawing/2014/main" id="{00000000-0008-0000-0200-00000B020000}"/>
            </a:ext>
          </a:extLst>
        </xdr:cNvPr>
        <xdr:cNvSpPr>
          <a:spLocks noEditPoints="1" noChangeArrowheads="1"/>
        </xdr:cNvSpPr>
      </xdr:nvSpPr>
      <xdr:spPr bwMode="auto">
        <a:xfrm>
          <a:off x="21913850" y="6305550"/>
          <a:ext cx="52705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18</xdr:col>
      <xdr:colOff>260350</xdr:colOff>
      <xdr:row>19</xdr:row>
      <xdr:rowOff>273050</xdr:rowOff>
    </xdr:from>
    <xdr:to>
      <xdr:col>19</xdr:col>
      <xdr:colOff>12700</xdr:colOff>
      <xdr:row>20</xdr:row>
      <xdr:rowOff>171450</xdr:rowOff>
    </xdr:to>
    <xdr:cxnSp macro="">
      <xdr:nvCxnSpPr>
        <xdr:cNvPr id="524" name="194 Conector angular">
          <a:extLst>
            <a:ext uri="{FF2B5EF4-FFF2-40B4-BE49-F238E27FC236}">
              <a16:creationId xmlns:a16="http://schemas.microsoft.com/office/drawing/2014/main" id="{00000000-0008-0000-0200-00000C020000}"/>
            </a:ext>
          </a:extLst>
        </xdr:cNvPr>
        <xdr:cNvCxnSpPr>
          <a:cxnSpLocks noChangeShapeType="1"/>
        </xdr:cNvCxnSpPr>
      </xdr:nvCxnSpPr>
      <xdr:spPr bwMode="auto">
        <a:xfrm>
          <a:off x="21551900" y="6229350"/>
          <a:ext cx="361950" cy="215900"/>
        </a:xfrm>
        <a:prstGeom prst="bentConnector3">
          <a:avLst>
            <a:gd name="adj1" fmla="val -2199"/>
          </a:avLst>
        </a:prstGeom>
        <a:noFill/>
        <a:ln w="6350" algn="ctr">
          <a:solidFill>
            <a:schemeClr val="tx1"/>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18</xdr:col>
      <xdr:colOff>19050</xdr:colOff>
      <xdr:row>19</xdr:row>
      <xdr:rowOff>19050</xdr:rowOff>
    </xdr:from>
    <xdr:to>
      <xdr:col>18</xdr:col>
      <xdr:colOff>546100</xdr:colOff>
      <xdr:row>19</xdr:row>
      <xdr:rowOff>279400</xdr:rowOff>
    </xdr:to>
    <xdr:sp macro="" textlink="">
      <xdr:nvSpPr>
        <xdr:cNvPr id="525" name="File">
          <a:extLst>
            <a:ext uri="{FF2B5EF4-FFF2-40B4-BE49-F238E27FC236}">
              <a16:creationId xmlns:a16="http://schemas.microsoft.com/office/drawing/2014/main" id="{00000000-0008-0000-0200-00000D020000}"/>
            </a:ext>
          </a:extLst>
        </xdr:cNvPr>
        <xdr:cNvSpPr>
          <a:spLocks noEditPoints="1" noChangeArrowheads="1"/>
        </xdr:cNvSpPr>
      </xdr:nvSpPr>
      <xdr:spPr bwMode="auto">
        <a:xfrm>
          <a:off x="21310600" y="5975350"/>
          <a:ext cx="527050" cy="260350"/>
        </a:xfrm>
        <a:custGeom>
          <a:avLst/>
          <a:gdLst>
            <a:gd name="T0" fmla="*/ 2147483646 w 21600"/>
            <a:gd name="T1" fmla="*/ 66191734 h 21600"/>
            <a:gd name="T2" fmla="*/ 0 w 21600"/>
            <a:gd name="T3" fmla="*/ 220638827 h 21600"/>
            <a:gd name="T4" fmla="*/ 2147483646 w 21600"/>
            <a:gd name="T5" fmla="*/ 441277798 h 21600"/>
            <a:gd name="T6" fmla="*/ 2147483646 w 21600"/>
            <a:gd name="T7" fmla="*/ 220638827 h 21600"/>
            <a:gd name="T8" fmla="*/ 0 w 21600"/>
            <a:gd name="T9" fmla="*/ 441277798 h 21600"/>
            <a:gd name="T10" fmla="*/ 2147483646 w 21600"/>
            <a:gd name="T11" fmla="*/ 441277798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18</xdr:col>
      <xdr:colOff>6350</xdr:colOff>
      <xdr:row>14</xdr:row>
      <xdr:rowOff>31750</xdr:rowOff>
    </xdr:from>
    <xdr:to>
      <xdr:col>18</xdr:col>
      <xdr:colOff>533400</xdr:colOff>
      <xdr:row>14</xdr:row>
      <xdr:rowOff>279400</xdr:rowOff>
    </xdr:to>
    <xdr:sp macro="" textlink="">
      <xdr:nvSpPr>
        <xdr:cNvPr id="526" name="File">
          <a:extLst>
            <a:ext uri="{FF2B5EF4-FFF2-40B4-BE49-F238E27FC236}">
              <a16:creationId xmlns:a16="http://schemas.microsoft.com/office/drawing/2014/main" id="{00000000-0008-0000-0200-00000E020000}"/>
            </a:ext>
          </a:extLst>
        </xdr:cNvPr>
        <xdr:cNvSpPr>
          <a:spLocks noEditPoints="1" noChangeArrowheads="1"/>
        </xdr:cNvSpPr>
      </xdr:nvSpPr>
      <xdr:spPr bwMode="auto">
        <a:xfrm>
          <a:off x="21297900" y="4400550"/>
          <a:ext cx="52705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11</xdr:col>
      <xdr:colOff>6350</xdr:colOff>
      <xdr:row>30</xdr:row>
      <xdr:rowOff>12700</xdr:rowOff>
    </xdr:from>
    <xdr:to>
      <xdr:col>11</xdr:col>
      <xdr:colOff>533400</xdr:colOff>
      <xdr:row>30</xdr:row>
      <xdr:rowOff>260350</xdr:rowOff>
    </xdr:to>
    <xdr:sp macro="" textlink="">
      <xdr:nvSpPr>
        <xdr:cNvPr id="527" name="File">
          <a:extLst>
            <a:ext uri="{FF2B5EF4-FFF2-40B4-BE49-F238E27FC236}">
              <a16:creationId xmlns:a16="http://schemas.microsoft.com/office/drawing/2014/main" id="{00000000-0008-0000-0200-00000F020000}"/>
            </a:ext>
          </a:extLst>
        </xdr:cNvPr>
        <xdr:cNvSpPr>
          <a:spLocks noEditPoints="1" noChangeArrowheads="1"/>
        </xdr:cNvSpPr>
      </xdr:nvSpPr>
      <xdr:spPr bwMode="auto">
        <a:xfrm>
          <a:off x="11531600" y="11366500"/>
          <a:ext cx="52705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19</xdr:col>
      <xdr:colOff>6350</xdr:colOff>
      <xdr:row>17</xdr:row>
      <xdr:rowOff>25400</xdr:rowOff>
    </xdr:from>
    <xdr:to>
      <xdr:col>19</xdr:col>
      <xdr:colOff>533400</xdr:colOff>
      <xdr:row>17</xdr:row>
      <xdr:rowOff>273050</xdr:rowOff>
    </xdr:to>
    <xdr:sp macro="" textlink="">
      <xdr:nvSpPr>
        <xdr:cNvPr id="528" name="File">
          <a:extLst>
            <a:ext uri="{FF2B5EF4-FFF2-40B4-BE49-F238E27FC236}">
              <a16:creationId xmlns:a16="http://schemas.microsoft.com/office/drawing/2014/main" id="{00000000-0008-0000-0200-000010020000}"/>
            </a:ext>
          </a:extLst>
        </xdr:cNvPr>
        <xdr:cNvSpPr>
          <a:spLocks noEditPoints="1" noChangeArrowheads="1"/>
        </xdr:cNvSpPr>
      </xdr:nvSpPr>
      <xdr:spPr bwMode="auto">
        <a:xfrm>
          <a:off x="21907500" y="5346700"/>
          <a:ext cx="52705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17</xdr:col>
      <xdr:colOff>279400</xdr:colOff>
      <xdr:row>6</xdr:row>
      <xdr:rowOff>228600</xdr:rowOff>
    </xdr:from>
    <xdr:to>
      <xdr:col>18</xdr:col>
      <xdr:colOff>19050</xdr:colOff>
      <xdr:row>16</xdr:row>
      <xdr:rowOff>152400</xdr:rowOff>
    </xdr:to>
    <xdr:cxnSp macro="">
      <xdr:nvCxnSpPr>
        <xdr:cNvPr id="529" name="194 Conector angular">
          <a:extLst>
            <a:ext uri="{FF2B5EF4-FFF2-40B4-BE49-F238E27FC236}">
              <a16:creationId xmlns:a16="http://schemas.microsoft.com/office/drawing/2014/main" id="{00000000-0008-0000-0200-000011020000}"/>
            </a:ext>
          </a:extLst>
        </xdr:cNvPr>
        <xdr:cNvCxnSpPr>
          <a:cxnSpLocks noChangeShapeType="1"/>
        </xdr:cNvCxnSpPr>
      </xdr:nvCxnSpPr>
      <xdr:spPr bwMode="auto">
        <a:xfrm>
          <a:off x="20961350" y="2057400"/>
          <a:ext cx="349250" cy="3098800"/>
        </a:xfrm>
        <a:prstGeom prst="bentConnector3">
          <a:avLst>
            <a:gd name="adj1" fmla="val 1315"/>
          </a:avLst>
        </a:prstGeom>
        <a:noFill/>
        <a:ln w="6350" algn="ctr">
          <a:solidFill>
            <a:schemeClr val="tx1"/>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18</xdr:col>
      <xdr:colOff>254000</xdr:colOff>
      <xdr:row>16</xdr:row>
      <xdr:rowOff>273050</xdr:rowOff>
    </xdr:from>
    <xdr:to>
      <xdr:col>19</xdr:col>
      <xdr:colOff>6350</xdr:colOff>
      <xdr:row>17</xdr:row>
      <xdr:rowOff>171450</xdr:rowOff>
    </xdr:to>
    <xdr:cxnSp macro="">
      <xdr:nvCxnSpPr>
        <xdr:cNvPr id="530" name="194 Conector angular">
          <a:extLst>
            <a:ext uri="{FF2B5EF4-FFF2-40B4-BE49-F238E27FC236}">
              <a16:creationId xmlns:a16="http://schemas.microsoft.com/office/drawing/2014/main" id="{00000000-0008-0000-0200-000012020000}"/>
            </a:ext>
          </a:extLst>
        </xdr:cNvPr>
        <xdr:cNvCxnSpPr>
          <a:cxnSpLocks noChangeShapeType="1"/>
        </xdr:cNvCxnSpPr>
      </xdr:nvCxnSpPr>
      <xdr:spPr bwMode="auto">
        <a:xfrm>
          <a:off x="21545550" y="5276850"/>
          <a:ext cx="361950" cy="215900"/>
        </a:xfrm>
        <a:prstGeom prst="bentConnector3">
          <a:avLst>
            <a:gd name="adj1" fmla="val -2199"/>
          </a:avLst>
        </a:prstGeom>
        <a:noFill/>
        <a:ln w="6350" algn="ctr">
          <a:solidFill>
            <a:schemeClr val="tx1"/>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17</xdr:col>
      <xdr:colOff>603250</xdr:colOff>
      <xdr:row>16</xdr:row>
      <xdr:rowOff>31750</xdr:rowOff>
    </xdr:from>
    <xdr:to>
      <xdr:col>18</xdr:col>
      <xdr:colOff>520700</xdr:colOff>
      <xdr:row>16</xdr:row>
      <xdr:rowOff>279400</xdr:rowOff>
    </xdr:to>
    <xdr:sp macro="" textlink="">
      <xdr:nvSpPr>
        <xdr:cNvPr id="531" name="File">
          <a:extLst>
            <a:ext uri="{FF2B5EF4-FFF2-40B4-BE49-F238E27FC236}">
              <a16:creationId xmlns:a16="http://schemas.microsoft.com/office/drawing/2014/main" id="{00000000-0008-0000-0200-000013020000}"/>
            </a:ext>
          </a:extLst>
        </xdr:cNvPr>
        <xdr:cNvSpPr>
          <a:spLocks noEditPoints="1" noChangeArrowheads="1"/>
        </xdr:cNvSpPr>
      </xdr:nvSpPr>
      <xdr:spPr bwMode="auto">
        <a:xfrm>
          <a:off x="21285200" y="5035550"/>
          <a:ext cx="52705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19</xdr:col>
      <xdr:colOff>38100</xdr:colOff>
      <xdr:row>29</xdr:row>
      <xdr:rowOff>44450</xdr:rowOff>
    </xdr:from>
    <xdr:to>
      <xdr:col>19</xdr:col>
      <xdr:colOff>558800</xdr:colOff>
      <xdr:row>29</xdr:row>
      <xdr:rowOff>304800</xdr:rowOff>
    </xdr:to>
    <xdr:sp macro="" textlink="">
      <xdr:nvSpPr>
        <xdr:cNvPr id="532" name="File">
          <a:extLst>
            <a:ext uri="{FF2B5EF4-FFF2-40B4-BE49-F238E27FC236}">
              <a16:creationId xmlns:a16="http://schemas.microsoft.com/office/drawing/2014/main" id="{00000000-0008-0000-0200-000014020000}"/>
            </a:ext>
          </a:extLst>
        </xdr:cNvPr>
        <xdr:cNvSpPr>
          <a:spLocks noEditPoints="1" noChangeArrowheads="1"/>
        </xdr:cNvSpPr>
      </xdr:nvSpPr>
      <xdr:spPr bwMode="auto">
        <a:xfrm>
          <a:off x="21939250" y="9175750"/>
          <a:ext cx="520700" cy="260350"/>
        </a:xfrm>
        <a:custGeom>
          <a:avLst/>
          <a:gdLst>
            <a:gd name="T0" fmla="*/ 2147483646 w 21600"/>
            <a:gd name="T1" fmla="*/ 66191734 h 21600"/>
            <a:gd name="T2" fmla="*/ 0 w 21600"/>
            <a:gd name="T3" fmla="*/ 220638827 h 21600"/>
            <a:gd name="T4" fmla="*/ 2147483646 w 21600"/>
            <a:gd name="T5" fmla="*/ 441277798 h 21600"/>
            <a:gd name="T6" fmla="*/ 2147483646 w 21600"/>
            <a:gd name="T7" fmla="*/ 220638827 h 21600"/>
            <a:gd name="T8" fmla="*/ 0 w 21600"/>
            <a:gd name="T9" fmla="*/ 441277798 h 21600"/>
            <a:gd name="T10" fmla="*/ 2147483646 w 21600"/>
            <a:gd name="T11" fmla="*/ 441277798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18</xdr:col>
      <xdr:colOff>279400</xdr:colOff>
      <xdr:row>26</xdr:row>
      <xdr:rowOff>260350</xdr:rowOff>
    </xdr:from>
    <xdr:to>
      <xdr:col>19</xdr:col>
      <xdr:colOff>31750</xdr:colOff>
      <xdr:row>29</xdr:row>
      <xdr:rowOff>203200</xdr:rowOff>
    </xdr:to>
    <xdr:cxnSp macro="">
      <xdr:nvCxnSpPr>
        <xdr:cNvPr id="533" name="194 Conector angular">
          <a:extLst>
            <a:ext uri="{FF2B5EF4-FFF2-40B4-BE49-F238E27FC236}">
              <a16:creationId xmlns:a16="http://schemas.microsoft.com/office/drawing/2014/main" id="{00000000-0008-0000-0200-000015020000}"/>
            </a:ext>
          </a:extLst>
        </xdr:cNvPr>
        <xdr:cNvCxnSpPr>
          <a:cxnSpLocks noChangeShapeType="1"/>
        </xdr:cNvCxnSpPr>
      </xdr:nvCxnSpPr>
      <xdr:spPr bwMode="auto">
        <a:xfrm>
          <a:off x="21570950" y="8439150"/>
          <a:ext cx="361950" cy="895350"/>
        </a:xfrm>
        <a:prstGeom prst="bentConnector3">
          <a:avLst>
            <a:gd name="adj1" fmla="val -2199"/>
          </a:avLst>
        </a:prstGeom>
        <a:noFill/>
        <a:ln w="6350" algn="ctr">
          <a:solidFill>
            <a:schemeClr val="tx1"/>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17</xdr:col>
      <xdr:colOff>0</xdr:colOff>
      <xdr:row>6</xdr:row>
      <xdr:rowOff>0</xdr:rowOff>
    </xdr:from>
    <xdr:to>
      <xdr:col>17</xdr:col>
      <xdr:colOff>527050</xdr:colOff>
      <xdr:row>6</xdr:row>
      <xdr:rowOff>247650</xdr:rowOff>
    </xdr:to>
    <xdr:sp macro="" textlink="">
      <xdr:nvSpPr>
        <xdr:cNvPr id="534" name="File">
          <a:extLst>
            <a:ext uri="{FF2B5EF4-FFF2-40B4-BE49-F238E27FC236}">
              <a16:creationId xmlns:a16="http://schemas.microsoft.com/office/drawing/2014/main" id="{00000000-0008-0000-0200-000016020000}"/>
            </a:ext>
          </a:extLst>
        </xdr:cNvPr>
        <xdr:cNvSpPr>
          <a:spLocks noEditPoints="1" noChangeArrowheads="1"/>
        </xdr:cNvSpPr>
      </xdr:nvSpPr>
      <xdr:spPr bwMode="auto">
        <a:xfrm>
          <a:off x="20681950" y="1828800"/>
          <a:ext cx="52705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17</xdr:col>
      <xdr:colOff>279400</xdr:colOff>
      <xdr:row>6</xdr:row>
      <xdr:rowOff>247650</xdr:rowOff>
    </xdr:from>
    <xdr:to>
      <xdr:col>18</xdr:col>
      <xdr:colOff>31750</xdr:colOff>
      <xdr:row>30</xdr:row>
      <xdr:rowOff>146050</xdr:rowOff>
    </xdr:to>
    <xdr:cxnSp macro="">
      <xdr:nvCxnSpPr>
        <xdr:cNvPr id="535" name="194 Conector angular">
          <a:extLst>
            <a:ext uri="{FF2B5EF4-FFF2-40B4-BE49-F238E27FC236}">
              <a16:creationId xmlns:a16="http://schemas.microsoft.com/office/drawing/2014/main" id="{00000000-0008-0000-0200-000017020000}"/>
            </a:ext>
          </a:extLst>
        </xdr:cNvPr>
        <xdr:cNvCxnSpPr>
          <a:cxnSpLocks noChangeShapeType="1"/>
        </xdr:cNvCxnSpPr>
      </xdr:nvCxnSpPr>
      <xdr:spPr bwMode="auto">
        <a:xfrm>
          <a:off x="20961350" y="2076450"/>
          <a:ext cx="361950" cy="7518400"/>
        </a:xfrm>
        <a:prstGeom prst="bentConnector3">
          <a:avLst>
            <a:gd name="adj1" fmla="val 1269"/>
          </a:avLst>
        </a:prstGeom>
        <a:noFill/>
        <a:ln w="6350" algn="ctr">
          <a:solidFill>
            <a:schemeClr val="tx1"/>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19</xdr:col>
      <xdr:colOff>31750</xdr:colOff>
      <xdr:row>31</xdr:row>
      <xdr:rowOff>25400</xdr:rowOff>
    </xdr:from>
    <xdr:to>
      <xdr:col>19</xdr:col>
      <xdr:colOff>552450</xdr:colOff>
      <xdr:row>31</xdr:row>
      <xdr:rowOff>285750</xdr:rowOff>
    </xdr:to>
    <xdr:sp macro="" textlink="">
      <xdr:nvSpPr>
        <xdr:cNvPr id="536" name="File">
          <a:extLst>
            <a:ext uri="{FF2B5EF4-FFF2-40B4-BE49-F238E27FC236}">
              <a16:creationId xmlns:a16="http://schemas.microsoft.com/office/drawing/2014/main" id="{00000000-0008-0000-0200-000018020000}"/>
            </a:ext>
          </a:extLst>
        </xdr:cNvPr>
        <xdr:cNvSpPr>
          <a:spLocks noEditPoints="1" noChangeArrowheads="1"/>
        </xdr:cNvSpPr>
      </xdr:nvSpPr>
      <xdr:spPr bwMode="auto">
        <a:xfrm>
          <a:off x="21932900" y="9791700"/>
          <a:ext cx="520700" cy="260350"/>
        </a:xfrm>
        <a:custGeom>
          <a:avLst/>
          <a:gdLst>
            <a:gd name="T0" fmla="*/ 2147483646 w 21600"/>
            <a:gd name="T1" fmla="*/ 66191734 h 21600"/>
            <a:gd name="T2" fmla="*/ 0 w 21600"/>
            <a:gd name="T3" fmla="*/ 220638827 h 21600"/>
            <a:gd name="T4" fmla="*/ 2147483646 w 21600"/>
            <a:gd name="T5" fmla="*/ 441277798 h 21600"/>
            <a:gd name="T6" fmla="*/ 2147483646 w 21600"/>
            <a:gd name="T7" fmla="*/ 220638827 h 21600"/>
            <a:gd name="T8" fmla="*/ 0 w 21600"/>
            <a:gd name="T9" fmla="*/ 441277798 h 21600"/>
            <a:gd name="T10" fmla="*/ 2147483646 w 21600"/>
            <a:gd name="T11" fmla="*/ 441277798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19</xdr:col>
      <xdr:colOff>31750</xdr:colOff>
      <xdr:row>32</xdr:row>
      <xdr:rowOff>12700</xdr:rowOff>
    </xdr:from>
    <xdr:to>
      <xdr:col>19</xdr:col>
      <xdr:colOff>552450</xdr:colOff>
      <xdr:row>32</xdr:row>
      <xdr:rowOff>273050</xdr:rowOff>
    </xdr:to>
    <xdr:sp macro="" textlink="">
      <xdr:nvSpPr>
        <xdr:cNvPr id="537" name="File">
          <a:extLst>
            <a:ext uri="{FF2B5EF4-FFF2-40B4-BE49-F238E27FC236}">
              <a16:creationId xmlns:a16="http://schemas.microsoft.com/office/drawing/2014/main" id="{00000000-0008-0000-0200-000019020000}"/>
            </a:ext>
          </a:extLst>
        </xdr:cNvPr>
        <xdr:cNvSpPr>
          <a:spLocks noEditPoints="1" noChangeArrowheads="1"/>
        </xdr:cNvSpPr>
      </xdr:nvSpPr>
      <xdr:spPr bwMode="auto">
        <a:xfrm>
          <a:off x="21932900" y="10096500"/>
          <a:ext cx="520700" cy="260350"/>
        </a:xfrm>
        <a:custGeom>
          <a:avLst/>
          <a:gdLst>
            <a:gd name="T0" fmla="*/ 2147483646 w 21600"/>
            <a:gd name="T1" fmla="*/ 66191734 h 21600"/>
            <a:gd name="T2" fmla="*/ 0 w 21600"/>
            <a:gd name="T3" fmla="*/ 220638827 h 21600"/>
            <a:gd name="T4" fmla="*/ 2147483646 w 21600"/>
            <a:gd name="T5" fmla="*/ 441277798 h 21600"/>
            <a:gd name="T6" fmla="*/ 2147483646 w 21600"/>
            <a:gd name="T7" fmla="*/ 220638827 h 21600"/>
            <a:gd name="T8" fmla="*/ 0 w 21600"/>
            <a:gd name="T9" fmla="*/ 441277798 h 21600"/>
            <a:gd name="T10" fmla="*/ 2147483646 w 21600"/>
            <a:gd name="T11" fmla="*/ 441277798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19</xdr:col>
      <xdr:colOff>31750</xdr:colOff>
      <xdr:row>33</xdr:row>
      <xdr:rowOff>12700</xdr:rowOff>
    </xdr:from>
    <xdr:to>
      <xdr:col>19</xdr:col>
      <xdr:colOff>552450</xdr:colOff>
      <xdr:row>33</xdr:row>
      <xdr:rowOff>273050</xdr:rowOff>
    </xdr:to>
    <xdr:sp macro="" textlink="">
      <xdr:nvSpPr>
        <xdr:cNvPr id="538" name="File">
          <a:extLst>
            <a:ext uri="{FF2B5EF4-FFF2-40B4-BE49-F238E27FC236}">
              <a16:creationId xmlns:a16="http://schemas.microsoft.com/office/drawing/2014/main" id="{00000000-0008-0000-0200-00001A020000}"/>
            </a:ext>
          </a:extLst>
        </xdr:cNvPr>
        <xdr:cNvSpPr>
          <a:spLocks noEditPoints="1" noChangeArrowheads="1"/>
        </xdr:cNvSpPr>
      </xdr:nvSpPr>
      <xdr:spPr bwMode="auto">
        <a:xfrm>
          <a:off x="21932900" y="10414000"/>
          <a:ext cx="520700" cy="260350"/>
        </a:xfrm>
        <a:custGeom>
          <a:avLst/>
          <a:gdLst>
            <a:gd name="T0" fmla="*/ 2147483646 w 21600"/>
            <a:gd name="T1" fmla="*/ 66191734 h 21600"/>
            <a:gd name="T2" fmla="*/ 0 w 21600"/>
            <a:gd name="T3" fmla="*/ 220638827 h 21600"/>
            <a:gd name="T4" fmla="*/ 2147483646 w 21600"/>
            <a:gd name="T5" fmla="*/ 441277798 h 21600"/>
            <a:gd name="T6" fmla="*/ 2147483646 w 21600"/>
            <a:gd name="T7" fmla="*/ 220638827 h 21600"/>
            <a:gd name="T8" fmla="*/ 0 w 21600"/>
            <a:gd name="T9" fmla="*/ 441277798 h 21600"/>
            <a:gd name="T10" fmla="*/ 2147483646 w 21600"/>
            <a:gd name="T11" fmla="*/ 441277798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19</xdr:col>
      <xdr:colOff>31750</xdr:colOff>
      <xdr:row>34</xdr:row>
      <xdr:rowOff>12700</xdr:rowOff>
    </xdr:from>
    <xdr:to>
      <xdr:col>19</xdr:col>
      <xdr:colOff>552450</xdr:colOff>
      <xdr:row>34</xdr:row>
      <xdr:rowOff>273050</xdr:rowOff>
    </xdr:to>
    <xdr:sp macro="" textlink="">
      <xdr:nvSpPr>
        <xdr:cNvPr id="539" name="File">
          <a:extLst>
            <a:ext uri="{FF2B5EF4-FFF2-40B4-BE49-F238E27FC236}">
              <a16:creationId xmlns:a16="http://schemas.microsoft.com/office/drawing/2014/main" id="{00000000-0008-0000-0200-00001B020000}"/>
            </a:ext>
          </a:extLst>
        </xdr:cNvPr>
        <xdr:cNvSpPr>
          <a:spLocks noEditPoints="1" noChangeArrowheads="1"/>
        </xdr:cNvSpPr>
      </xdr:nvSpPr>
      <xdr:spPr bwMode="auto">
        <a:xfrm>
          <a:off x="21932900" y="10731500"/>
          <a:ext cx="520700" cy="260350"/>
        </a:xfrm>
        <a:custGeom>
          <a:avLst/>
          <a:gdLst>
            <a:gd name="T0" fmla="*/ 2147483646 w 21600"/>
            <a:gd name="T1" fmla="*/ 66191734 h 21600"/>
            <a:gd name="T2" fmla="*/ 0 w 21600"/>
            <a:gd name="T3" fmla="*/ 220638827 h 21600"/>
            <a:gd name="T4" fmla="*/ 2147483646 w 21600"/>
            <a:gd name="T5" fmla="*/ 441277798 h 21600"/>
            <a:gd name="T6" fmla="*/ 2147483646 w 21600"/>
            <a:gd name="T7" fmla="*/ 220638827 h 21600"/>
            <a:gd name="T8" fmla="*/ 0 w 21600"/>
            <a:gd name="T9" fmla="*/ 441277798 h 21600"/>
            <a:gd name="T10" fmla="*/ 2147483646 w 21600"/>
            <a:gd name="T11" fmla="*/ 441277798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18</xdr:col>
      <xdr:colOff>279400</xdr:colOff>
      <xdr:row>30</xdr:row>
      <xdr:rowOff>254000</xdr:rowOff>
    </xdr:from>
    <xdr:to>
      <xdr:col>19</xdr:col>
      <xdr:colOff>31750</xdr:colOff>
      <xdr:row>31</xdr:row>
      <xdr:rowOff>171450</xdr:rowOff>
    </xdr:to>
    <xdr:cxnSp macro="">
      <xdr:nvCxnSpPr>
        <xdr:cNvPr id="540" name="194 Conector angular">
          <a:extLst>
            <a:ext uri="{FF2B5EF4-FFF2-40B4-BE49-F238E27FC236}">
              <a16:creationId xmlns:a16="http://schemas.microsoft.com/office/drawing/2014/main" id="{00000000-0008-0000-0200-00001C020000}"/>
            </a:ext>
          </a:extLst>
        </xdr:cNvPr>
        <xdr:cNvCxnSpPr>
          <a:cxnSpLocks noChangeShapeType="1"/>
        </xdr:cNvCxnSpPr>
      </xdr:nvCxnSpPr>
      <xdr:spPr bwMode="auto">
        <a:xfrm>
          <a:off x="21570950" y="9702800"/>
          <a:ext cx="361950" cy="234950"/>
        </a:xfrm>
        <a:prstGeom prst="bentConnector3">
          <a:avLst>
            <a:gd name="adj1" fmla="val -2199"/>
          </a:avLst>
        </a:prstGeom>
        <a:noFill/>
        <a:ln w="6350" algn="ctr">
          <a:solidFill>
            <a:schemeClr val="tx1"/>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18</xdr:col>
      <xdr:colOff>279400</xdr:colOff>
      <xdr:row>30</xdr:row>
      <xdr:rowOff>254000</xdr:rowOff>
    </xdr:from>
    <xdr:to>
      <xdr:col>19</xdr:col>
      <xdr:colOff>31750</xdr:colOff>
      <xdr:row>32</xdr:row>
      <xdr:rowOff>158750</xdr:rowOff>
    </xdr:to>
    <xdr:cxnSp macro="">
      <xdr:nvCxnSpPr>
        <xdr:cNvPr id="541" name="194 Conector angular">
          <a:extLst>
            <a:ext uri="{FF2B5EF4-FFF2-40B4-BE49-F238E27FC236}">
              <a16:creationId xmlns:a16="http://schemas.microsoft.com/office/drawing/2014/main" id="{00000000-0008-0000-0200-00001D020000}"/>
            </a:ext>
          </a:extLst>
        </xdr:cNvPr>
        <xdr:cNvCxnSpPr>
          <a:cxnSpLocks noChangeShapeType="1"/>
        </xdr:cNvCxnSpPr>
      </xdr:nvCxnSpPr>
      <xdr:spPr bwMode="auto">
        <a:xfrm>
          <a:off x="21570950" y="9702800"/>
          <a:ext cx="361950" cy="539750"/>
        </a:xfrm>
        <a:prstGeom prst="bentConnector3">
          <a:avLst>
            <a:gd name="adj1" fmla="val -2199"/>
          </a:avLst>
        </a:prstGeom>
        <a:noFill/>
        <a:ln w="6350" algn="ctr">
          <a:solidFill>
            <a:schemeClr val="tx1"/>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18</xdr:col>
      <xdr:colOff>275167</xdr:colOff>
      <xdr:row>30</xdr:row>
      <xdr:rowOff>247650</xdr:rowOff>
    </xdr:from>
    <xdr:to>
      <xdr:col>19</xdr:col>
      <xdr:colOff>27517</xdr:colOff>
      <xdr:row>33</xdr:row>
      <xdr:rowOff>158750</xdr:rowOff>
    </xdr:to>
    <xdr:cxnSp macro="">
      <xdr:nvCxnSpPr>
        <xdr:cNvPr id="542" name="194 Conector angular">
          <a:extLst>
            <a:ext uri="{FF2B5EF4-FFF2-40B4-BE49-F238E27FC236}">
              <a16:creationId xmlns:a16="http://schemas.microsoft.com/office/drawing/2014/main" id="{00000000-0008-0000-0200-00001E020000}"/>
            </a:ext>
          </a:extLst>
        </xdr:cNvPr>
        <xdr:cNvCxnSpPr>
          <a:cxnSpLocks noChangeShapeType="1"/>
        </xdr:cNvCxnSpPr>
      </xdr:nvCxnSpPr>
      <xdr:spPr bwMode="auto">
        <a:xfrm>
          <a:off x="12742334" y="9698567"/>
          <a:ext cx="366183" cy="863600"/>
        </a:xfrm>
        <a:prstGeom prst="bentConnector3">
          <a:avLst>
            <a:gd name="adj1" fmla="val -2199"/>
          </a:avLst>
        </a:prstGeom>
        <a:noFill/>
        <a:ln w="6350" algn="ctr">
          <a:solidFill>
            <a:schemeClr val="tx1"/>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18</xdr:col>
      <xdr:colOff>275167</xdr:colOff>
      <xdr:row>30</xdr:row>
      <xdr:rowOff>260350</xdr:rowOff>
    </xdr:from>
    <xdr:to>
      <xdr:col>19</xdr:col>
      <xdr:colOff>27517</xdr:colOff>
      <xdr:row>34</xdr:row>
      <xdr:rowOff>177800</xdr:rowOff>
    </xdr:to>
    <xdr:cxnSp macro="">
      <xdr:nvCxnSpPr>
        <xdr:cNvPr id="543" name="194 Conector angular">
          <a:extLst>
            <a:ext uri="{FF2B5EF4-FFF2-40B4-BE49-F238E27FC236}">
              <a16:creationId xmlns:a16="http://schemas.microsoft.com/office/drawing/2014/main" id="{00000000-0008-0000-0200-00001F020000}"/>
            </a:ext>
          </a:extLst>
        </xdr:cNvPr>
        <xdr:cNvCxnSpPr>
          <a:cxnSpLocks noChangeShapeType="1"/>
        </xdr:cNvCxnSpPr>
      </xdr:nvCxnSpPr>
      <xdr:spPr bwMode="auto">
        <a:xfrm>
          <a:off x="12742334" y="9711267"/>
          <a:ext cx="366183" cy="1187450"/>
        </a:xfrm>
        <a:prstGeom prst="bentConnector3">
          <a:avLst>
            <a:gd name="adj1" fmla="val -2199"/>
          </a:avLst>
        </a:prstGeom>
        <a:noFill/>
        <a:ln w="6350" algn="ctr">
          <a:solidFill>
            <a:schemeClr val="tx1"/>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18</xdr:col>
      <xdr:colOff>12700</xdr:colOff>
      <xdr:row>30</xdr:row>
      <xdr:rowOff>0</xdr:rowOff>
    </xdr:from>
    <xdr:to>
      <xdr:col>18</xdr:col>
      <xdr:colOff>539750</xdr:colOff>
      <xdr:row>30</xdr:row>
      <xdr:rowOff>260350</xdr:rowOff>
    </xdr:to>
    <xdr:sp macro="" textlink="">
      <xdr:nvSpPr>
        <xdr:cNvPr id="544" name="File">
          <a:extLst>
            <a:ext uri="{FF2B5EF4-FFF2-40B4-BE49-F238E27FC236}">
              <a16:creationId xmlns:a16="http://schemas.microsoft.com/office/drawing/2014/main" id="{00000000-0008-0000-0200-000020020000}"/>
            </a:ext>
          </a:extLst>
        </xdr:cNvPr>
        <xdr:cNvSpPr>
          <a:spLocks noEditPoints="1" noChangeArrowheads="1"/>
        </xdr:cNvSpPr>
      </xdr:nvSpPr>
      <xdr:spPr bwMode="auto">
        <a:xfrm>
          <a:off x="21304250" y="9448800"/>
          <a:ext cx="527050" cy="260350"/>
        </a:xfrm>
        <a:custGeom>
          <a:avLst/>
          <a:gdLst>
            <a:gd name="T0" fmla="*/ 2147483646 w 21600"/>
            <a:gd name="T1" fmla="*/ 66191734 h 21600"/>
            <a:gd name="T2" fmla="*/ 0 w 21600"/>
            <a:gd name="T3" fmla="*/ 220638827 h 21600"/>
            <a:gd name="T4" fmla="*/ 2147483646 w 21600"/>
            <a:gd name="T5" fmla="*/ 441277798 h 21600"/>
            <a:gd name="T6" fmla="*/ 2147483646 w 21600"/>
            <a:gd name="T7" fmla="*/ 220638827 h 21600"/>
            <a:gd name="T8" fmla="*/ 0 w 21600"/>
            <a:gd name="T9" fmla="*/ 441277798 h 21600"/>
            <a:gd name="T10" fmla="*/ 2147483646 w 21600"/>
            <a:gd name="T11" fmla="*/ 441277798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18</xdr:col>
      <xdr:colOff>266700</xdr:colOff>
      <xdr:row>38</xdr:row>
      <xdr:rowOff>279400</xdr:rowOff>
    </xdr:from>
    <xdr:to>
      <xdr:col>19</xdr:col>
      <xdr:colOff>19050</xdr:colOff>
      <xdr:row>39</xdr:row>
      <xdr:rowOff>203200</xdr:rowOff>
    </xdr:to>
    <xdr:cxnSp macro="">
      <xdr:nvCxnSpPr>
        <xdr:cNvPr id="545" name="194 Conector angular">
          <a:extLst>
            <a:ext uri="{FF2B5EF4-FFF2-40B4-BE49-F238E27FC236}">
              <a16:creationId xmlns:a16="http://schemas.microsoft.com/office/drawing/2014/main" id="{00000000-0008-0000-0200-000021020000}"/>
            </a:ext>
          </a:extLst>
        </xdr:cNvPr>
        <xdr:cNvCxnSpPr>
          <a:cxnSpLocks noChangeShapeType="1"/>
        </xdr:cNvCxnSpPr>
      </xdr:nvCxnSpPr>
      <xdr:spPr bwMode="auto">
        <a:xfrm>
          <a:off x="21558250" y="12268200"/>
          <a:ext cx="361950" cy="241300"/>
        </a:xfrm>
        <a:prstGeom prst="bentConnector3">
          <a:avLst>
            <a:gd name="adj1" fmla="val -2199"/>
          </a:avLst>
        </a:prstGeom>
        <a:noFill/>
        <a:ln w="6350" algn="ctr">
          <a:solidFill>
            <a:schemeClr val="tx1"/>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18</xdr:col>
      <xdr:colOff>0</xdr:colOff>
      <xdr:row>38</xdr:row>
      <xdr:rowOff>31750</xdr:rowOff>
    </xdr:from>
    <xdr:to>
      <xdr:col>18</xdr:col>
      <xdr:colOff>527050</xdr:colOff>
      <xdr:row>38</xdr:row>
      <xdr:rowOff>279400</xdr:rowOff>
    </xdr:to>
    <xdr:sp macro="" textlink="">
      <xdr:nvSpPr>
        <xdr:cNvPr id="546" name="File">
          <a:extLst>
            <a:ext uri="{FF2B5EF4-FFF2-40B4-BE49-F238E27FC236}">
              <a16:creationId xmlns:a16="http://schemas.microsoft.com/office/drawing/2014/main" id="{00000000-0008-0000-0200-000022020000}"/>
            </a:ext>
          </a:extLst>
        </xdr:cNvPr>
        <xdr:cNvSpPr>
          <a:spLocks noEditPoints="1" noChangeArrowheads="1"/>
        </xdr:cNvSpPr>
      </xdr:nvSpPr>
      <xdr:spPr bwMode="auto">
        <a:xfrm>
          <a:off x="21291550" y="12020550"/>
          <a:ext cx="52705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18</xdr:col>
      <xdr:colOff>266700</xdr:colOff>
      <xdr:row>38</xdr:row>
      <xdr:rowOff>279400</xdr:rowOff>
    </xdr:from>
    <xdr:to>
      <xdr:col>19</xdr:col>
      <xdr:colOff>19050</xdr:colOff>
      <xdr:row>40</xdr:row>
      <xdr:rowOff>184150</xdr:rowOff>
    </xdr:to>
    <xdr:cxnSp macro="">
      <xdr:nvCxnSpPr>
        <xdr:cNvPr id="547" name="194 Conector angular">
          <a:extLst>
            <a:ext uri="{FF2B5EF4-FFF2-40B4-BE49-F238E27FC236}">
              <a16:creationId xmlns:a16="http://schemas.microsoft.com/office/drawing/2014/main" id="{00000000-0008-0000-0200-000023020000}"/>
            </a:ext>
          </a:extLst>
        </xdr:cNvPr>
        <xdr:cNvCxnSpPr>
          <a:cxnSpLocks noChangeShapeType="1"/>
        </xdr:cNvCxnSpPr>
      </xdr:nvCxnSpPr>
      <xdr:spPr bwMode="auto">
        <a:xfrm>
          <a:off x="21558250" y="12268200"/>
          <a:ext cx="361950" cy="539750"/>
        </a:xfrm>
        <a:prstGeom prst="bentConnector3">
          <a:avLst>
            <a:gd name="adj1" fmla="val -2199"/>
          </a:avLst>
        </a:prstGeom>
        <a:noFill/>
        <a:ln w="6350" algn="ctr">
          <a:solidFill>
            <a:schemeClr val="tx1"/>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18</xdr:col>
      <xdr:colOff>266700</xdr:colOff>
      <xdr:row>35</xdr:row>
      <xdr:rowOff>222250</xdr:rowOff>
    </xdr:from>
    <xdr:to>
      <xdr:col>19</xdr:col>
      <xdr:colOff>19050</xdr:colOff>
      <xdr:row>37</xdr:row>
      <xdr:rowOff>165100</xdr:rowOff>
    </xdr:to>
    <xdr:cxnSp macro="">
      <xdr:nvCxnSpPr>
        <xdr:cNvPr id="548" name="194 Conector angular">
          <a:extLst>
            <a:ext uri="{FF2B5EF4-FFF2-40B4-BE49-F238E27FC236}">
              <a16:creationId xmlns:a16="http://schemas.microsoft.com/office/drawing/2014/main" id="{00000000-0008-0000-0200-000024020000}"/>
            </a:ext>
          </a:extLst>
        </xdr:cNvPr>
        <xdr:cNvCxnSpPr>
          <a:cxnSpLocks noChangeShapeType="1"/>
        </xdr:cNvCxnSpPr>
      </xdr:nvCxnSpPr>
      <xdr:spPr bwMode="auto">
        <a:xfrm>
          <a:off x="21558250" y="11258550"/>
          <a:ext cx="361950" cy="577850"/>
        </a:xfrm>
        <a:prstGeom prst="bentConnector3">
          <a:avLst>
            <a:gd name="adj1" fmla="val -2199"/>
          </a:avLst>
        </a:prstGeom>
        <a:noFill/>
        <a:ln w="6350" algn="ctr">
          <a:solidFill>
            <a:schemeClr val="tx1"/>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18</xdr:col>
      <xdr:colOff>0</xdr:colOff>
      <xdr:row>35</xdr:row>
      <xdr:rowOff>0</xdr:rowOff>
    </xdr:from>
    <xdr:to>
      <xdr:col>18</xdr:col>
      <xdr:colOff>527050</xdr:colOff>
      <xdr:row>35</xdr:row>
      <xdr:rowOff>247650</xdr:rowOff>
    </xdr:to>
    <xdr:sp macro="" textlink="">
      <xdr:nvSpPr>
        <xdr:cNvPr id="549" name="File">
          <a:extLst>
            <a:ext uri="{FF2B5EF4-FFF2-40B4-BE49-F238E27FC236}">
              <a16:creationId xmlns:a16="http://schemas.microsoft.com/office/drawing/2014/main" id="{00000000-0008-0000-0200-000025020000}"/>
            </a:ext>
          </a:extLst>
        </xdr:cNvPr>
        <xdr:cNvSpPr>
          <a:spLocks noEditPoints="1" noChangeArrowheads="1"/>
        </xdr:cNvSpPr>
      </xdr:nvSpPr>
      <xdr:spPr bwMode="auto">
        <a:xfrm>
          <a:off x="21291550" y="11036300"/>
          <a:ext cx="52705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10</xdr:col>
      <xdr:colOff>12700</xdr:colOff>
      <xdr:row>41</xdr:row>
      <xdr:rowOff>44450</xdr:rowOff>
    </xdr:from>
    <xdr:to>
      <xdr:col>10</xdr:col>
      <xdr:colOff>539750</xdr:colOff>
      <xdr:row>41</xdr:row>
      <xdr:rowOff>292100</xdr:rowOff>
    </xdr:to>
    <xdr:sp macro="" textlink="">
      <xdr:nvSpPr>
        <xdr:cNvPr id="550" name="File">
          <a:extLst>
            <a:ext uri="{FF2B5EF4-FFF2-40B4-BE49-F238E27FC236}">
              <a16:creationId xmlns:a16="http://schemas.microsoft.com/office/drawing/2014/main" id="{00000000-0008-0000-0200-000026020000}"/>
            </a:ext>
          </a:extLst>
        </xdr:cNvPr>
        <xdr:cNvSpPr>
          <a:spLocks noEditPoints="1" noChangeArrowheads="1"/>
        </xdr:cNvSpPr>
      </xdr:nvSpPr>
      <xdr:spPr bwMode="auto">
        <a:xfrm>
          <a:off x="10928350" y="14890750"/>
          <a:ext cx="52705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11</xdr:col>
      <xdr:colOff>31750</xdr:colOff>
      <xdr:row>43</xdr:row>
      <xdr:rowOff>6350</xdr:rowOff>
    </xdr:from>
    <xdr:to>
      <xdr:col>11</xdr:col>
      <xdr:colOff>565150</xdr:colOff>
      <xdr:row>43</xdr:row>
      <xdr:rowOff>266700</xdr:rowOff>
    </xdr:to>
    <xdr:sp macro="" textlink="">
      <xdr:nvSpPr>
        <xdr:cNvPr id="551" name="File">
          <a:extLst>
            <a:ext uri="{FF2B5EF4-FFF2-40B4-BE49-F238E27FC236}">
              <a16:creationId xmlns:a16="http://schemas.microsoft.com/office/drawing/2014/main" id="{00000000-0008-0000-0200-000027020000}"/>
            </a:ext>
          </a:extLst>
        </xdr:cNvPr>
        <xdr:cNvSpPr>
          <a:spLocks noEditPoints="1" noChangeArrowheads="1"/>
        </xdr:cNvSpPr>
      </xdr:nvSpPr>
      <xdr:spPr bwMode="auto">
        <a:xfrm>
          <a:off x="11557000" y="15487650"/>
          <a:ext cx="533400" cy="260350"/>
        </a:xfrm>
        <a:custGeom>
          <a:avLst/>
          <a:gdLst>
            <a:gd name="T0" fmla="*/ 2147483646 w 21600"/>
            <a:gd name="T1" fmla="*/ 66191734 h 21600"/>
            <a:gd name="T2" fmla="*/ 0 w 21600"/>
            <a:gd name="T3" fmla="*/ 220638827 h 21600"/>
            <a:gd name="T4" fmla="*/ 2147483646 w 21600"/>
            <a:gd name="T5" fmla="*/ 441277798 h 21600"/>
            <a:gd name="T6" fmla="*/ 2147483646 w 21600"/>
            <a:gd name="T7" fmla="*/ 220638827 h 21600"/>
            <a:gd name="T8" fmla="*/ 0 w 21600"/>
            <a:gd name="T9" fmla="*/ 441277798 h 21600"/>
            <a:gd name="T10" fmla="*/ 2147483646 w 21600"/>
            <a:gd name="T11" fmla="*/ 441277798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11</xdr:col>
      <xdr:colOff>31750</xdr:colOff>
      <xdr:row>42</xdr:row>
      <xdr:rowOff>6350</xdr:rowOff>
    </xdr:from>
    <xdr:to>
      <xdr:col>11</xdr:col>
      <xdr:colOff>565150</xdr:colOff>
      <xdr:row>42</xdr:row>
      <xdr:rowOff>266700</xdr:rowOff>
    </xdr:to>
    <xdr:sp macro="" textlink="">
      <xdr:nvSpPr>
        <xdr:cNvPr id="552" name="File">
          <a:extLst>
            <a:ext uri="{FF2B5EF4-FFF2-40B4-BE49-F238E27FC236}">
              <a16:creationId xmlns:a16="http://schemas.microsoft.com/office/drawing/2014/main" id="{00000000-0008-0000-0200-000028020000}"/>
            </a:ext>
          </a:extLst>
        </xdr:cNvPr>
        <xdr:cNvSpPr>
          <a:spLocks noEditPoints="1" noChangeArrowheads="1"/>
        </xdr:cNvSpPr>
      </xdr:nvSpPr>
      <xdr:spPr bwMode="auto">
        <a:xfrm>
          <a:off x="11557000" y="15170150"/>
          <a:ext cx="533400" cy="260350"/>
        </a:xfrm>
        <a:custGeom>
          <a:avLst/>
          <a:gdLst>
            <a:gd name="T0" fmla="*/ 2147483646 w 21600"/>
            <a:gd name="T1" fmla="*/ 66191734 h 21600"/>
            <a:gd name="T2" fmla="*/ 0 w 21600"/>
            <a:gd name="T3" fmla="*/ 220638827 h 21600"/>
            <a:gd name="T4" fmla="*/ 2147483646 w 21600"/>
            <a:gd name="T5" fmla="*/ 441277798 h 21600"/>
            <a:gd name="T6" fmla="*/ 2147483646 w 21600"/>
            <a:gd name="T7" fmla="*/ 220638827 h 21600"/>
            <a:gd name="T8" fmla="*/ 0 w 21600"/>
            <a:gd name="T9" fmla="*/ 441277798 h 21600"/>
            <a:gd name="T10" fmla="*/ 2147483646 w 21600"/>
            <a:gd name="T11" fmla="*/ 441277798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11</xdr:col>
      <xdr:colOff>25400</xdr:colOff>
      <xdr:row>44</xdr:row>
      <xdr:rowOff>12700</xdr:rowOff>
    </xdr:from>
    <xdr:to>
      <xdr:col>11</xdr:col>
      <xdr:colOff>558800</xdr:colOff>
      <xdr:row>44</xdr:row>
      <xdr:rowOff>273050</xdr:rowOff>
    </xdr:to>
    <xdr:sp macro="" textlink="">
      <xdr:nvSpPr>
        <xdr:cNvPr id="553" name="File">
          <a:extLst>
            <a:ext uri="{FF2B5EF4-FFF2-40B4-BE49-F238E27FC236}">
              <a16:creationId xmlns:a16="http://schemas.microsoft.com/office/drawing/2014/main" id="{00000000-0008-0000-0200-000029020000}"/>
            </a:ext>
          </a:extLst>
        </xdr:cNvPr>
        <xdr:cNvSpPr>
          <a:spLocks noEditPoints="1" noChangeArrowheads="1"/>
        </xdr:cNvSpPr>
      </xdr:nvSpPr>
      <xdr:spPr bwMode="auto">
        <a:xfrm>
          <a:off x="11550650" y="15811500"/>
          <a:ext cx="533400" cy="260350"/>
        </a:xfrm>
        <a:custGeom>
          <a:avLst/>
          <a:gdLst>
            <a:gd name="T0" fmla="*/ 2147483646 w 21600"/>
            <a:gd name="T1" fmla="*/ 66191734 h 21600"/>
            <a:gd name="T2" fmla="*/ 0 w 21600"/>
            <a:gd name="T3" fmla="*/ 220638827 h 21600"/>
            <a:gd name="T4" fmla="*/ 2147483646 w 21600"/>
            <a:gd name="T5" fmla="*/ 441277798 h 21600"/>
            <a:gd name="T6" fmla="*/ 2147483646 w 21600"/>
            <a:gd name="T7" fmla="*/ 220638827 h 21600"/>
            <a:gd name="T8" fmla="*/ 0 w 21600"/>
            <a:gd name="T9" fmla="*/ 441277798 h 21600"/>
            <a:gd name="T10" fmla="*/ 2147483646 w 21600"/>
            <a:gd name="T11" fmla="*/ 441277798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10</xdr:col>
      <xdr:colOff>273050</xdr:colOff>
      <xdr:row>41</xdr:row>
      <xdr:rowOff>292100</xdr:rowOff>
    </xdr:from>
    <xdr:to>
      <xdr:col>11</xdr:col>
      <xdr:colOff>25400</xdr:colOff>
      <xdr:row>43</xdr:row>
      <xdr:rowOff>158750</xdr:rowOff>
    </xdr:to>
    <xdr:cxnSp macro="">
      <xdr:nvCxnSpPr>
        <xdr:cNvPr id="554" name="194 Conector angular">
          <a:extLst>
            <a:ext uri="{FF2B5EF4-FFF2-40B4-BE49-F238E27FC236}">
              <a16:creationId xmlns:a16="http://schemas.microsoft.com/office/drawing/2014/main" id="{00000000-0008-0000-0200-00002A020000}"/>
            </a:ext>
          </a:extLst>
        </xdr:cNvPr>
        <xdr:cNvCxnSpPr>
          <a:cxnSpLocks noChangeShapeType="1"/>
        </xdr:cNvCxnSpPr>
      </xdr:nvCxnSpPr>
      <xdr:spPr bwMode="auto">
        <a:xfrm>
          <a:off x="11188700" y="15138400"/>
          <a:ext cx="361950" cy="501650"/>
        </a:xfrm>
        <a:prstGeom prst="bentConnector3">
          <a:avLst>
            <a:gd name="adj1" fmla="val -6102"/>
          </a:avLst>
        </a:prstGeom>
        <a:noFill/>
        <a:ln w="6350" algn="ctr">
          <a:solidFill>
            <a:sysClr val="windowText" lastClr="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10</xdr:col>
      <xdr:colOff>273050</xdr:colOff>
      <xdr:row>41</xdr:row>
      <xdr:rowOff>298450</xdr:rowOff>
    </xdr:from>
    <xdr:to>
      <xdr:col>11</xdr:col>
      <xdr:colOff>25400</xdr:colOff>
      <xdr:row>44</xdr:row>
      <xdr:rowOff>171450</xdr:rowOff>
    </xdr:to>
    <xdr:cxnSp macro="">
      <xdr:nvCxnSpPr>
        <xdr:cNvPr id="555" name="194 Conector angular">
          <a:extLst>
            <a:ext uri="{FF2B5EF4-FFF2-40B4-BE49-F238E27FC236}">
              <a16:creationId xmlns:a16="http://schemas.microsoft.com/office/drawing/2014/main" id="{00000000-0008-0000-0200-00002B020000}"/>
            </a:ext>
          </a:extLst>
        </xdr:cNvPr>
        <xdr:cNvCxnSpPr>
          <a:cxnSpLocks noChangeShapeType="1"/>
        </xdr:cNvCxnSpPr>
      </xdr:nvCxnSpPr>
      <xdr:spPr bwMode="auto">
        <a:xfrm>
          <a:off x="11188700" y="15144750"/>
          <a:ext cx="361950" cy="825500"/>
        </a:xfrm>
        <a:prstGeom prst="bentConnector3">
          <a:avLst>
            <a:gd name="adj1" fmla="val -6102"/>
          </a:avLst>
        </a:prstGeom>
        <a:noFill/>
        <a:ln w="6350" algn="ctr">
          <a:solidFill>
            <a:sysClr val="windowText" lastClr="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10</xdr:col>
      <xdr:colOff>273050</xdr:colOff>
      <xdr:row>41</xdr:row>
      <xdr:rowOff>298450</xdr:rowOff>
    </xdr:from>
    <xdr:to>
      <xdr:col>11</xdr:col>
      <xdr:colOff>25400</xdr:colOff>
      <xdr:row>42</xdr:row>
      <xdr:rowOff>158750</xdr:rowOff>
    </xdr:to>
    <xdr:cxnSp macro="">
      <xdr:nvCxnSpPr>
        <xdr:cNvPr id="556" name="194 Conector angular">
          <a:extLst>
            <a:ext uri="{FF2B5EF4-FFF2-40B4-BE49-F238E27FC236}">
              <a16:creationId xmlns:a16="http://schemas.microsoft.com/office/drawing/2014/main" id="{00000000-0008-0000-0200-00002C020000}"/>
            </a:ext>
          </a:extLst>
        </xdr:cNvPr>
        <xdr:cNvCxnSpPr>
          <a:cxnSpLocks noChangeShapeType="1"/>
        </xdr:cNvCxnSpPr>
      </xdr:nvCxnSpPr>
      <xdr:spPr bwMode="auto">
        <a:xfrm>
          <a:off x="11188700" y="15144750"/>
          <a:ext cx="361950" cy="177800"/>
        </a:xfrm>
        <a:prstGeom prst="bentConnector3">
          <a:avLst>
            <a:gd name="adj1" fmla="val -6102"/>
          </a:avLst>
        </a:prstGeom>
        <a:noFill/>
        <a:ln w="6350" algn="ctr">
          <a:solidFill>
            <a:srgbClr val="254061"/>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10</xdr:col>
      <xdr:colOff>273050</xdr:colOff>
      <xdr:row>41</xdr:row>
      <xdr:rowOff>298450</xdr:rowOff>
    </xdr:from>
    <xdr:to>
      <xdr:col>11</xdr:col>
      <xdr:colOff>25400</xdr:colOff>
      <xdr:row>42</xdr:row>
      <xdr:rowOff>158750</xdr:rowOff>
    </xdr:to>
    <xdr:cxnSp macro="">
      <xdr:nvCxnSpPr>
        <xdr:cNvPr id="557" name="194 Conector angular">
          <a:extLst>
            <a:ext uri="{FF2B5EF4-FFF2-40B4-BE49-F238E27FC236}">
              <a16:creationId xmlns:a16="http://schemas.microsoft.com/office/drawing/2014/main" id="{00000000-0008-0000-0200-00002D020000}"/>
            </a:ext>
          </a:extLst>
        </xdr:cNvPr>
        <xdr:cNvCxnSpPr>
          <a:cxnSpLocks noChangeShapeType="1"/>
        </xdr:cNvCxnSpPr>
      </xdr:nvCxnSpPr>
      <xdr:spPr bwMode="auto">
        <a:xfrm>
          <a:off x="11188700" y="15144750"/>
          <a:ext cx="361950" cy="177800"/>
        </a:xfrm>
        <a:prstGeom prst="bentConnector3">
          <a:avLst>
            <a:gd name="adj1" fmla="val -6102"/>
          </a:avLst>
        </a:prstGeom>
        <a:noFill/>
        <a:ln w="6350" algn="ctr">
          <a:solidFill>
            <a:sysClr val="windowText" lastClr="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9</xdr:col>
      <xdr:colOff>385233</xdr:colOff>
      <xdr:row>15</xdr:row>
      <xdr:rowOff>254000</xdr:rowOff>
    </xdr:from>
    <xdr:to>
      <xdr:col>10</xdr:col>
      <xdr:colOff>16933</xdr:colOff>
      <xdr:row>41</xdr:row>
      <xdr:rowOff>196850</xdr:rowOff>
    </xdr:to>
    <xdr:cxnSp macro="">
      <xdr:nvCxnSpPr>
        <xdr:cNvPr id="558" name="194 Conector angular">
          <a:extLst>
            <a:ext uri="{FF2B5EF4-FFF2-40B4-BE49-F238E27FC236}">
              <a16:creationId xmlns:a16="http://schemas.microsoft.com/office/drawing/2014/main" id="{00000000-0008-0000-0200-00002E020000}"/>
            </a:ext>
          </a:extLst>
        </xdr:cNvPr>
        <xdr:cNvCxnSpPr>
          <a:cxnSpLocks noChangeShapeType="1"/>
        </xdr:cNvCxnSpPr>
      </xdr:nvCxnSpPr>
      <xdr:spPr bwMode="auto">
        <a:xfrm>
          <a:off x="6438900" y="4624917"/>
          <a:ext cx="245533" cy="8197850"/>
        </a:xfrm>
        <a:prstGeom prst="bentConnector3">
          <a:avLst>
            <a:gd name="adj1" fmla="val -4431"/>
          </a:avLst>
        </a:prstGeom>
        <a:noFill/>
        <a:ln w="6350">
          <a:solidFill>
            <a:sysClr val="windowText" lastClr="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11</xdr:col>
      <xdr:colOff>31750</xdr:colOff>
      <xdr:row>46</xdr:row>
      <xdr:rowOff>298450</xdr:rowOff>
    </xdr:from>
    <xdr:to>
      <xdr:col>11</xdr:col>
      <xdr:colOff>565150</xdr:colOff>
      <xdr:row>47</xdr:row>
      <xdr:rowOff>241300</xdr:rowOff>
    </xdr:to>
    <xdr:sp macro="" textlink="">
      <xdr:nvSpPr>
        <xdr:cNvPr id="559" name="File">
          <a:extLst>
            <a:ext uri="{FF2B5EF4-FFF2-40B4-BE49-F238E27FC236}">
              <a16:creationId xmlns:a16="http://schemas.microsoft.com/office/drawing/2014/main" id="{00000000-0008-0000-0200-00002F020000}"/>
            </a:ext>
          </a:extLst>
        </xdr:cNvPr>
        <xdr:cNvSpPr>
          <a:spLocks noEditPoints="1" noChangeArrowheads="1"/>
        </xdr:cNvSpPr>
      </xdr:nvSpPr>
      <xdr:spPr bwMode="auto">
        <a:xfrm>
          <a:off x="11557000" y="16732250"/>
          <a:ext cx="533400" cy="260350"/>
        </a:xfrm>
        <a:custGeom>
          <a:avLst/>
          <a:gdLst>
            <a:gd name="T0" fmla="*/ 2147483646 w 21600"/>
            <a:gd name="T1" fmla="*/ 66191734 h 21600"/>
            <a:gd name="T2" fmla="*/ 0 w 21600"/>
            <a:gd name="T3" fmla="*/ 220638827 h 21600"/>
            <a:gd name="T4" fmla="*/ 2147483646 w 21600"/>
            <a:gd name="T5" fmla="*/ 441277798 h 21600"/>
            <a:gd name="T6" fmla="*/ 2147483646 w 21600"/>
            <a:gd name="T7" fmla="*/ 220638827 h 21600"/>
            <a:gd name="T8" fmla="*/ 0 w 21600"/>
            <a:gd name="T9" fmla="*/ 441277798 h 21600"/>
            <a:gd name="T10" fmla="*/ 2147483646 w 21600"/>
            <a:gd name="T11" fmla="*/ 441277798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11</xdr:col>
      <xdr:colOff>31750</xdr:colOff>
      <xdr:row>45</xdr:row>
      <xdr:rowOff>304800</xdr:rowOff>
    </xdr:from>
    <xdr:to>
      <xdr:col>11</xdr:col>
      <xdr:colOff>565150</xdr:colOff>
      <xdr:row>46</xdr:row>
      <xdr:rowOff>247650</xdr:rowOff>
    </xdr:to>
    <xdr:sp macro="" textlink="">
      <xdr:nvSpPr>
        <xdr:cNvPr id="560" name="File">
          <a:extLst>
            <a:ext uri="{FF2B5EF4-FFF2-40B4-BE49-F238E27FC236}">
              <a16:creationId xmlns:a16="http://schemas.microsoft.com/office/drawing/2014/main" id="{00000000-0008-0000-0200-000030020000}"/>
            </a:ext>
          </a:extLst>
        </xdr:cNvPr>
        <xdr:cNvSpPr>
          <a:spLocks noEditPoints="1" noChangeArrowheads="1"/>
        </xdr:cNvSpPr>
      </xdr:nvSpPr>
      <xdr:spPr bwMode="auto">
        <a:xfrm>
          <a:off x="11557000" y="16421100"/>
          <a:ext cx="533400" cy="260350"/>
        </a:xfrm>
        <a:custGeom>
          <a:avLst/>
          <a:gdLst>
            <a:gd name="T0" fmla="*/ 2147483646 w 21600"/>
            <a:gd name="T1" fmla="*/ 66191734 h 21600"/>
            <a:gd name="T2" fmla="*/ 0 w 21600"/>
            <a:gd name="T3" fmla="*/ 220638827 h 21600"/>
            <a:gd name="T4" fmla="*/ 2147483646 w 21600"/>
            <a:gd name="T5" fmla="*/ 441277798 h 21600"/>
            <a:gd name="T6" fmla="*/ 2147483646 w 21600"/>
            <a:gd name="T7" fmla="*/ 220638827 h 21600"/>
            <a:gd name="T8" fmla="*/ 0 w 21600"/>
            <a:gd name="T9" fmla="*/ 441277798 h 21600"/>
            <a:gd name="T10" fmla="*/ 2147483646 w 21600"/>
            <a:gd name="T11" fmla="*/ 441277798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11</xdr:col>
      <xdr:colOff>25400</xdr:colOff>
      <xdr:row>47</xdr:row>
      <xdr:rowOff>304800</xdr:rowOff>
    </xdr:from>
    <xdr:to>
      <xdr:col>11</xdr:col>
      <xdr:colOff>558800</xdr:colOff>
      <xdr:row>48</xdr:row>
      <xdr:rowOff>247650</xdr:rowOff>
    </xdr:to>
    <xdr:sp macro="" textlink="">
      <xdr:nvSpPr>
        <xdr:cNvPr id="561" name="File">
          <a:extLst>
            <a:ext uri="{FF2B5EF4-FFF2-40B4-BE49-F238E27FC236}">
              <a16:creationId xmlns:a16="http://schemas.microsoft.com/office/drawing/2014/main" id="{00000000-0008-0000-0200-000031020000}"/>
            </a:ext>
          </a:extLst>
        </xdr:cNvPr>
        <xdr:cNvSpPr>
          <a:spLocks noEditPoints="1" noChangeArrowheads="1"/>
        </xdr:cNvSpPr>
      </xdr:nvSpPr>
      <xdr:spPr bwMode="auto">
        <a:xfrm>
          <a:off x="11550650" y="17056100"/>
          <a:ext cx="533400" cy="260350"/>
        </a:xfrm>
        <a:custGeom>
          <a:avLst/>
          <a:gdLst>
            <a:gd name="T0" fmla="*/ 2147483646 w 21600"/>
            <a:gd name="T1" fmla="*/ 66191734 h 21600"/>
            <a:gd name="T2" fmla="*/ 0 w 21600"/>
            <a:gd name="T3" fmla="*/ 220638827 h 21600"/>
            <a:gd name="T4" fmla="*/ 2147483646 w 21600"/>
            <a:gd name="T5" fmla="*/ 441277798 h 21600"/>
            <a:gd name="T6" fmla="*/ 2147483646 w 21600"/>
            <a:gd name="T7" fmla="*/ 220638827 h 21600"/>
            <a:gd name="T8" fmla="*/ 0 w 21600"/>
            <a:gd name="T9" fmla="*/ 441277798 h 21600"/>
            <a:gd name="T10" fmla="*/ 2147483646 w 21600"/>
            <a:gd name="T11" fmla="*/ 441277798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10</xdr:col>
      <xdr:colOff>273050</xdr:colOff>
      <xdr:row>45</xdr:row>
      <xdr:rowOff>266700</xdr:rowOff>
    </xdr:from>
    <xdr:to>
      <xdr:col>11</xdr:col>
      <xdr:colOff>25400</xdr:colOff>
      <xdr:row>47</xdr:row>
      <xdr:rowOff>139700</xdr:rowOff>
    </xdr:to>
    <xdr:cxnSp macro="">
      <xdr:nvCxnSpPr>
        <xdr:cNvPr id="562" name="194 Conector angular">
          <a:extLst>
            <a:ext uri="{FF2B5EF4-FFF2-40B4-BE49-F238E27FC236}">
              <a16:creationId xmlns:a16="http://schemas.microsoft.com/office/drawing/2014/main" id="{00000000-0008-0000-0200-000032020000}"/>
            </a:ext>
          </a:extLst>
        </xdr:cNvPr>
        <xdr:cNvCxnSpPr>
          <a:cxnSpLocks noChangeShapeType="1"/>
        </xdr:cNvCxnSpPr>
      </xdr:nvCxnSpPr>
      <xdr:spPr bwMode="auto">
        <a:xfrm>
          <a:off x="11188700" y="16383000"/>
          <a:ext cx="361950" cy="508000"/>
        </a:xfrm>
        <a:prstGeom prst="bentConnector3">
          <a:avLst>
            <a:gd name="adj1" fmla="val -6102"/>
          </a:avLst>
        </a:prstGeom>
        <a:noFill/>
        <a:ln w="6350" algn="ctr">
          <a:solidFill>
            <a:sysClr val="windowText" lastClr="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10</xdr:col>
      <xdr:colOff>273050</xdr:colOff>
      <xdr:row>45</xdr:row>
      <xdr:rowOff>273050</xdr:rowOff>
    </xdr:from>
    <xdr:to>
      <xdr:col>11</xdr:col>
      <xdr:colOff>25400</xdr:colOff>
      <xdr:row>48</xdr:row>
      <xdr:rowOff>146050</xdr:rowOff>
    </xdr:to>
    <xdr:cxnSp macro="">
      <xdr:nvCxnSpPr>
        <xdr:cNvPr id="563" name="194 Conector angular">
          <a:extLst>
            <a:ext uri="{FF2B5EF4-FFF2-40B4-BE49-F238E27FC236}">
              <a16:creationId xmlns:a16="http://schemas.microsoft.com/office/drawing/2014/main" id="{00000000-0008-0000-0200-000033020000}"/>
            </a:ext>
          </a:extLst>
        </xdr:cNvPr>
        <xdr:cNvCxnSpPr>
          <a:cxnSpLocks noChangeShapeType="1"/>
        </xdr:cNvCxnSpPr>
      </xdr:nvCxnSpPr>
      <xdr:spPr bwMode="auto">
        <a:xfrm>
          <a:off x="11188700" y="16389350"/>
          <a:ext cx="361950" cy="825500"/>
        </a:xfrm>
        <a:prstGeom prst="bentConnector3">
          <a:avLst>
            <a:gd name="adj1" fmla="val -6102"/>
          </a:avLst>
        </a:prstGeom>
        <a:noFill/>
        <a:ln w="6350" algn="ctr">
          <a:solidFill>
            <a:sysClr val="windowText" lastClr="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10</xdr:col>
      <xdr:colOff>273050</xdr:colOff>
      <xdr:row>45</xdr:row>
      <xdr:rowOff>273050</xdr:rowOff>
    </xdr:from>
    <xdr:to>
      <xdr:col>11</xdr:col>
      <xdr:colOff>25400</xdr:colOff>
      <xdr:row>46</xdr:row>
      <xdr:rowOff>133350</xdr:rowOff>
    </xdr:to>
    <xdr:cxnSp macro="">
      <xdr:nvCxnSpPr>
        <xdr:cNvPr id="564" name="194 Conector angular">
          <a:extLst>
            <a:ext uri="{FF2B5EF4-FFF2-40B4-BE49-F238E27FC236}">
              <a16:creationId xmlns:a16="http://schemas.microsoft.com/office/drawing/2014/main" id="{00000000-0008-0000-0200-000034020000}"/>
            </a:ext>
          </a:extLst>
        </xdr:cNvPr>
        <xdr:cNvCxnSpPr>
          <a:cxnSpLocks noChangeShapeType="1"/>
        </xdr:cNvCxnSpPr>
      </xdr:nvCxnSpPr>
      <xdr:spPr bwMode="auto">
        <a:xfrm>
          <a:off x="11188700" y="16389350"/>
          <a:ext cx="361950" cy="177800"/>
        </a:xfrm>
        <a:prstGeom prst="bentConnector3">
          <a:avLst>
            <a:gd name="adj1" fmla="val -6102"/>
          </a:avLst>
        </a:prstGeom>
        <a:noFill/>
        <a:ln w="6350" algn="ctr">
          <a:solidFill>
            <a:sysClr val="windowText" lastClr="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9</xdr:col>
      <xdr:colOff>385233</xdr:colOff>
      <xdr:row>15</xdr:row>
      <xdr:rowOff>254000</xdr:rowOff>
    </xdr:from>
    <xdr:to>
      <xdr:col>10</xdr:col>
      <xdr:colOff>10583</xdr:colOff>
      <xdr:row>45</xdr:row>
      <xdr:rowOff>158750</xdr:rowOff>
    </xdr:to>
    <xdr:cxnSp macro="">
      <xdr:nvCxnSpPr>
        <xdr:cNvPr id="565" name="194 Conector angular">
          <a:extLst>
            <a:ext uri="{FF2B5EF4-FFF2-40B4-BE49-F238E27FC236}">
              <a16:creationId xmlns:a16="http://schemas.microsoft.com/office/drawing/2014/main" id="{00000000-0008-0000-0200-000035020000}"/>
            </a:ext>
          </a:extLst>
        </xdr:cNvPr>
        <xdr:cNvCxnSpPr>
          <a:cxnSpLocks noChangeShapeType="1"/>
        </xdr:cNvCxnSpPr>
      </xdr:nvCxnSpPr>
      <xdr:spPr bwMode="auto">
        <a:xfrm>
          <a:off x="6438900" y="4624917"/>
          <a:ext cx="239183" cy="9429750"/>
        </a:xfrm>
        <a:prstGeom prst="bentConnector3">
          <a:avLst>
            <a:gd name="adj1" fmla="val -4431"/>
          </a:avLst>
        </a:prstGeom>
        <a:noFill/>
        <a:ln w="6350">
          <a:solidFill>
            <a:sysClr val="windowText" lastClr="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11</xdr:col>
      <xdr:colOff>31750</xdr:colOff>
      <xdr:row>49</xdr:row>
      <xdr:rowOff>12700</xdr:rowOff>
    </xdr:from>
    <xdr:to>
      <xdr:col>11</xdr:col>
      <xdr:colOff>565150</xdr:colOff>
      <xdr:row>49</xdr:row>
      <xdr:rowOff>273050</xdr:rowOff>
    </xdr:to>
    <xdr:sp macro="" textlink="">
      <xdr:nvSpPr>
        <xdr:cNvPr id="566" name="File">
          <a:extLst>
            <a:ext uri="{FF2B5EF4-FFF2-40B4-BE49-F238E27FC236}">
              <a16:creationId xmlns:a16="http://schemas.microsoft.com/office/drawing/2014/main" id="{00000000-0008-0000-0200-000036020000}"/>
            </a:ext>
          </a:extLst>
        </xdr:cNvPr>
        <xdr:cNvSpPr>
          <a:spLocks noEditPoints="1" noChangeArrowheads="1"/>
        </xdr:cNvSpPr>
      </xdr:nvSpPr>
      <xdr:spPr bwMode="auto">
        <a:xfrm>
          <a:off x="11557000" y="17399000"/>
          <a:ext cx="533400" cy="260350"/>
        </a:xfrm>
        <a:custGeom>
          <a:avLst/>
          <a:gdLst>
            <a:gd name="T0" fmla="*/ 2147483646 w 21600"/>
            <a:gd name="T1" fmla="*/ 66191734 h 21600"/>
            <a:gd name="T2" fmla="*/ 0 w 21600"/>
            <a:gd name="T3" fmla="*/ 220638827 h 21600"/>
            <a:gd name="T4" fmla="*/ 2147483646 w 21600"/>
            <a:gd name="T5" fmla="*/ 441277798 h 21600"/>
            <a:gd name="T6" fmla="*/ 2147483646 w 21600"/>
            <a:gd name="T7" fmla="*/ 220638827 h 21600"/>
            <a:gd name="T8" fmla="*/ 0 w 21600"/>
            <a:gd name="T9" fmla="*/ 441277798 h 21600"/>
            <a:gd name="T10" fmla="*/ 2147483646 w 21600"/>
            <a:gd name="T11" fmla="*/ 441277798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10</xdr:col>
      <xdr:colOff>12700</xdr:colOff>
      <xdr:row>45</xdr:row>
      <xdr:rowOff>29633</xdr:rowOff>
    </xdr:from>
    <xdr:to>
      <xdr:col>10</xdr:col>
      <xdr:colOff>539750</xdr:colOff>
      <xdr:row>45</xdr:row>
      <xdr:rowOff>277283</xdr:rowOff>
    </xdr:to>
    <xdr:sp macro="" textlink="">
      <xdr:nvSpPr>
        <xdr:cNvPr id="567" name="File">
          <a:extLst>
            <a:ext uri="{FF2B5EF4-FFF2-40B4-BE49-F238E27FC236}">
              <a16:creationId xmlns:a16="http://schemas.microsoft.com/office/drawing/2014/main" id="{00000000-0008-0000-0200-000037020000}"/>
            </a:ext>
          </a:extLst>
        </xdr:cNvPr>
        <xdr:cNvSpPr>
          <a:spLocks noEditPoints="1" noChangeArrowheads="1"/>
        </xdr:cNvSpPr>
      </xdr:nvSpPr>
      <xdr:spPr bwMode="auto">
        <a:xfrm>
          <a:off x="6680200" y="13925550"/>
          <a:ext cx="52705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10</xdr:col>
      <xdr:colOff>260350</xdr:colOff>
      <xdr:row>50</xdr:row>
      <xdr:rowOff>292100</xdr:rowOff>
    </xdr:from>
    <xdr:to>
      <xdr:col>11</xdr:col>
      <xdr:colOff>12700</xdr:colOff>
      <xdr:row>54</xdr:row>
      <xdr:rowOff>171450</xdr:rowOff>
    </xdr:to>
    <xdr:cxnSp macro="">
      <xdr:nvCxnSpPr>
        <xdr:cNvPr id="568" name="194 Conector angular">
          <a:extLst>
            <a:ext uri="{FF2B5EF4-FFF2-40B4-BE49-F238E27FC236}">
              <a16:creationId xmlns:a16="http://schemas.microsoft.com/office/drawing/2014/main" id="{00000000-0008-0000-0200-000038020000}"/>
            </a:ext>
          </a:extLst>
        </xdr:cNvPr>
        <xdr:cNvCxnSpPr>
          <a:cxnSpLocks noChangeShapeType="1"/>
        </xdr:cNvCxnSpPr>
      </xdr:nvCxnSpPr>
      <xdr:spPr bwMode="auto">
        <a:xfrm>
          <a:off x="11176000" y="17995900"/>
          <a:ext cx="361950" cy="1149350"/>
        </a:xfrm>
        <a:prstGeom prst="bentConnector3">
          <a:avLst>
            <a:gd name="adj1" fmla="val -6102"/>
          </a:avLst>
        </a:prstGeom>
        <a:noFill/>
        <a:ln w="6350" algn="ctr">
          <a:solidFill>
            <a:sysClr val="windowText" lastClr="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11</xdr:col>
      <xdr:colOff>25400</xdr:colOff>
      <xdr:row>51</xdr:row>
      <xdr:rowOff>311150</xdr:rowOff>
    </xdr:from>
    <xdr:to>
      <xdr:col>11</xdr:col>
      <xdr:colOff>558800</xdr:colOff>
      <xdr:row>52</xdr:row>
      <xdr:rowOff>254000</xdr:rowOff>
    </xdr:to>
    <xdr:sp macro="" textlink="">
      <xdr:nvSpPr>
        <xdr:cNvPr id="569" name="File">
          <a:extLst>
            <a:ext uri="{FF2B5EF4-FFF2-40B4-BE49-F238E27FC236}">
              <a16:creationId xmlns:a16="http://schemas.microsoft.com/office/drawing/2014/main" id="{00000000-0008-0000-0200-000039020000}"/>
            </a:ext>
          </a:extLst>
        </xdr:cNvPr>
        <xdr:cNvSpPr>
          <a:spLocks noEditPoints="1" noChangeArrowheads="1"/>
        </xdr:cNvSpPr>
      </xdr:nvSpPr>
      <xdr:spPr bwMode="auto">
        <a:xfrm>
          <a:off x="11550650" y="18332450"/>
          <a:ext cx="533400" cy="260350"/>
        </a:xfrm>
        <a:custGeom>
          <a:avLst/>
          <a:gdLst>
            <a:gd name="T0" fmla="*/ 2147483646 w 21600"/>
            <a:gd name="T1" fmla="*/ 66191734 h 21600"/>
            <a:gd name="T2" fmla="*/ 0 w 21600"/>
            <a:gd name="T3" fmla="*/ 220638827 h 21600"/>
            <a:gd name="T4" fmla="*/ 2147483646 w 21600"/>
            <a:gd name="T5" fmla="*/ 441277798 h 21600"/>
            <a:gd name="T6" fmla="*/ 2147483646 w 21600"/>
            <a:gd name="T7" fmla="*/ 220638827 h 21600"/>
            <a:gd name="T8" fmla="*/ 0 w 21600"/>
            <a:gd name="T9" fmla="*/ 441277798 h 21600"/>
            <a:gd name="T10" fmla="*/ 2147483646 w 21600"/>
            <a:gd name="T11" fmla="*/ 441277798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11</xdr:col>
      <xdr:colOff>25400</xdr:colOff>
      <xdr:row>51</xdr:row>
      <xdr:rowOff>0</xdr:rowOff>
    </xdr:from>
    <xdr:to>
      <xdr:col>11</xdr:col>
      <xdr:colOff>558800</xdr:colOff>
      <xdr:row>51</xdr:row>
      <xdr:rowOff>260350</xdr:rowOff>
    </xdr:to>
    <xdr:sp macro="" textlink="">
      <xdr:nvSpPr>
        <xdr:cNvPr id="570" name="File">
          <a:extLst>
            <a:ext uri="{FF2B5EF4-FFF2-40B4-BE49-F238E27FC236}">
              <a16:creationId xmlns:a16="http://schemas.microsoft.com/office/drawing/2014/main" id="{00000000-0008-0000-0200-00003A020000}"/>
            </a:ext>
          </a:extLst>
        </xdr:cNvPr>
        <xdr:cNvSpPr>
          <a:spLocks noEditPoints="1" noChangeArrowheads="1"/>
        </xdr:cNvSpPr>
      </xdr:nvSpPr>
      <xdr:spPr bwMode="auto">
        <a:xfrm>
          <a:off x="11550650" y="18021300"/>
          <a:ext cx="533400" cy="260350"/>
        </a:xfrm>
        <a:custGeom>
          <a:avLst/>
          <a:gdLst>
            <a:gd name="T0" fmla="*/ 2147483646 w 21600"/>
            <a:gd name="T1" fmla="*/ 66191734 h 21600"/>
            <a:gd name="T2" fmla="*/ 0 w 21600"/>
            <a:gd name="T3" fmla="*/ 220638827 h 21600"/>
            <a:gd name="T4" fmla="*/ 2147483646 w 21600"/>
            <a:gd name="T5" fmla="*/ 441277798 h 21600"/>
            <a:gd name="T6" fmla="*/ 2147483646 w 21600"/>
            <a:gd name="T7" fmla="*/ 220638827 h 21600"/>
            <a:gd name="T8" fmla="*/ 0 w 21600"/>
            <a:gd name="T9" fmla="*/ 441277798 h 21600"/>
            <a:gd name="T10" fmla="*/ 2147483646 w 21600"/>
            <a:gd name="T11" fmla="*/ 441277798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11</xdr:col>
      <xdr:colOff>19050</xdr:colOff>
      <xdr:row>53</xdr:row>
      <xdr:rowOff>6350</xdr:rowOff>
    </xdr:from>
    <xdr:to>
      <xdr:col>11</xdr:col>
      <xdr:colOff>552450</xdr:colOff>
      <xdr:row>53</xdr:row>
      <xdr:rowOff>266700</xdr:rowOff>
    </xdr:to>
    <xdr:sp macro="" textlink="">
      <xdr:nvSpPr>
        <xdr:cNvPr id="571" name="File">
          <a:extLst>
            <a:ext uri="{FF2B5EF4-FFF2-40B4-BE49-F238E27FC236}">
              <a16:creationId xmlns:a16="http://schemas.microsoft.com/office/drawing/2014/main" id="{00000000-0008-0000-0200-00003B020000}"/>
            </a:ext>
          </a:extLst>
        </xdr:cNvPr>
        <xdr:cNvSpPr>
          <a:spLocks noEditPoints="1" noChangeArrowheads="1"/>
        </xdr:cNvSpPr>
      </xdr:nvSpPr>
      <xdr:spPr bwMode="auto">
        <a:xfrm>
          <a:off x="11544300" y="18662650"/>
          <a:ext cx="533400" cy="260350"/>
        </a:xfrm>
        <a:custGeom>
          <a:avLst/>
          <a:gdLst>
            <a:gd name="T0" fmla="*/ 2147483646 w 21600"/>
            <a:gd name="T1" fmla="*/ 66191734 h 21600"/>
            <a:gd name="T2" fmla="*/ 0 w 21600"/>
            <a:gd name="T3" fmla="*/ 220638827 h 21600"/>
            <a:gd name="T4" fmla="*/ 2147483646 w 21600"/>
            <a:gd name="T5" fmla="*/ 441277798 h 21600"/>
            <a:gd name="T6" fmla="*/ 2147483646 w 21600"/>
            <a:gd name="T7" fmla="*/ 220638827 h 21600"/>
            <a:gd name="T8" fmla="*/ 0 w 21600"/>
            <a:gd name="T9" fmla="*/ 441277798 h 21600"/>
            <a:gd name="T10" fmla="*/ 2147483646 w 21600"/>
            <a:gd name="T11" fmla="*/ 441277798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10</xdr:col>
      <xdr:colOff>266700</xdr:colOff>
      <xdr:row>50</xdr:row>
      <xdr:rowOff>285750</xdr:rowOff>
    </xdr:from>
    <xdr:to>
      <xdr:col>11</xdr:col>
      <xdr:colOff>19050</xdr:colOff>
      <xdr:row>52</xdr:row>
      <xdr:rowOff>152400</xdr:rowOff>
    </xdr:to>
    <xdr:cxnSp macro="">
      <xdr:nvCxnSpPr>
        <xdr:cNvPr id="572" name="194 Conector angular">
          <a:extLst>
            <a:ext uri="{FF2B5EF4-FFF2-40B4-BE49-F238E27FC236}">
              <a16:creationId xmlns:a16="http://schemas.microsoft.com/office/drawing/2014/main" id="{00000000-0008-0000-0200-00003C020000}"/>
            </a:ext>
          </a:extLst>
        </xdr:cNvPr>
        <xdr:cNvCxnSpPr>
          <a:cxnSpLocks noChangeShapeType="1"/>
        </xdr:cNvCxnSpPr>
      </xdr:nvCxnSpPr>
      <xdr:spPr bwMode="auto">
        <a:xfrm>
          <a:off x="11182350" y="17989550"/>
          <a:ext cx="361950" cy="501650"/>
        </a:xfrm>
        <a:prstGeom prst="bentConnector3">
          <a:avLst>
            <a:gd name="adj1" fmla="val -6102"/>
          </a:avLst>
        </a:prstGeom>
        <a:noFill/>
        <a:ln w="6350" algn="ctr">
          <a:solidFill>
            <a:sysClr val="windowText" lastClr="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10</xdr:col>
      <xdr:colOff>260350</xdr:colOff>
      <xdr:row>50</xdr:row>
      <xdr:rowOff>285750</xdr:rowOff>
    </xdr:from>
    <xdr:to>
      <xdr:col>11</xdr:col>
      <xdr:colOff>12700</xdr:colOff>
      <xdr:row>53</xdr:row>
      <xdr:rowOff>165100</xdr:rowOff>
    </xdr:to>
    <xdr:cxnSp macro="">
      <xdr:nvCxnSpPr>
        <xdr:cNvPr id="573" name="194 Conector angular">
          <a:extLst>
            <a:ext uri="{FF2B5EF4-FFF2-40B4-BE49-F238E27FC236}">
              <a16:creationId xmlns:a16="http://schemas.microsoft.com/office/drawing/2014/main" id="{00000000-0008-0000-0200-00003D020000}"/>
            </a:ext>
          </a:extLst>
        </xdr:cNvPr>
        <xdr:cNvCxnSpPr>
          <a:cxnSpLocks noChangeShapeType="1"/>
        </xdr:cNvCxnSpPr>
      </xdr:nvCxnSpPr>
      <xdr:spPr bwMode="auto">
        <a:xfrm>
          <a:off x="11176000" y="17989550"/>
          <a:ext cx="361950" cy="831850"/>
        </a:xfrm>
        <a:prstGeom prst="bentConnector3">
          <a:avLst>
            <a:gd name="adj1" fmla="val -6102"/>
          </a:avLst>
        </a:prstGeom>
        <a:noFill/>
        <a:ln w="6350" algn="ctr">
          <a:solidFill>
            <a:sysClr val="windowText" lastClr="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10</xdr:col>
      <xdr:colOff>260350</xdr:colOff>
      <xdr:row>50</xdr:row>
      <xdr:rowOff>285750</xdr:rowOff>
    </xdr:from>
    <xdr:to>
      <xdr:col>11</xdr:col>
      <xdr:colOff>12700</xdr:colOff>
      <xdr:row>51</xdr:row>
      <xdr:rowOff>152400</xdr:rowOff>
    </xdr:to>
    <xdr:cxnSp macro="">
      <xdr:nvCxnSpPr>
        <xdr:cNvPr id="574" name="194 Conector angular">
          <a:extLst>
            <a:ext uri="{FF2B5EF4-FFF2-40B4-BE49-F238E27FC236}">
              <a16:creationId xmlns:a16="http://schemas.microsoft.com/office/drawing/2014/main" id="{00000000-0008-0000-0200-00003E020000}"/>
            </a:ext>
          </a:extLst>
        </xdr:cNvPr>
        <xdr:cNvCxnSpPr>
          <a:cxnSpLocks noChangeShapeType="1"/>
        </xdr:cNvCxnSpPr>
      </xdr:nvCxnSpPr>
      <xdr:spPr bwMode="auto">
        <a:xfrm>
          <a:off x="11176000" y="17989550"/>
          <a:ext cx="361950" cy="184150"/>
        </a:xfrm>
        <a:prstGeom prst="bentConnector3">
          <a:avLst>
            <a:gd name="adj1" fmla="val -6102"/>
          </a:avLst>
        </a:prstGeom>
        <a:noFill/>
        <a:ln w="6350" algn="ctr">
          <a:solidFill>
            <a:sysClr val="windowText" lastClr="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11</xdr:col>
      <xdr:colOff>25400</xdr:colOff>
      <xdr:row>54</xdr:row>
      <xdr:rowOff>31750</xdr:rowOff>
    </xdr:from>
    <xdr:to>
      <xdr:col>11</xdr:col>
      <xdr:colOff>558800</xdr:colOff>
      <xdr:row>54</xdr:row>
      <xdr:rowOff>292100</xdr:rowOff>
    </xdr:to>
    <xdr:sp macro="" textlink="">
      <xdr:nvSpPr>
        <xdr:cNvPr id="575" name="File">
          <a:extLst>
            <a:ext uri="{FF2B5EF4-FFF2-40B4-BE49-F238E27FC236}">
              <a16:creationId xmlns:a16="http://schemas.microsoft.com/office/drawing/2014/main" id="{00000000-0008-0000-0200-00003F020000}"/>
            </a:ext>
          </a:extLst>
        </xdr:cNvPr>
        <xdr:cNvSpPr>
          <a:spLocks noEditPoints="1" noChangeArrowheads="1"/>
        </xdr:cNvSpPr>
      </xdr:nvSpPr>
      <xdr:spPr bwMode="auto">
        <a:xfrm>
          <a:off x="11550650" y="19005550"/>
          <a:ext cx="533400" cy="260350"/>
        </a:xfrm>
        <a:custGeom>
          <a:avLst/>
          <a:gdLst>
            <a:gd name="T0" fmla="*/ 2147483646 w 21600"/>
            <a:gd name="T1" fmla="*/ 66191734 h 21600"/>
            <a:gd name="T2" fmla="*/ 0 w 21600"/>
            <a:gd name="T3" fmla="*/ 220638827 h 21600"/>
            <a:gd name="T4" fmla="*/ 2147483646 w 21600"/>
            <a:gd name="T5" fmla="*/ 441277798 h 21600"/>
            <a:gd name="T6" fmla="*/ 2147483646 w 21600"/>
            <a:gd name="T7" fmla="*/ 220638827 h 21600"/>
            <a:gd name="T8" fmla="*/ 0 w 21600"/>
            <a:gd name="T9" fmla="*/ 441277798 h 21600"/>
            <a:gd name="T10" fmla="*/ 2147483646 w 21600"/>
            <a:gd name="T11" fmla="*/ 441277798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10</xdr:col>
      <xdr:colOff>6350</xdr:colOff>
      <xdr:row>50</xdr:row>
      <xdr:rowOff>48683</xdr:rowOff>
    </xdr:from>
    <xdr:to>
      <xdr:col>10</xdr:col>
      <xdr:colOff>533400</xdr:colOff>
      <xdr:row>50</xdr:row>
      <xdr:rowOff>296333</xdr:rowOff>
    </xdr:to>
    <xdr:sp macro="" textlink="">
      <xdr:nvSpPr>
        <xdr:cNvPr id="576" name="File">
          <a:extLst>
            <a:ext uri="{FF2B5EF4-FFF2-40B4-BE49-F238E27FC236}">
              <a16:creationId xmlns:a16="http://schemas.microsoft.com/office/drawing/2014/main" id="{00000000-0008-0000-0200-000040020000}"/>
            </a:ext>
          </a:extLst>
        </xdr:cNvPr>
        <xdr:cNvSpPr>
          <a:spLocks noEditPoints="1" noChangeArrowheads="1"/>
        </xdr:cNvSpPr>
      </xdr:nvSpPr>
      <xdr:spPr bwMode="auto">
        <a:xfrm>
          <a:off x="6673850" y="15532100"/>
          <a:ext cx="52705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9</xdr:col>
      <xdr:colOff>385233</xdr:colOff>
      <xdr:row>15</xdr:row>
      <xdr:rowOff>247650</xdr:rowOff>
    </xdr:from>
    <xdr:to>
      <xdr:col>10</xdr:col>
      <xdr:colOff>10583</xdr:colOff>
      <xdr:row>50</xdr:row>
      <xdr:rowOff>146050</xdr:rowOff>
    </xdr:to>
    <xdr:cxnSp macro="">
      <xdr:nvCxnSpPr>
        <xdr:cNvPr id="577" name="194 Conector angular">
          <a:extLst>
            <a:ext uri="{FF2B5EF4-FFF2-40B4-BE49-F238E27FC236}">
              <a16:creationId xmlns:a16="http://schemas.microsoft.com/office/drawing/2014/main" id="{00000000-0008-0000-0200-000041020000}"/>
            </a:ext>
          </a:extLst>
        </xdr:cNvPr>
        <xdr:cNvCxnSpPr>
          <a:cxnSpLocks noChangeShapeType="1"/>
        </xdr:cNvCxnSpPr>
      </xdr:nvCxnSpPr>
      <xdr:spPr bwMode="auto">
        <a:xfrm>
          <a:off x="6438900" y="4618567"/>
          <a:ext cx="239183" cy="11010900"/>
        </a:xfrm>
        <a:prstGeom prst="bentConnector3">
          <a:avLst>
            <a:gd name="adj1" fmla="val -4431"/>
          </a:avLst>
        </a:prstGeom>
        <a:noFill/>
        <a:ln w="6350">
          <a:solidFill>
            <a:sysClr val="windowText" lastClr="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11</xdr:col>
      <xdr:colOff>19050</xdr:colOff>
      <xdr:row>55</xdr:row>
      <xdr:rowOff>44450</xdr:rowOff>
    </xdr:from>
    <xdr:to>
      <xdr:col>11</xdr:col>
      <xdr:colOff>558800</xdr:colOff>
      <xdr:row>55</xdr:row>
      <xdr:rowOff>304800</xdr:rowOff>
    </xdr:to>
    <xdr:sp macro="" textlink="">
      <xdr:nvSpPr>
        <xdr:cNvPr id="578" name="File">
          <a:extLst>
            <a:ext uri="{FF2B5EF4-FFF2-40B4-BE49-F238E27FC236}">
              <a16:creationId xmlns:a16="http://schemas.microsoft.com/office/drawing/2014/main" id="{00000000-0008-0000-0200-000042020000}"/>
            </a:ext>
          </a:extLst>
        </xdr:cNvPr>
        <xdr:cNvSpPr>
          <a:spLocks noEditPoints="1" noChangeArrowheads="1"/>
        </xdr:cNvSpPr>
      </xdr:nvSpPr>
      <xdr:spPr bwMode="auto">
        <a:xfrm>
          <a:off x="11544300" y="19335750"/>
          <a:ext cx="539750" cy="260350"/>
        </a:xfrm>
        <a:custGeom>
          <a:avLst/>
          <a:gdLst>
            <a:gd name="T0" fmla="*/ 2147483646 w 21600"/>
            <a:gd name="T1" fmla="*/ 66191734 h 21600"/>
            <a:gd name="T2" fmla="*/ 0 w 21600"/>
            <a:gd name="T3" fmla="*/ 220638827 h 21600"/>
            <a:gd name="T4" fmla="*/ 2147483646 w 21600"/>
            <a:gd name="T5" fmla="*/ 441277798 h 21600"/>
            <a:gd name="T6" fmla="*/ 2147483646 w 21600"/>
            <a:gd name="T7" fmla="*/ 220638827 h 21600"/>
            <a:gd name="T8" fmla="*/ 0 w 21600"/>
            <a:gd name="T9" fmla="*/ 441277798 h 21600"/>
            <a:gd name="T10" fmla="*/ 2147483646 w 21600"/>
            <a:gd name="T11" fmla="*/ 441277798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27</xdr:col>
      <xdr:colOff>0</xdr:colOff>
      <xdr:row>39</xdr:row>
      <xdr:rowOff>44450</xdr:rowOff>
    </xdr:from>
    <xdr:to>
      <xdr:col>27</xdr:col>
      <xdr:colOff>527050</xdr:colOff>
      <xdr:row>39</xdr:row>
      <xdr:rowOff>304800</xdr:rowOff>
    </xdr:to>
    <xdr:sp macro="" textlink="">
      <xdr:nvSpPr>
        <xdr:cNvPr id="580" name="File">
          <a:extLst>
            <a:ext uri="{FF2B5EF4-FFF2-40B4-BE49-F238E27FC236}">
              <a16:creationId xmlns:a16="http://schemas.microsoft.com/office/drawing/2014/main" id="{00000000-0008-0000-0200-000044020000}"/>
            </a:ext>
          </a:extLst>
        </xdr:cNvPr>
        <xdr:cNvSpPr>
          <a:spLocks noEditPoints="1" noChangeArrowheads="1"/>
        </xdr:cNvSpPr>
      </xdr:nvSpPr>
      <xdr:spPr bwMode="auto">
        <a:xfrm>
          <a:off x="31013400" y="11080750"/>
          <a:ext cx="527050" cy="260350"/>
        </a:xfrm>
        <a:custGeom>
          <a:avLst/>
          <a:gdLst>
            <a:gd name="T0" fmla="*/ 2147483646 w 21600"/>
            <a:gd name="T1" fmla="*/ 66191734 h 21600"/>
            <a:gd name="T2" fmla="*/ 0 w 21600"/>
            <a:gd name="T3" fmla="*/ 220638827 h 21600"/>
            <a:gd name="T4" fmla="*/ 2147483646 w 21600"/>
            <a:gd name="T5" fmla="*/ 441277798 h 21600"/>
            <a:gd name="T6" fmla="*/ 2147483646 w 21600"/>
            <a:gd name="T7" fmla="*/ 220638827 h 21600"/>
            <a:gd name="T8" fmla="*/ 0 w 21600"/>
            <a:gd name="T9" fmla="*/ 441277798 h 21600"/>
            <a:gd name="T10" fmla="*/ 2147483646 w 21600"/>
            <a:gd name="T11" fmla="*/ 441277798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26</xdr:col>
      <xdr:colOff>0</xdr:colOff>
      <xdr:row>33</xdr:row>
      <xdr:rowOff>38100</xdr:rowOff>
    </xdr:from>
    <xdr:to>
      <xdr:col>26</xdr:col>
      <xdr:colOff>527050</xdr:colOff>
      <xdr:row>33</xdr:row>
      <xdr:rowOff>285750</xdr:rowOff>
    </xdr:to>
    <xdr:sp macro="" textlink="">
      <xdr:nvSpPr>
        <xdr:cNvPr id="581" name="File">
          <a:extLst>
            <a:ext uri="{FF2B5EF4-FFF2-40B4-BE49-F238E27FC236}">
              <a16:creationId xmlns:a16="http://schemas.microsoft.com/office/drawing/2014/main" id="{00000000-0008-0000-0200-000045020000}"/>
            </a:ext>
          </a:extLst>
        </xdr:cNvPr>
        <xdr:cNvSpPr>
          <a:spLocks noEditPoints="1" noChangeArrowheads="1"/>
        </xdr:cNvSpPr>
      </xdr:nvSpPr>
      <xdr:spPr bwMode="auto">
        <a:xfrm>
          <a:off x="30403800" y="9169400"/>
          <a:ext cx="52705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26</xdr:col>
      <xdr:colOff>266700</xdr:colOff>
      <xdr:row>33</xdr:row>
      <xdr:rowOff>285750</xdr:rowOff>
    </xdr:from>
    <xdr:to>
      <xdr:col>27</xdr:col>
      <xdr:colOff>6350</xdr:colOff>
      <xdr:row>34</xdr:row>
      <xdr:rowOff>152400</xdr:rowOff>
    </xdr:to>
    <xdr:cxnSp macro="">
      <xdr:nvCxnSpPr>
        <xdr:cNvPr id="582" name="194 Conector angular">
          <a:extLst>
            <a:ext uri="{FF2B5EF4-FFF2-40B4-BE49-F238E27FC236}">
              <a16:creationId xmlns:a16="http://schemas.microsoft.com/office/drawing/2014/main" id="{00000000-0008-0000-0200-000046020000}"/>
            </a:ext>
          </a:extLst>
        </xdr:cNvPr>
        <xdr:cNvCxnSpPr>
          <a:cxnSpLocks noChangeShapeType="1"/>
        </xdr:cNvCxnSpPr>
      </xdr:nvCxnSpPr>
      <xdr:spPr bwMode="auto">
        <a:xfrm>
          <a:off x="30670500" y="9417050"/>
          <a:ext cx="349250" cy="184150"/>
        </a:xfrm>
        <a:prstGeom prst="bentConnector3">
          <a:avLst>
            <a:gd name="adj1" fmla="val 1315"/>
          </a:avLst>
        </a:prstGeom>
        <a:noFill/>
        <a:ln w="6350" algn="ctr">
          <a:solidFill>
            <a:schemeClr val="tx1"/>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27</xdr:col>
      <xdr:colOff>0</xdr:colOff>
      <xdr:row>34</xdr:row>
      <xdr:rowOff>31750</xdr:rowOff>
    </xdr:from>
    <xdr:to>
      <xdr:col>27</xdr:col>
      <xdr:colOff>527050</xdr:colOff>
      <xdr:row>34</xdr:row>
      <xdr:rowOff>279400</xdr:rowOff>
    </xdr:to>
    <xdr:sp macro="" textlink="">
      <xdr:nvSpPr>
        <xdr:cNvPr id="583" name="File">
          <a:extLst>
            <a:ext uri="{FF2B5EF4-FFF2-40B4-BE49-F238E27FC236}">
              <a16:creationId xmlns:a16="http://schemas.microsoft.com/office/drawing/2014/main" id="{00000000-0008-0000-0200-000047020000}"/>
            </a:ext>
          </a:extLst>
        </xdr:cNvPr>
        <xdr:cNvSpPr>
          <a:spLocks noEditPoints="1" noChangeArrowheads="1"/>
        </xdr:cNvSpPr>
      </xdr:nvSpPr>
      <xdr:spPr bwMode="auto">
        <a:xfrm>
          <a:off x="31013400" y="9480550"/>
          <a:ext cx="52705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254061"/>
          </a:solidFill>
          <a:miter lim="800000"/>
          <a:headEnd/>
          <a:tailEnd/>
        </a:ln>
      </xdr:spPr>
    </xdr:sp>
    <xdr:clientData/>
  </xdr:twoCellAnchor>
  <xdr:twoCellAnchor>
    <xdr:from>
      <xdr:col>27</xdr:col>
      <xdr:colOff>266700</xdr:colOff>
      <xdr:row>34</xdr:row>
      <xdr:rowOff>279400</xdr:rowOff>
    </xdr:from>
    <xdr:to>
      <xdr:col>28</xdr:col>
      <xdr:colOff>6350</xdr:colOff>
      <xdr:row>35</xdr:row>
      <xdr:rowOff>165100</xdr:rowOff>
    </xdr:to>
    <xdr:cxnSp macro="">
      <xdr:nvCxnSpPr>
        <xdr:cNvPr id="584" name="194 Conector angular">
          <a:extLst>
            <a:ext uri="{FF2B5EF4-FFF2-40B4-BE49-F238E27FC236}">
              <a16:creationId xmlns:a16="http://schemas.microsoft.com/office/drawing/2014/main" id="{00000000-0008-0000-0200-000048020000}"/>
            </a:ext>
          </a:extLst>
        </xdr:cNvPr>
        <xdr:cNvCxnSpPr>
          <a:cxnSpLocks noChangeShapeType="1"/>
        </xdr:cNvCxnSpPr>
      </xdr:nvCxnSpPr>
      <xdr:spPr bwMode="auto">
        <a:xfrm>
          <a:off x="31280100" y="9728200"/>
          <a:ext cx="349250" cy="203200"/>
        </a:xfrm>
        <a:prstGeom prst="bentConnector3">
          <a:avLst>
            <a:gd name="adj1" fmla="val -2278"/>
          </a:avLst>
        </a:prstGeom>
        <a:noFill/>
        <a:ln w="6350" algn="ctr">
          <a:solidFill>
            <a:schemeClr val="tx1"/>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26</xdr:col>
      <xdr:colOff>260350</xdr:colOff>
      <xdr:row>33</xdr:row>
      <xdr:rowOff>285750</xdr:rowOff>
    </xdr:from>
    <xdr:to>
      <xdr:col>26</xdr:col>
      <xdr:colOff>609600</xdr:colOff>
      <xdr:row>39</xdr:row>
      <xdr:rowOff>184150</xdr:rowOff>
    </xdr:to>
    <xdr:cxnSp macro="">
      <xdr:nvCxnSpPr>
        <xdr:cNvPr id="585" name="194 Conector angular">
          <a:extLst>
            <a:ext uri="{FF2B5EF4-FFF2-40B4-BE49-F238E27FC236}">
              <a16:creationId xmlns:a16="http://schemas.microsoft.com/office/drawing/2014/main" id="{00000000-0008-0000-0200-000049020000}"/>
            </a:ext>
          </a:extLst>
        </xdr:cNvPr>
        <xdr:cNvCxnSpPr>
          <a:cxnSpLocks noChangeShapeType="1"/>
        </xdr:cNvCxnSpPr>
      </xdr:nvCxnSpPr>
      <xdr:spPr bwMode="auto">
        <a:xfrm>
          <a:off x="30664150" y="9417050"/>
          <a:ext cx="349250" cy="1803400"/>
        </a:xfrm>
        <a:prstGeom prst="bentConnector3">
          <a:avLst>
            <a:gd name="adj1" fmla="val 1315"/>
          </a:avLst>
        </a:prstGeom>
        <a:noFill/>
        <a:ln w="6350" algn="ctr">
          <a:solidFill>
            <a:schemeClr val="tx1"/>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18</xdr:col>
      <xdr:colOff>266700</xdr:colOff>
      <xdr:row>38</xdr:row>
      <xdr:rowOff>279400</xdr:rowOff>
    </xdr:from>
    <xdr:to>
      <xdr:col>19</xdr:col>
      <xdr:colOff>19050</xdr:colOff>
      <xdr:row>41</xdr:row>
      <xdr:rowOff>158750</xdr:rowOff>
    </xdr:to>
    <xdr:cxnSp macro="">
      <xdr:nvCxnSpPr>
        <xdr:cNvPr id="586" name="194 Conector angular">
          <a:extLst>
            <a:ext uri="{FF2B5EF4-FFF2-40B4-BE49-F238E27FC236}">
              <a16:creationId xmlns:a16="http://schemas.microsoft.com/office/drawing/2014/main" id="{00000000-0008-0000-0200-00004A020000}"/>
            </a:ext>
          </a:extLst>
        </xdr:cNvPr>
        <xdr:cNvCxnSpPr>
          <a:cxnSpLocks noChangeShapeType="1"/>
        </xdr:cNvCxnSpPr>
      </xdr:nvCxnSpPr>
      <xdr:spPr bwMode="auto">
        <a:xfrm>
          <a:off x="21558250" y="12268200"/>
          <a:ext cx="361950" cy="831850"/>
        </a:xfrm>
        <a:prstGeom prst="bentConnector3">
          <a:avLst>
            <a:gd name="adj1" fmla="val -2199"/>
          </a:avLst>
        </a:prstGeom>
        <a:noFill/>
        <a:ln w="6350" algn="ctr">
          <a:solidFill>
            <a:schemeClr val="tx1"/>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19</xdr:col>
      <xdr:colOff>6350</xdr:colOff>
      <xdr:row>41</xdr:row>
      <xdr:rowOff>44450</xdr:rowOff>
    </xdr:from>
    <xdr:to>
      <xdr:col>19</xdr:col>
      <xdr:colOff>527050</xdr:colOff>
      <xdr:row>41</xdr:row>
      <xdr:rowOff>298450</xdr:rowOff>
    </xdr:to>
    <xdr:sp macro="" textlink="">
      <xdr:nvSpPr>
        <xdr:cNvPr id="587" name="File">
          <a:extLst>
            <a:ext uri="{FF2B5EF4-FFF2-40B4-BE49-F238E27FC236}">
              <a16:creationId xmlns:a16="http://schemas.microsoft.com/office/drawing/2014/main" id="{00000000-0008-0000-0200-00004B020000}"/>
            </a:ext>
          </a:extLst>
        </xdr:cNvPr>
        <xdr:cNvSpPr>
          <a:spLocks noEditPoints="1" noChangeArrowheads="1"/>
        </xdr:cNvSpPr>
      </xdr:nvSpPr>
      <xdr:spPr bwMode="auto">
        <a:xfrm>
          <a:off x="21907500" y="12985750"/>
          <a:ext cx="520700" cy="254000"/>
        </a:xfrm>
        <a:custGeom>
          <a:avLst/>
          <a:gdLst>
            <a:gd name="T0" fmla="*/ 2147483646 w 21600"/>
            <a:gd name="T1" fmla="*/ 61465542 h 21600"/>
            <a:gd name="T2" fmla="*/ 0 w 21600"/>
            <a:gd name="T3" fmla="*/ 204885172 h 21600"/>
            <a:gd name="T4" fmla="*/ 2147483646 w 21600"/>
            <a:gd name="T5" fmla="*/ 409770215 h 21600"/>
            <a:gd name="T6" fmla="*/ 2147483646 w 21600"/>
            <a:gd name="T7" fmla="*/ 204885172 h 21600"/>
            <a:gd name="T8" fmla="*/ 0 w 21600"/>
            <a:gd name="T9" fmla="*/ 409770215 h 21600"/>
            <a:gd name="T10" fmla="*/ 2147483646 w 21600"/>
            <a:gd name="T11" fmla="*/ 409770215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11</xdr:col>
      <xdr:colOff>25400</xdr:colOff>
      <xdr:row>40</xdr:row>
      <xdr:rowOff>6350</xdr:rowOff>
    </xdr:from>
    <xdr:to>
      <xdr:col>11</xdr:col>
      <xdr:colOff>558800</xdr:colOff>
      <xdr:row>40</xdr:row>
      <xdr:rowOff>266700</xdr:rowOff>
    </xdr:to>
    <xdr:sp macro="" textlink="">
      <xdr:nvSpPr>
        <xdr:cNvPr id="588" name="File">
          <a:extLst>
            <a:ext uri="{FF2B5EF4-FFF2-40B4-BE49-F238E27FC236}">
              <a16:creationId xmlns:a16="http://schemas.microsoft.com/office/drawing/2014/main" id="{00000000-0008-0000-0200-00004C020000}"/>
            </a:ext>
          </a:extLst>
        </xdr:cNvPr>
        <xdr:cNvSpPr>
          <a:spLocks noEditPoints="1" noChangeArrowheads="1"/>
        </xdr:cNvSpPr>
      </xdr:nvSpPr>
      <xdr:spPr bwMode="auto">
        <a:xfrm>
          <a:off x="11550650" y="14535150"/>
          <a:ext cx="533400" cy="260350"/>
        </a:xfrm>
        <a:custGeom>
          <a:avLst/>
          <a:gdLst>
            <a:gd name="T0" fmla="*/ 2147483646 w 21600"/>
            <a:gd name="T1" fmla="*/ 66191734 h 21600"/>
            <a:gd name="T2" fmla="*/ 0 w 21600"/>
            <a:gd name="T3" fmla="*/ 220638827 h 21600"/>
            <a:gd name="T4" fmla="*/ 2147483646 w 21600"/>
            <a:gd name="T5" fmla="*/ 441277798 h 21600"/>
            <a:gd name="T6" fmla="*/ 2147483646 w 21600"/>
            <a:gd name="T7" fmla="*/ 220638827 h 21600"/>
            <a:gd name="T8" fmla="*/ 0 w 21600"/>
            <a:gd name="T9" fmla="*/ 441277798 h 21600"/>
            <a:gd name="T10" fmla="*/ 2147483646 w 21600"/>
            <a:gd name="T11" fmla="*/ 441277798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10</xdr:col>
      <xdr:colOff>273050</xdr:colOff>
      <xdr:row>34</xdr:row>
      <xdr:rowOff>298450</xdr:rowOff>
    </xdr:from>
    <xdr:to>
      <xdr:col>11</xdr:col>
      <xdr:colOff>25400</xdr:colOff>
      <xdr:row>40</xdr:row>
      <xdr:rowOff>158750</xdr:rowOff>
    </xdr:to>
    <xdr:cxnSp macro="">
      <xdr:nvCxnSpPr>
        <xdr:cNvPr id="589" name="194 Conector angular">
          <a:extLst>
            <a:ext uri="{FF2B5EF4-FFF2-40B4-BE49-F238E27FC236}">
              <a16:creationId xmlns:a16="http://schemas.microsoft.com/office/drawing/2014/main" id="{00000000-0008-0000-0200-00004D020000}"/>
            </a:ext>
          </a:extLst>
        </xdr:cNvPr>
        <xdr:cNvCxnSpPr>
          <a:cxnSpLocks noChangeShapeType="1"/>
        </xdr:cNvCxnSpPr>
      </xdr:nvCxnSpPr>
      <xdr:spPr bwMode="auto">
        <a:xfrm>
          <a:off x="11188700" y="12922250"/>
          <a:ext cx="361950" cy="1765300"/>
        </a:xfrm>
        <a:prstGeom prst="bentConnector3">
          <a:avLst>
            <a:gd name="adj1" fmla="val -6102"/>
          </a:avLst>
        </a:prstGeom>
        <a:noFill/>
        <a:ln w="6350" algn="ctr">
          <a:solidFill>
            <a:sysClr val="windowText" lastClr="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19</xdr:col>
      <xdr:colOff>31750</xdr:colOff>
      <xdr:row>27</xdr:row>
      <xdr:rowOff>38100</xdr:rowOff>
    </xdr:from>
    <xdr:to>
      <xdr:col>19</xdr:col>
      <xdr:colOff>552450</xdr:colOff>
      <xdr:row>27</xdr:row>
      <xdr:rowOff>298450</xdr:rowOff>
    </xdr:to>
    <xdr:sp macro="" textlink="">
      <xdr:nvSpPr>
        <xdr:cNvPr id="590" name="File">
          <a:extLst>
            <a:ext uri="{FF2B5EF4-FFF2-40B4-BE49-F238E27FC236}">
              <a16:creationId xmlns:a16="http://schemas.microsoft.com/office/drawing/2014/main" id="{00000000-0008-0000-0200-00004E020000}"/>
            </a:ext>
          </a:extLst>
        </xdr:cNvPr>
        <xdr:cNvSpPr>
          <a:spLocks noEditPoints="1" noChangeArrowheads="1"/>
        </xdr:cNvSpPr>
      </xdr:nvSpPr>
      <xdr:spPr bwMode="auto">
        <a:xfrm>
          <a:off x="21932900" y="8534400"/>
          <a:ext cx="520700" cy="260350"/>
        </a:xfrm>
        <a:custGeom>
          <a:avLst/>
          <a:gdLst>
            <a:gd name="T0" fmla="*/ 2147483646 w 21600"/>
            <a:gd name="T1" fmla="*/ 66191734 h 21600"/>
            <a:gd name="T2" fmla="*/ 0 w 21600"/>
            <a:gd name="T3" fmla="*/ 220638827 h 21600"/>
            <a:gd name="T4" fmla="*/ 2147483646 w 21600"/>
            <a:gd name="T5" fmla="*/ 441277798 h 21600"/>
            <a:gd name="T6" fmla="*/ 2147483646 w 21600"/>
            <a:gd name="T7" fmla="*/ 220638827 h 21600"/>
            <a:gd name="T8" fmla="*/ 0 w 21600"/>
            <a:gd name="T9" fmla="*/ 441277798 h 21600"/>
            <a:gd name="T10" fmla="*/ 2147483646 w 21600"/>
            <a:gd name="T11" fmla="*/ 441277798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18</xdr:col>
      <xdr:colOff>279400</xdr:colOff>
      <xdr:row>26</xdr:row>
      <xdr:rowOff>273050</xdr:rowOff>
    </xdr:from>
    <xdr:to>
      <xdr:col>19</xdr:col>
      <xdr:colOff>31750</xdr:colOff>
      <xdr:row>27</xdr:row>
      <xdr:rowOff>171450</xdr:rowOff>
    </xdr:to>
    <xdr:cxnSp macro="">
      <xdr:nvCxnSpPr>
        <xdr:cNvPr id="591" name="194 Conector angular">
          <a:extLst>
            <a:ext uri="{FF2B5EF4-FFF2-40B4-BE49-F238E27FC236}">
              <a16:creationId xmlns:a16="http://schemas.microsoft.com/office/drawing/2014/main" id="{00000000-0008-0000-0200-00004F020000}"/>
            </a:ext>
          </a:extLst>
        </xdr:cNvPr>
        <xdr:cNvCxnSpPr>
          <a:cxnSpLocks noChangeShapeType="1"/>
        </xdr:cNvCxnSpPr>
      </xdr:nvCxnSpPr>
      <xdr:spPr bwMode="auto">
        <a:xfrm>
          <a:off x="21570950" y="8451850"/>
          <a:ext cx="361950" cy="215900"/>
        </a:xfrm>
        <a:prstGeom prst="bentConnector3">
          <a:avLst>
            <a:gd name="adj1" fmla="val -2199"/>
          </a:avLst>
        </a:prstGeom>
        <a:noFill/>
        <a:ln w="6350" algn="ctr">
          <a:solidFill>
            <a:schemeClr val="tx1"/>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26</xdr:col>
      <xdr:colOff>603250</xdr:colOff>
      <xdr:row>53</xdr:row>
      <xdr:rowOff>25400</xdr:rowOff>
    </xdr:from>
    <xdr:to>
      <xdr:col>27</xdr:col>
      <xdr:colOff>520700</xdr:colOff>
      <xdr:row>53</xdr:row>
      <xdr:rowOff>273050</xdr:rowOff>
    </xdr:to>
    <xdr:sp macro="" textlink="">
      <xdr:nvSpPr>
        <xdr:cNvPr id="592" name="File">
          <a:extLst>
            <a:ext uri="{FF2B5EF4-FFF2-40B4-BE49-F238E27FC236}">
              <a16:creationId xmlns:a16="http://schemas.microsoft.com/office/drawing/2014/main" id="{00000000-0008-0000-0200-000050020000}"/>
            </a:ext>
          </a:extLst>
        </xdr:cNvPr>
        <xdr:cNvSpPr>
          <a:spLocks noEditPoints="1" noChangeArrowheads="1"/>
        </xdr:cNvSpPr>
      </xdr:nvSpPr>
      <xdr:spPr bwMode="auto">
        <a:xfrm>
          <a:off x="31007050" y="15506700"/>
          <a:ext cx="52705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9</xdr:col>
      <xdr:colOff>120650</xdr:colOff>
      <xdr:row>15</xdr:row>
      <xdr:rowOff>19050</xdr:rowOff>
    </xdr:from>
    <xdr:to>
      <xdr:col>9</xdr:col>
      <xdr:colOff>609600</xdr:colOff>
      <xdr:row>15</xdr:row>
      <xdr:rowOff>279400</xdr:rowOff>
    </xdr:to>
    <xdr:sp macro="" textlink="">
      <xdr:nvSpPr>
        <xdr:cNvPr id="593" name="File">
          <a:extLst>
            <a:ext uri="{FF2B5EF4-FFF2-40B4-BE49-F238E27FC236}">
              <a16:creationId xmlns:a16="http://schemas.microsoft.com/office/drawing/2014/main" id="{00000000-0008-0000-0200-000051020000}"/>
            </a:ext>
          </a:extLst>
        </xdr:cNvPr>
        <xdr:cNvSpPr>
          <a:spLocks noEditPoints="1" noChangeArrowheads="1"/>
        </xdr:cNvSpPr>
      </xdr:nvSpPr>
      <xdr:spPr bwMode="auto">
        <a:xfrm>
          <a:off x="10426700" y="6610350"/>
          <a:ext cx="488950" cy="260350"/>
        </a:xfrm>
        <a:custGeom>
          <a:avLst/>
          <a:gdLst>
            <a:gd name="T0" fmla="*/ 2147483646 w 21600"/>
            <a:gd name="T1" fmla="*/ 66191734 h 21600"/>
            <a:gd name="T2" fmla="*/ 0 w 21600"/>
            <a:gd name="T3" fmla="*/ 220638827 h 21600"/>
            <a:gd name="T4" fmla="*/ 2147483646 w 21600"/>
            <a:gd name="T5" fmla="*/ 441277798 h 21600"/>
            <a:gd name="T6" fmla="*/ 2147483646 w 21600"/>
            <a:gd name="T7" fmla="*/ 220638827 h 21600"/>
            <a:gd name="T8" fmla="*/ 0 w 21600"/>
            <a:gd name="T9" fmla="*/ 441277798 h 21600"/>
            <a:gd name="T10" fmla="*/ 2147483646 w 21600"/>
            <a:gd name="T11" fmla="*/ 441277798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26</xdr:col>
      <xdr:colOff>266700</xdr:colOff>
      <xdr:row>52</xdr:row>
      <xdr:rowOff>298450</xdr:rowOff>
    </xdr:from>
    <xdr:to>
      <xdr:col>27</xdr:col>
      <xdr:colOff>6350</xdr:colOff>
      <xdr:row>54</xdr:row>
      <xdr:rowOff>165100</xdr:rowOff>
    </xdr:to>
    <xdr:cxnSp macro="">
      <xdr:nvCxnSpPr>
        <xdr:cNvPr id="594" name="194 Conector angular">
          <a:extLst>
            <a:ext uri="{FF2B5EF4-FFF2-40B4-BE49-F238E27FC236}">
              <a16:creationId xmlns:a16="http://schemas.microsoft.com/office/drawing/2014/main" id="{00000000-0008-0000-0200-000052020000}"/>
            </a:ext>
          </a:extLst>
        </xdr:cNvPr>
        <xdr:cNvCxnSpPr>
          <a:cxnSpLocks noChangeShapeType="1"/>
        </xdr:cNvCxnSpPr>
      </xdr:nvCxnSpPr>
      <xdr:spPr bwMode="auto">
        <a:xfrm>
          <a:off x="30670500" y="15462250"/>
          <a:ext cx="349250" cy="501650"/>
        </a:xfrm>
        <a:prstGeom prst="bentConnector3">
          <a:avLst>
            <a:gd name="adj1" fmla="val 1315"/>
          </a:avLst>
        </a:prstGeom>
        <a:noFill/>
        <a:ln w="6350" algn="ctr">
          <a:solidFill>
            <a:schemeClr val="tx1"/>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26</xdr:col>
      <xdr:colOff>266700</xdr:colOff>
      <xdr:row>52</xdr:row>
      <xdr:rowOff>292100</xdr:rowOff>
    </xdr:from>
    <xdr:to>
      <xdr:col>27</xdr:col>
      <xdr:colOff>6350</xdr:colOff>
      <xdr:row>56</xdr:row>
      <xdr:rowOff>177800</xdr:rowOff>
    </xdr:to>
    <xdr:cxnSp macro="">
      <xdr:nvCxnSpPr>
        <xdr:cNvPr id="595" name="194 Conector angular">
          <a:extLst>
            <a:ext uri="{FF2B5EF4-FFF2-40B4-BE49-F238E27FC236}">
              <a16:creationId xmlns:a16="http://schemas.microsoft.com/office/drawing/2014/main" id="{00000000-0008-0000-0200-000053020000}"/>
            </a:ext>
          </a:extLst>
        </xdr:cNvPr>
        <xdr:cNvCxnSpPr>
          <a:cxnSpLocks noChangeShapeType="1"/>
        </xdr:cNvCxnSpPr>
      </xdr:nvCxnSpPr>
      <xdr:spPr bwMode="auto">
        <a:xfrm>
          <a:off x="30670500" y="15455900"/>
          <a:ext cx="349250" cy="1155700"/>
        </a:xfrm>
        <a:prstGeom prst="bentConnector3">
          <a:avLst>
            <a:gd name="adj1" fmla="val 1315"/>
          </a:avLst>
        </a:prstGeom>
        <a:noFill/>
        <a:ln w="6350" algn="ctr">
          <a:solidFill>
            <a:schemeClr val="tx1"/>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26</xdr:col>
      <xdr:colOff>262467</xdr:colOff>
      <xdr:row>52</xdr:row>
      <xdr:rowOff>304800</xdr:rowOff>
    </xdr:from>
    <xdr:to>
      <xdr:col>27</xdr:col>
      <xdr:colOff>2117</xdr:colOff>
      <xdr:row>61</xdr:row>
      <xdr:rowOff>146050</xdr:rowOff>
    </xdr:to>
    <xdr:cxnSp macro="">
      <xdr:nvCxnSpPr>
        <xdr:cNvPr id="596" name="194 Conector angular">
          <a:extLst>
            <a:ext uri="{FF2B5EF4-FFF2-40B4-BE49-F238E27FC236}">
              <a16:creationId xmlns:a16="http://schemas.microsoft.com/office/drawing/2014/main" id="{00000000-0008-0000-0200-000054020000}"/>
            </a:ext>
          </a:extLst>
        </xdr:cNvPr>
        <xdr:cNvCxnSpPr>
          <a:cxnSpLocks noChangeShapeType="1"/>
        </xdr:cNvCxnSpPr>
      </xdr:nvCxnSpPr>
      <xdr:spPr bwMode="auto">
        <a:xfrm>
          <a:off x="17661467" y="16740717"/>
          <a:ext cx="353483" cy="2698750"/>
        </a:xfrm>
        <a:prstGeom prst="bentConnector3">
          <a:avLst>
            <a:gd name="adj1" fmla="val 1315"/>
          </a:avLst>
        </a:prstGeom>
        <a:noFill/>
        <a:ln w="6350" algn="ctr">
          <a:solidFill>
            <a:schemeClr val="tx1"/>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10</xdr:col>
      <xdr:colOff>262467</xdr:colOff>
      <xdr:row>24</xdr:row>
      <xdr:rowOff>279400</xdr:rowOff>
    </xdr:from>
    <xdr:to>
      <xdr:col>11</xdr:col>
      <xdr:colOff>2117</xdr:colOff>
      <xdr:row>30</xdr:row>
      <xdr:rowOff>139700</xdr:rowOff>
    </xdr:to>
    <xdr:cxnSp macro="">
      <xdr:nvCxnSpPr>
        <xdr:cNvPr id="599" name="194 Conector angular">
          <a:extLst>
            <a:ext uri="{FF2B5EF4-FFF2-40B4-BE49-F238E27FC236}">
              <a16:creationId xmlns:a16="http://schemas.microsoft.com/office/drawing/2014/main" id="{00000000-0008-0000-0200-000057020000}"/>
            </a:ext>
          </a:extLst>
        </xdr:cNvPr>
        <xdr:cNvCxnSpPr>
          <a:cxnSpLocks noChangeShapeType="1"/>
        </xdr:cNvCxnSpPr>
      </xdr:nvCxnSpPr>
      <xdr:spPr bwMode="auto">
        <a:xfrm>
          <a:off x="11184467" y="9730317"/>
          <a:ext cx="353483" cy="1765300"/>
        </a:xfrm>
        <a:prstGeom prst="bentConnector3">
          <a:avLst>
            <a:gd name="adj1" fmla="val -1810"/>
          </a:avLst>
        </a:prstGeom>
        <a:noFill/>
        <a:ln w="6350" algn="ctr">
          <a:solidFill>
            <a:sysClr val="windowText" lastClr="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10</xdr:col>
      <xdr:colOff>6350</xdr:colOff>
      <xdr:row>7</xdr:row>
      <xdr:rowOff>19050</xdr:rowOff>
    </xdr:from>
    <xdr:to>
      <xdr:col>10</xdr:col>
      <xdr:colOff>533400</xdr:colOff>
      <xdr:row>7</xdr:row>
      <xdr:rowOff>279400</xdr:rowOff>
    </xdr:to>
    <xdr:sp macro="" textlink="">
      <xdr:nvSpPr>
        <xdr:cNvPr id="600" name="File">
          <a:extLst>
            <a:ext uri="{FF2B5EF4-FFF2-40B4-BE49-F238E27FC236}">
              <a16:creationId xmlns:a16="http://schemas.microsoft.com/office/drawing/2014/main" id="{00000000-0008-0000-0200-000058020000}"/>
            </a:ext>
          </a:extLst>
        </xdr:cNvPr>
        <xdr:cNvSpPr>
          <a:spLocks noEditPoints="1" noChangeArrowheads="1"/>
        </xdr:cNvSpPr>
      </xdr:nvSpPr>
      <xdr:spPr bwMode="auto">
        <a:xfrm>
          <a:off x="10922000" y="4387850"/>
          <a:ext cx="527050" cy="260350"/>
        </a:xfrm>
        <a:custGeom>
          <a:avLst/>
          <a:gdLst>
            <a:gd name="T0" fmla="*/ 2147483646 w 21600"/>
            <a:gd name="T1" fmla="*/ 66191734 h 21600"/>
            <a:gd name="T2" fmla="*/ 0 w 21600"/>
            <a:gd name="T3" fmla="*/ 220638827 h 21600"/>
            <a:gd name="T4" fmla="*/ 2147483646 w 21600"/>
            <a:gd name="T5" fmla="*/ 441277798 h 21600"/>
            <a:gd name="T6" fmla="*/ 2147483646 w 21600"/>
            <a:gd name="T7" fmla="*/ 220638827 h 21600"/>
            <a:gd name="T8" fmla="*/ 0 w 21600"/>
            <a:gd name="T9" fmla="*/ 441277798 h 21600"/>
            <a:gd name="T10" fmla="*/ 2147483646 w 21600"/>
            <a:gd name="T11" fmla="*/ 441277798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18</xdr:col>
      <xdr:colOff>260350</xdr:colOff>
      <xdr:row>7</xdr:row>
      <xdr:rowOff>285750</xdr:rowOff>
    </xdr:from>
    <xdr:to>
      <xdr:col>19</xdr:col>
      <xdr:colOff>12700</xdr:colOff>
      <xdr:row>8</xdr:row>
      <xdr:rowOff>184150</xdr:rowOff>
    </xdr:to>
    <xdr:cxnSp macro="">
      <xdr:nvCxnSpPr>
        <xdr:cNvPr id="601" name="194 Conector angular">
          <a:extLst>
            <a:ext uri="{FF2B5EF4-FFF2-40B4-BE49-F238E27FC236}">
              <a16:creationId xmlns:a16="http://schemas.microsoft.com/office/drawing/2014/main" id="{00000000-0008-0000-0200-000059020000}"/>
            </a:ext>
          </a:extLst>
        </xdr:cNvPr>
        <xdr:cNvCxnSpPr>
          <a:cxnSpLocks noChangeShapeType="1"/>
          <a:stCxn id="602" idx="2"/>
          <a:endCxn id="339" idx="1"/>
        </xdr:cNvCxnSpPr>
      </xdr:nvCxnSpPr>
      <xdr:spPr bwMode="auto">
        <a:xfrm>
          <a:off x="21551900" y="2432050"/>
          <a:ext cx="361950" cy="215900"/>
        </a:xfrm>
        <a:prstGeom prst="bentConnector3">
          <a:avLst>
            <a:gd name="adj1" fmla="val -2199"/>
          </a:avLst>
        </a:prstGeom>
        <a:noFill/>
        <a:ln w="6350" algn="ctr">
          <a:solidFill>
            <a:schemeClr val="tx1"/>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18</xdr:col>
      <xdr:colOff>0</xdr:colOff>
      <xdr:row>7</xdr:row>
      <xdr:rowOff>38100</xdr:rowOff>
    </xdr:from>
    <xdr:to>
      <xdr:col>18</xdr:col>
      <xdr:colOff>527050</xdr:colOff>
      <xdr:row>7</xdr:row>
      <xdr:rowOff>285750</xdr:rowOff>
    </xdr:to>
    <xdr:sp macro="" textlink="">
      <xdr:nvSpPr>
        <xdr:cNvPr id="602" name="File">
          <a:extLst>
            <a:ext uri="{FF2B5EF4-FFF2-40B4-BE49-F238E27FC236}">
              <a16:creationId xmlns:a16="http://schemas.microsoft.com/office/drawing/2014/main" id="{00000000-0008-0000-0200-00005A020000}"/>
            </a:ext>
          </a:extLst>
        </xdr:cNvPr>
        <xdr:cNvSpPr>
          <a:spLocks noEditPoints="1" noChangeArrowheads="1"/>
        </xdr:cNvSpPr>
      </xdr:nvSpPr>
      <xdr:spPr bwMode="auto">
        <a:xfrm>
          <a:off x="21291550" y="2184400"/>
          <a:ext cx="527050" cy="247650"/>
        </a:xfrm>
        <a:custGeom>
          <a:avLst/>
          <a:gdLst>
            <a:gd name="T0" fmla="*/ 2147483646 w 21600"/>
            <a:gd name="T1" fmla="*/ 56969979 h 21600"/>
            <a:gd name="T2" fmla="*/ 0 w 21600"/>
            <a:gd name="T3" fmla="*/ 189899705 h 21600"/>
            <a:gd name="T4" fmla="*/ 2147483646 w 21600"/>
            <a:gd name="T5" fmla="*/ 379799411 h 21600"/>
            <a:gd name="T6" fmla="*/ 2147483646 w 21600"/>
            <a:gd name="T7" fmla="*/ 189899705 h 21600"/>
            <a:gd name="T8" fmla="*/ 0 w 21600"/>
            <a:gd name="T9" fmla="*/ 379799411 h 21600"/>
            <a:gd name="T10" fmla="*/ 2147483646 w 21600"/>
            <a:gd name="T11" fmla="*/ 379799411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27</xdr:col>
      <xdr:colOff>254000</xdr:colOff>
      <xdr:row>54</xdr:row>
      <xdr:rowOff>279400</xdr:rowOff>
    </xdr:from>
    <xdr:to>
      <xdr:col>27</xdr:col>
      <xdr:colOff>603250</xdr:colOff>
      <xdr:row>55</xdr:row>
      <xdr:rowOff>152400</xdr:rowOff>
    </xdr:to>
    <xdr:cxnSp macro="">
      <xdr:nvCxnSpPr>
        <xdr:cNvPr id="603" name="194 Conector angular">
          <a:extLst>
            <a:ext uri="{FF2B5EF4-FFF2-40B4-BE49-F238E27FC236}">
              <a16:creationId xmlns:a16="http://schemas.microsoft.com/office/drawing/2014/main" id="{00000000-0008-0000-0200-00005B020000}"/>
            </a:ext>
          </a:extLst>
        </xdr:cNvPr>
        <xdr:cNvCxnSpPr>
          <a:cxnSpLocks noChangeShapeType="1"/>
        </xdr:cNvCxnSpPr>
      </xdr:nvCxnSpPr>
      <xdr:spPr bwMode="auto">
        <a:xfrm>
          <a:off x="31267400" y="16078200"/>
          <a:ext cx="349250" cy="190500"/>
        </a:xfrm>
        <a:prstGeom prst="bentConnector3">
          <a:avLst>
            <a:gd name="adj1" fmla="val -2301"/>
          </a:avLst>
        </a:prstGeom>
        <a:noFill/>
        <a:ln w="6350" algn="ctr">
          <a:solidFill>
            <a:schemeClr val="tx1"/>
          </a:solidFill>
          <a:miter lim="800000"/>
          <a:headEnd/>
          <a:tailEnd/>
        </a:ln>
        <a:extLst>
          <a:ext uri="{909E8E84-426E-40DD-AFC4-6F175D3DCCD1}">
            <a14:hiddenFill xmlns:a14="http://schemas.microsoft.com/office/drawing/2010/main">
              <a:noFill/>
            </a14:hiddenFill>
          </a:ext>
        </a:extLst>
      </xdr:spPr>
    </xdr:cxnSp>
    <xdr:clientData/>
  </xdr:twoCellAnchor>
  <xdr:twoCellAnchor editAs="oneCell">
    <xdr:from>
      <xdr:col>2</xdr:col>
      <xdr:colOff>762000</xdr:colOff>
      <xdr:row>1</xdr:row>
      <xdr:rowOff>228600</xdr:rowOff>
    </xdr:from>
    <xdr:to>
      <xdr:col>4</xdr:col>
      <xdr:colOff>759800</xdr:colOff>
      <xdr:row>2</xdr:row>
      <xdr:rowOff>131800</xdr:rowOff>
    </xdr:to>
    <xdr:pic>
      <xdr:nvPicPr>
        <xdr:cNvPr id="604" name="Imagen 1">
          <a:extLst>
            <a:ext uri="{FF2B5EF4-FFF2-40B4-BE49-F238E27FC236}">
              <a16:creationId xmlns:a16="http://schemas.microsoft.com/office/drawing/2014/main" id="{00000000-0008-0000-0200-00005C020000}"/>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76400" y="304800"/>
          <a:ext cx="1648800" cy="309600"/>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28</xdr:col>
      <xdr:colOff>10583</xdr:colOff>
      <xdr:row>11</xdr:row>
      <xdr:rowOff>42333</xdr:rowOff>
    </xdr:from>
    <xdr:to>
      <xdr:col>28</xdr:col>
      <xdr:colOff>537633</xdr:colOff>
      <xdr:row>11</xdr:row>
      <xdr:rowOff>302683</xdr:rowOff>
    </xdr:to>
    <xdr:sp macro="" textlink="">
      <xdr:nvSpPr>
        <xdr:cNvPr id="613" name="File">
          <a:extLst>
            <a:ext uri="{FF2B5EF4-FFF2-40B4-BE49-F238E27FC236}">
              <a16:creationId xmlns:a16="http://schemas.microsoft.com/office/drawing/2014/main" id="{00000000-0008-0000-0200-000065020000}"/>
            </a:ext>
          </a:extLst>
        </xdr:cNvPr>
        <xdr:cNvSpPr>
          <a:spLocks noEditPoints="1" noChangeArrowheads="1"/>
        </xdr:cNvSpPr>
      </xdr:nvSpPr>
      <xdr:spPr bwMode="auto">
        <a:xfrm>
          <a:off x="18637250" y="3460750"/>
          <a:ext cx="527050" cy="260350"/>
        </a:xfrm>
        <a:custGeom>
          <a:avLst/>
          <a:gdLst>
            <a:gd name="T0" fmla="*/ 2147483646 w 21600"/>
            <a:gd name="T1" fmla="*/ 66191734 h 21600"/>
            <a:gd name="T2" fmla="*/ 0 w 21600"/>
            <a:gd name="T3" fmla="*/ 220638827 h 21600"/>
            <a:gd name="T4" fmla="*/ 2147483646 w 21600"/>
            <a:gd name="T5" fmla="*/ 441277798 h 21600"/>
            <a:gd name="T6" fmla="*/ 2147483646 w 21600"/>
            <a:gd name="T7" fmla="*/ 220638827 h 21600"/>
            <a:gd name="T8" fmla="*/ 0 w 21600"/>
            <a:gd name="T9" fmla="*/ 441277798 h 21600"/>
            <a:gd name="T10" fmla="*/ 2147483646 w 21600"/>
            <a:gd name="T11" fmla="*/ 441277798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28</xdr:col>
      <xdr:colOff>14819</xdr:colOff>
      <xdr:row>12</xdr:row>
      <xdr:rowOff>57150</xdr:rowOff>
    </xdr:from>
    <xdr:to>
      <xdr:col>28</xdr:col>
      <xdr:colOff>541869</xdr:colOff>
      <xdr:row>13</xdr:row>
      <xdr:rowOff>0</xdr:rowOff>
    </xdr:to>
    <xdr:sp macro="" textlink="">
      <xdr:nvSpPr>
        <xdr:cNvPr id="614" name="File">
          <a:extLst>
            <a:ext uri="{FF2B5EF4-FFF2-40B4-BE49-F238E27FC236}">
              <a16:creationId xmlns:a16="http://schemas.microsoft.com/office/drawing/2014/main" id="{00000000-0008-0000-0200-000066020000}"/>
            </a:ext>
          </a:extLst>
        </xdr:cNvPr>
        <xdr:cNvSpPr>
          <a:spLocks noEditPoints="1" noChangeArrowheads="1"/>
        </xdr:cNvSpPr>
      </xdr:nvSpPr>
      <xdr:spPr bwMode="auto">
        <a:xfrm>
          <a:off x="18641486" y="3793067"/>
          <a:ext cx="527050" cy="260350"/>
        </a:xfrm>
        <a:custGeom>
          <a:avLst/>
          <a:gdLst>
            <a:gd name="T0" fmla="*/ 2147483646 w 21600"/>
            <a:gd name="T1" fmla="*/ 66191734 h 21600"/>
            <a:gd name="T2" fmla="*/ 0 w 21600"/>
            <a:gd name="T3" fmla="*/ 220638827 h 21600"/>
            <a:gd name="T4" fmla="*/ 2147483646 w 21600"/>
            <a:gd name="T5" fmla="*/ 441277798 h 21600"/>
            <a:gd name="T6" fmla="*/ 2147483646 w 21600"/>
            <a:gd name="T7" fmla="*/ 220638827 h 21600"/>
            <a:gd name="T8" fmla="*/ 0 w 21600"/>
            <a:gd name="T9" fmla="*/ 441277798 h 21600"/>
            <a:gd name="T10" fmla="*/ 2147483646 w 21600"/>
            <a:gd name="T11" fmla="*/ 441277798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28</xdr:col>
      <xdr:colOff>8472</xdr:colOff>
      <xdr:row>13</xdr:row>
      <xdr:rowOff>61380</xdr:rowOff>
    </xdr:from>
    <xdr:to>
      <xdr:col>28</xdr:col>
      <xdr:colOff>535522</xdr:colOff>
      <xdr:row>14</xdr:row>
      <xdr:rowOff>4230</xdr:rowOff>
    </xdr:to>
    <xdr:sp macro="" textlink="">
      <xdr:nvSpPr>
        <xdr:cNvPr id="615" name="File">
          <a:extLst>
            <a:ext uri="{FF2B5EF4-FFF2-40B4-BE49-F238E27FC236}">
              <a16:creationId xmlns:a16="http://schemas.microsoft.com/office/drawing/2014/main" id="{00000000-0008-0000-0200-000067020000}"/>
            </a:ext>
          </a:extLst>
        </xdr:cNvPr>
        <xdr:cNvSpPr>
          <a:spLocks noEditPoints="1" noChangeArrowheads="1"/>
        </xdr:cNvSpPr>
      </xdr:nvSpPr>
      <xdr:spPr bwMode="auto">
        <a:xfrm>
          <a:off x="18635139" y="4114797"/>
          <a:ext cx="527050" cy="260350"/>
        </a:xfrm>
        <a:custGeom>
          <a:avLst/>
          <a:gdLst>
            <a:gd name="T0" fmla="*/ 2147483646 w 21600"/>
            <a:gd name="T1" fmla="*/ 66191734 h 21600"/>
            <a:gd name="T2" fmla="*/ 0 w 21600"/>
            <a:gd name="T3" fmla="*/ 220638827 h 21600"/>
            <a:gd name="T4" fmla="*/ 2147483646 w 21600"/>
            <a:gd name="T5" fmla="*/ 441277798 h 21600"/>
            <a:gd name="T6" fmla="*/ 2147483646 w 21600"/>
            <a:gd name="T7" fmla="*/ 220638827 h 21600"/>
            <a:gd name="T8" fmla="*/ 0 w 21600"/>
            <a:gd name="T9" fmla="*/ 441277798 h 21600"/>
            <a:gd name="T10" fmla="*/ 2147483646 w 21600"/>
            <a:gd name="T11" fmla="*/ 441277798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28</xdr:col>
      <xdr:colOff>12710</xdr:colOff>
      <xdr:row>14</xdr:row>
      <xdr:rowOff>44443</xdr:rowOff>
    </xdr:from>
    <xdr:to>
      <xdr:col>28</xdr:col>
      <xdr:colOff>539760</xdr:colOff>
      <xdr:row>14</xdr:row>
      <xdr:rowOff>304793</xdr:rowOff>
    </xdr:to>
    <xdr:sp macro="" textlink="">
      <xdr:nvSpPr>
        <xdr:cNvPr id="616" name="File">
          <a:extLst>
            <a:ext uri="{FF2B5EF4-FFF2-40B4-BE49-F238E27FC236}">
              <a16:creationId xmlns:a16="http://schemas.microsoft.com/office/drawing/2014/main" id="{00000000-0008-0000-0200-000068020000}"/>
            </a:ext>
          </a:extLst>
        </xdr:cNvPr>
        <xdr:cNvSpPr>
          <a:spLocks noEditPoints="1" noChangeArrowheads="1"/>
        </xdr:cNvSpPr>
      </xdr:nvSpPr>
      <xdr:spPr bwMode="auto">
        <a:xfrm>
          <a:off x="18639377" y="4415360"/>
          <a:ext cx="527050" cy="260350"/>
        </a:xfrm>
        <a:custGeom>
          <a:avLst/>
          <a:gdLst>
            <a:gd name="T0" fmla="*/ 2147483646 w 21600"/>
            <a:gd name="T1" fmla="*/ 66191734 h 21600"/>
            <a:gd name="T2" fmla="*/ 0 w 21600"/>
            <a:gd name="T3" fmla="*/ 220638827 h 21600"/>
            <a:gd name="T4" fmla="*/ 2147483646 w 21600"/>
            <a:gd name="T5" fmla="*/ 441277798 h 21600"/>
            <a:gd name="T6" fmla="*/ 2147483646 w 21600"/>
            <a:gd name="T7" fmla="*/ 220638827 h 21600"/>
            <a:gd name="T8" fmla="*/ 0 w 21600"/>
            <a:gd name="T9" fmla="*/ 441277798 h 21600"/>
            <a:gd name="T10" fmla="*/ 2147483646 w 21600"/>
            <a:gd name="T11" fmla="*/ 441277798 h 21600"/>
            <a:gd name="T12" fmla="*/ 0 60000 65536"/>
            <a:gd name="T13" fmla="*/ 0 60000 65536"/>
            <a:gd name="T14" fmla="*/ 0 60000 65536"/>
            <a:gd name="T15" fmla="*/ 0 60000 65536"/>
            <a:gd name="T16" fmla="*/ 0 60000 65536"/>
            <a:gd name="T17" fmla="*/ 0 60000 65536"/>
            <a:gd name="T18" fmla="*/ 1086 w 21600"/>
            <a:gd name="T19" fmla="*/ 4628 h 21600"/>
            <a:gd name="T20" fmla="*/ 20635 w 21600"/>
            <a:gd name="T21" fmla="*/ 20289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9790" y="3240"/>
              </a:moveTo>
              <a:cubicBezTo>
                <a:pt x="10981" y="3240"/>
                <a:pt x="9171" y="3240"/>
                <a:pt x="9050" y="3086"/>
              </a:cubicBezTo>
              <a:cubicBezTo>
                <a:pt x="9050" y="2931"/>
                <a:pt x="8930" y="2777"/>
                <a:pt x="8930" y="2469"/>
              </a:cubicBezTo>
              <a:cubicBezTo>
                <a:pt x="8930" y="2160"/>
                <a:pt x="8809" y="1851"/>
                <a:pt x="8688" y="1389"/>
              </a:cubicBezTo>
              <a:cubicBezTo>
                <a:pt x="8568" y="1080"/>
                <a:pt x="8326" y="771"/>
                <a:pt x="8085" y="463"/>
              </a:cubicBezTo>
              <a:cubicBezTo>
                <a:pt x="7723" y="154"/>
                <a:pt x="7361" y="0"/>
                <a:pt x="7361" y="0"/>
              </a:cubicBezTo>
              <a:cubicBezTo>
                <a:pt x="7361" y="0"/>
                <a:pt x="2293" y="0"/>
                <a:pt x="2051" y="154"/>
              </a:cubicBezTo>
              <a:cubicBezTo>
                <a:pt x="1689" y="309"/>
                <a:pt x="1448" y="463"/>
                <a:pt x="1327" y="771"/>
              </a:cubicBezTo>
              <a:cubicBezTo>
                <a:pt x="1207" y="1080"/>
                <a:pt x="1086" y="1389"/>
                <a:pt x="965" y="1697"/>
              </a:cubicBezTo>
              <a:cubicBezTo>
                <a:pt x="845" y="2160"/>
                <a:pt x="724" y="2314"/>
                <a:pt x="724" y="2469"/>
              </a:cubicBezTo>
              <a:cubicBezTo>
                <a:pt x="603" y="2623"/>
                <a:pt x="603" y="2777"/>
                <a:pt x="483" y="2931"/>
              </a:cubicBezTo>
              <a:cubicBezTo>
                <a:pt x="483" y="3086"/>
                <a:pt x="362" y="3240"/>
                <a:pt x="241" y="3240"/>
              </a:cubicBezTo>
              <a:lnTo>
                <a:pt x="0" y="3394"/>
              </a:lnTo>
              <a:lnTo>
                <a:pt x="0" y="3703"/>
              </a:lnTo>
              <a:lnTo>
                <a:pt x="0" y="10800"/>
              </a:lnTo>
              <a:lnTo>
                <a:pt x="0" y="21600"/>
              </a:lnTo>
              <a:lnTo>
                <a:pt x="10981" y="21600"/>
              </a:lnTo>
              <a:lnTo>
                <a:pt x="21600" y="21600"/>
              </a:lnTo>
              <a:lnTo>
                <a:pt x="21600" y="10800"/>
              </a:lnTo>
              <a:lnTo>
                <a:pt x="21600" y="5246"/>
              </a:lnTo>
              <a:lnTo>
                <a:pt x="21600" y="4783"/>
              </a:lnTo>
              <a:cubicBezTo>
                <a:pt x="21479" y="4320"/>
                <a:pt x="21359" y="4011"/>
                <a:pt x="21117" y="3703"/>
              </a:cubicBezTo>
              <a:cubicBezTo>
                <a:pt x="20876" y="3549"/>
                <a:pt x="20514" y="3394"/>
                <a:pt x="20152" y="3240"/>
              </a:cubicBezTo>
              <a:lnTo>
                <a:pt x="19790" y="3240"/>
              </a:lnTo>
              <a:close/>
            </a:path>
          </a:pathLst>
        </a:custGeom>
        <a:solidFill>
          <a:srgbClr val="C4BD97"/>
        </a:solidFill>
        <a:ln w="9525">
          <a:solidFill>
            <a:srgbClr val="000000"/>
          </a:solidFill>
          <a:miter lim="800000"/>
          <a:headEnd/>
          <a:tailEnd/>
        </a:ln>
      </xdr:spPr>
    </xdr:sp>
    <xdr:clientData/>
  </xdr:twoCellAnchor>
  <xdr:twoCellAnchor>
    <xdr:from>
      <xdr:col>27</xdr:col>
      <xdr:colOff>264584</xdr:colOff>
      <xdr:row>7</xdr:row>
      <xdr:rowOff>296337</xdr:rowOff>
    </xdr:from>
    <xdr:to>
      <xdr:col>28</xdr:col>
      <xdr:colOff>16934</xdr:colOff>
      <xdr:row>11</xdr:row>
      <xdr:rowOff>178337</xdr:rowOff>
    </xdr:to>
    <xdr:cxnSp macro="">
      <xdr:nvCxnSpPr>
        <xdr:cNvPr id="618" name="194 Conector angular">
          <a:extLst>
            <a:ext uri="{FF2B5EF4-FFF2-40B4-BE49-F238E27FC236}">
              <a16:creationId xmlns:a16="http://schemas.microsoft.com/office/drawing/2014/main" id="{00000000-0008-0000-0200-00006A020000}"/>
            </a:ext>
          </a:extLst>
        </xdr:cNvPr>
        <xdr:cNvCxnSpPr>
          <a:cxnSpLocks noChangeShapeType="1"/>
        </xdr:cNvCxnSpPr>
      </xdr:nvCxnSpPr>
      <xdr:spPr bwMode="auto">
        <a:xfrm>
          <a:off x="18277417" y="2444754"/>
          <a:ext cx="366184" cy="1152000"/>
        </a:xfrm>
        <a:prstGeom prst="bentConnector3">
          <a:avLst>
            <a:gd name="adj1" fmla="val -2204"/>
          </a:avLst>
        </a:prstGeom>
        <a:noFill/>
        <a:ln w="6350" algn="ctr">
          <a:solidFill>
            <a:schemeClr val="tx1"/>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27</xdr:col>
      <xdr:colOff>268822</xdr:colOff>
      <xdr:row>7</xdr:row>
      <xdr:rowOff>300574</xdr:rowOff>
    </xdr:from>
    <xdr:to>
      <xdr:col>28</xdr:col>
      <xdr:colOff>21172</xdr:colOff>
      <xdr:row>12</xdr:row>
      <xdr:rowOff>189074</xdr:rowOff>
    </xdr:to>
    <xdr:cxnSp macro="">
      <xdr:nvCxnSpPr>
        <xdr:cNvPr id="619" name="194 Conector angular">
          <a:extLst>
            <a:ext uri="{FF2B5EF4-FFF2-40B4-BE49-F238E27FC236}">
              <a16:creationId xmlns:a16="http://schemas.microsoft.com/office/drawing/2014/main" id="{00000000-0008-0000-0200-00006B020000}"/>
            </a:ext>
          </a:extLst>
        </xdr:cNvPr>
        <xdr:cNvCxnSpPr>
          <a:cxnSpLocks noChangeShapeType="1"/>
        </xdr:cNvCxnSpPr>
      </xdr:nvCxnSpPr>
      <xdr:spPr bwMode="auto">
        <a:xfrm>
          <a:off x="18281655" y="2448991"/>
          <a:ext cx="366184" cy="1476000"/>
        </a:xfrm>
        <a:prstGeom prst="bentConnector3">
          <a:avLst>
            <a:gd name="adj1" fmla="val -2204"/>
          </a:avLst>
        </a:prstGeom>
        <a:noFill/>
        <a:ln w="6350" algn="ctr">
          <a:solidFill>
            <a:schemeClr val="tx1"/>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27</xdr:col>
      <xdr:colOff>262471</xdr:colOff>
      <xdr:row>7</xdr:row>
      <xdr:rowOff>294226</xdr:rowOff>
    </xdr:from>
    <xdr:to>
      <xdr:col>28</xdr:col>
      <xdr:colOff>14821</xdr:colOff>
      <xdr:row>13</xdr:row>
      <xdr:rowOff>189226</xdr:rowOff>
    </xdr:to>
    <xdr:cxnSp macro="">
      <xdr:nvCxnSpPr>
        <xdr:cNvPr id="620" name="194 Conector angular">
          <a:extLst>
            <a:ext uri="{FF2B5EF4-FFF2-40B4-BE49-F238E27FC236}">
              <a16:creationId xmlns:a16="http://schemas.microsoft.com/office/drawing/2014/main" id="{00000000-0008-0000-0200-00006C020000}"/>
            </a:ext>
          </a:extLst>
        </xdr:cNvPr>
        <xdr:cNvCxnSpPr>
          <a:cxnSpLocks noChangeShapeType="1"/>
        </xdr:cNvCxnSpPr>
      </xdr:nvCxnSpPr>
      <xdr:spPr bwMode="auto">
        <a:xfrm>
          <a:off x="18275304" y="2442643"/>
          <a:ext cx="366184" cy="1800000"/>
        </a:xfrm>
        <a:prstGeom prst="bentConnector3">
          <a:avLst>
            <a:gd name="adj1" fmla="val -2204"/>
          </a:avLst>
        </a:prstGeom>
        <a:noFill/>
        <a:ln w="6350" algn="ctr">
          <a:solidFill>
            <a:schemeClr val="tx1"/>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27</xdr:col>
      <xdr:colOff>266705</xdr:colOff>
      <xdr:row>7</xdr:row>
      <xdr:rowOff>298463</xdr:rowOff>
    </xdr:from>
    <xdr:to>
      <xdr:col>28</xdr:col>
      <xdr:colOff>19055</xdr:colOff>
      <xdr:row>14</xdr:row>
      <xdr:rowOff>163963</xdr:rowOff>
    </xdr:to>
    <xdr:cxnSp macro="">
      <xdr:nvCxnSpPr>
        <xdr:cNvPr id="621" name="194 Conector angular">
          <a:extLst>
            <a:ext uri="{FF2B5EF4-FFF2-40B4-BE49-F238E27FC236}">
              <a16:creationId xmlns:a16="http://schemas.microsoft.com/office/drawing/2014/main" id="{00000000-0008-0000-0200-00006D020000}"/>
            </a:ext>
          </a:extLst>
        </xdr:cNvPr>
        <xdr:cNvCxnSpPr>
          <a:cxnSpLocks noChangeShapeType="1"/>
        </xdr:cNvCxnSpPr>
      </xdr:nvCxnSpPr>
      <xdr:spPr bwMode="auto">
        <a:xfrm>
          <a:off x="18279538" y="2446880"/>
          <a:ext cx="366184" cy="2088000"/>
        </a:xfrm>
        <a:prstGeom prst="bentConnector3">
          <a:avLst>
            <a:gd name="adj1" fmla="val -2204"/>
          </a:avLst>
        </a:prstGeom>
        <a:noFill/>
        <a:ln w="6350" algn="ctr">
          <a:solidFill>
            <a:schemeClr val="tx1"/>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10</xdr:col>
      <xdr:colOff>266700</xdr:colOff>
      <xdr:row>50</xdr:row>
      <xdr:rowOff>298450</xdr:rowOff>
    </xdr:from>
    <xdr:to>
      <xdr:col>11</xdr:col>
      <xdr:colOff>19050</xdr:colOff>
      <xdr:row>55</xdr:row>
      <xdr:rowOff>184150</xdr:rowOff>
    </xdr:to>
    <xdr:cxnSp macro="">
      <xdr:nvCxnSpPr>
        <xdr:cNvPr id="579" name="194 Conector angular">
          <a:extLst>
            <a:ext uri="{FF2B5EF4-FFF2-40B4-BE49-F238E27FC236}">
              <a16:creationId xmlns:a16="http://schemas.microsoft.com/office/drawing/2014/main" id="{00000000-0008-0000-0200-000043020000}"/>
            </a:ext>
          </a:extLst>
        </xdr:cNvPr>
        <xdr:cNvCxnSpPr>
          <a:cxnSpLocks noChangeShapeType="1"/>
        </xdr:cNvCxnSpPr>
      </xdr:nvCxnSpPr>
      <xdr:spPr bwMode="auto">
        <a:xfrm>
          <a:off x="6934200" y="15781867"/>
          <a:ext cx="366183" cy="1473200"/>
        </a:xfrm>
        <a:prstGeom prst="bentConnector3">
          <a:avLst>
            <a:gd name="adj1" fmla="val -6102"/>
          </a:avLst>
        </a:prstGeom>
        <a:noFill/>
        <a:ln w="6350" algn="ctr">
          <a:solidFill>
            <a:sysClr val="windowText" lastClr="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27</xdr:col>
      <xdr:colOff>264582</xdr:colOff>
      <xdr:row>34</xdr:row>
      <xdr:rowOff>275167</xdr:rowOff>
    </xdr:from>
    <xdr:to>
      <xdr:col>28</xdr:col>
      <xdr:colOff>4232</xdr:colOff>
      <xdr:row>36</xdr:row>
      <xdr:rowOff>144167</xdr:rowOff>
    </xdr:to>
    <xdr:cxnSp macro="">
      <xdr:nvCxnSpPr>
        <xdr:cNvPr id="623" name="194 Conector angular">
          <a:extLst>
            <a:ext uri="{FF2B5EF4-FFF2-40B4-BE49-F238E27FC236}">
              <a16:creationId xmlns:a16="http://schemas.microsoft.com/office/drawing/2014/main" id="{00000000-0008-0000-0200-00006F020000}"/>
            </a:ext>
          </a:extLst>
        </xdr:cNvPr>
        <xdr:cNvCxnSpPr>
          <a:cxnSpLocks noChangeShapeType="1"/>
        </xdr:cNvCxnSpPr>
      </xdr:nvCxnSpPr>
      <xdr:spPr bwMode="auto">
        <a:xfrm>
          <a:off x="18277415" y="10996084"/>
          <a:ext cx="353484" cy="504000"/>
        </a:xfrm>
        <a:prstGeom prst="bentConnector3">
          <a:avLst>
            <a:gd name="adj1" fmla="val -2278"/>
          </a:avLst>
        </a:prstGeom>
        <a:noFill/>
        <a:ln w="6350" algn="ctr">
          <a:solidFill>
            <a:schemeClr val="tx1"/>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27</xdr:col>
      <xdr:colOff>268817</xdr:colOff>
      <xdr:row>34</xdr:row>
      <xdr:rowOff>279403</xdr:rowOff>
    </xdr:from>
    <xdr:to>
      <xdr:col>28</xdr:col>
      <xdr:colOff>8467</xdr:colOff>
      <xdr:row>37</xdr:row>
      <xdr:rowOff>190903</xdr:rowOff>
    </xdr:to>
    <xdr:cxnSp macro="">
      <xdr:nvCxnSpPr>
        <xdr:cNvPr id="624" name="194 Conector angular">
          <a:extLst>
            <a:ext uri="{FF2B5EF4-FFF2-40B4-BE49-F238E27FC236}">
              <a16:creationId xmlns:a16="http://schemas.microsoft.com/office/drawing/2014/main" id="{00000000-0008-0000-0200-000070020000}"/>
            </a:ext>
          </a:extLst>
        </xdr:cNvPr>
        <xdr:cNvCxnSpPr>
          <a:cxnSpLocks noChangeShapeType="1"/>
        </xdr:cNvCxnSpPr>
      </xdr:nvCxnSpPr>
      <xdr:spPr bwMode="auto">
        <a:xfrm>
          <a:off x="18281650" y="11000320"/>
          <a:ext cx="353484" cy="864000"/>
        </a:xfrm>
        <a:prstGeom prst="bentConnector3">
          <a:avLst>
            <a:gd name="adj1" fmla="val -2278"/>
          </a:avLst>
        </a:prstGeom>
        <a:noFill/>
        <a:ln w="6350" algn="ctr">
          <a:solidFill>
            <a:schemeClr val="tx1"/>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27</xdr:col>
      <xdr:colOff>262468</xdr:colOff>
      <xdr:row>34</xdr:row>
      <xdr:rowOff>273057</xdr:rowOff>
    </xdr:from>
    <xdr:to>
      <xdr:col>28</xdr:col>
      <xdr:colOff>2118</xdr:colOff>
      <xdr:row>38</xdr:row>
      <xdr:rowOff>191057</xdr:rowOff>
    </xdr:to>
    <xdr:cxnSp macro="">
      <xdr:nvCxnSpPr>
        <xdr:cNvPr id="626" name="194 Conector angular">
          <a:extLst>
            <a:ext uri="{FF2B5EF4-FFF2-40B4-BE49-F238E27FC236}">
              <a16:creationId xmlns:a16="http://schemas.microsoft.com/office/drawing/2014/main" id="{00000000-0008-0000-0200-000072020000}"/>
            </a:ext>
          </a:extLst>
        </xdr:cNvPr>
        <xdr:cNvCxnSpPr>
          <a:cxnSpLocks noChangeShapeType="1"/>
        </xdr:cNvCxnSpPr>
      </xdr:nvCxnSpPr>
      <xdr:spPr bwMode="auto">
        <a:xfrm>
          <a:off x="18275301" y="10993974"/>
          <a:ext cx="353484" cy="1188000"/>
        </a:xfrm>
        <a:prstGeom prst="bentConnector3">
          <a:avLst>
            <a:gd name="adj1" fmla="val -2278"/>
          </a:avLst>
        </a:prstGeom>
        <a:noFill/>
        <a:ln w="6350" algn="ctr">
          <a:solidFill>
            <a:schemeClr val="tx1"/>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27</xdr:col>
      <xdr:colOff>264579</xdr:colOff>
      <xdr:row>47</xdr:row>
      <xdr:rowOff>10583</xdr:rowOff>
    </xdr:from>
    <xdr:to>
      <xdr:col>28</xdr:col>
      <xdr:colOff>4229</xdr:colOff>
      <xdr:row>48</xdr:row>
      <xdr:rowOff>197083</xdr:rowOff>
    </xdr:to>
    <xdr:cxnSp macro="">
      <xdr:nvCxnSpPr>
        <xdr:cNvPr id="627" name="194 Conector angular">
          <a:extLst>
            <a:ext uri="{FF2B5EF4-FFF2-40B4-BE49-F238E27FC236}">
              <a16:creationId xmlns:a16="http://schemas.microsoft.com/office/drawing/2014/main" id="{00000000-0008-0000-0200-000073020000}"/>
            </a:ext>
          </a:extLst>
        </xdr:cNvPr>
        <xdr:cNvCxnSpPr>
          <a:cxnSpLocks noChangeShapeType="1"/>
        </xdr:cNvCxnSpPr>
      </xdr:nvCxnSpPr>
      <xdr:spPr bwMode="auto">
        <a:xfrm>
          <a:off x="18277412" y="14859000"/>
          <a:ext cx="353484" cy="504000"/>
        </a:xfrm>
        <a:prstGeom prst="bentConnector3">
          <a:avLst>
            <a:gd name="adj1" fmla="val -5157"/>
          </a:avLst>
        </a:prstGeom>
        <a:noFill/>
        <a:ln w="6350" algn="ctr">
          <a:solidFill>
            <a:schemeClr val="tx1"/>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26</xdr:col>
      <xdr:colOff>264584</xdr:colOff>
      <xdr:row>42</xdr:row>
      <xdr:rowOff>296337</xdr:rowOff>
    </xdr:from>
    <xdr:to>
      <xdr:col>27</xdr:col>
      <xdr:colOff>4234</xdr:colOff>
      <xdr:row>49</xdr:row>
      <xdr:rowOff>197837</xdr:rowOff>
    </xdr:to>
    <xdr:cxnSp macro="">
      <xdr:nvCxnSpPr>
        <xdr:cNvPr id="628" name="194 Conector angular">
          <a:extLst>
            <a:ext uri="{FF2B5EF4-FFF2-40B4-BE49-F238E27FC236}">
              <a16:creationId xmlns:a16="http://schemas.microsoft.com/office/drawing/2014/main" id="{00000000-0008-0000-0200-000074020000}"/>
            </a:ext>
          </a:extLst>
        </xdr:cNvPr>
        <xdr:cNvCxnSpPr>
          <a:cxnSpLocks noChangeShapeType="1"/>
        </xdr:cNvCxnSpPr>
      </xdr:nvCxnSpPr>
      <xdr:spPr bwMode="auto">
        <a:xfrm>
          <a:off x="17663584" y="13557254"/>
          <a:ext cx="353483" cy="2124000"/>
        </a:xfrm>
        <a:prstGeom prst="bentConnector3">
          <a:avLst>
            <a:gd name="adj1" fmla="val 1310"/>
          </a:avLst>
        </a:prstGeom>
        <a:noFill/>
        <a:ln w="6350" algn="ctr">
          <a:solidFill>
            <a:schemeClr val="tx1"/>
          </a:solidFill>
          <a:miter lim="800000"/>
          <a:headEnd/>
          <a:tailEnd/>
        </a:ln>
        <a:extLst>
          <a:ext uri="{909E8E84-426E-40DD-AFC4-6F175D3DCCD1}">
            <a14:hiddenFill xmlns:a14="http://schemas.microsoft.com/office/drawing/2010/main">
              <a:noFill/>
            </a14:hiddenFill>
          </a:ext>
        </a:extLst>
      </xdr:spPr>
    </xdr:cxn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931256</xdr:colOff>
      <xdr:row>318</xdr:row>
      <xdr:rowOff>22328</xdr:rowOff>
    </xdr:from>
    <xdr:to>
      <xdr:col>5</xdr:col>
      <xdr:colOff>931256</xdr:colOff>
      <xdr:row>323</xdr:row>
      <xdr:rowOff>125378</xdr:rowOff>
    </xdr:to>
    <xdr:cxnSp macro="">
      <xdr:nvCxnSpPr>
        <xdr:cNvPr id="1652" name="Conector recto de flecha 1651">
          <a:extLst>
            <a:ext uri="{FF2B5EF4-FFF2-40B4-BE49-F238E27FC236}">
              <a16:creationId xmlns:a16="http://schemas.microsoft.com/office/drawing/2014/main" id="{00000000-0008-0000-0100-000074060000}"/>
            </a:ext>
          </a:extLst>
        </xdr:cNvPr>
        <xdr:cNvCxnSpPr/>
      </xdr:nvCxnSpPr>
      <xdr:spPr>
        <a:xfrm rot="16200000" flipV="1">
          <a:off x="5740656" y="58884378"/>
          <a:ext cx="846000" cy="0"/>
        </a:xfrm>
        <a:prstGeom prst="straightConnector1">
          <a:avLst/>
        </a:prstGeom>
        <a:ln w="6350">
          <a:solidFill>
            <a:schemeClr val="accent1">
              <a:lumMod val="75000"/>
            </a:schemeClr>
          </a:solidFill>
          <a:prstDash val="solid"/>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311150</xdr:colOff>
      <xdr:row>297</xdr:row>
      <xdr:rowOff>6350</xdr:rowOff>
    </xdr:from>
    <xdr:to>
      <xdr:col>6</xdr:col>
      <xdr:colOff>1607150</xdr:colOff>
      <xdr:row>298</xdr:row>
      <xdr:rowOff>5649</xdr:rowOff>
    </xdr:to>
    <xdr:sp macro="" textlink="">
      <xdr:nvSpPr>
        <xdr:cNvPr id="1435" name="Diagrama de flujo: proceso 1434">
          <a:extLst>
            <a:ext uri="{FF2B5EF4-FFF2-40B4-BE49-F238E27FC236}">
              <a16:creationId xmlns:a16="http://schemas.microsoft.com/office/drawing/2014/main" id="{00000000-0008-0000-0100-00009B050000}"/>
            </a:ext>
          </a:extLst>
        </xdr:cNvPr>
        <xdr:cNvSpPr/>
      </xdr:nvSpPr>
      <xdr:spPr>
        <a:xfrm>
          <a:off x="7423150" y="54330600"/>
          <a:ext cx="1296000"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Externo </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5</xdr:col>
      <xdr:colOff>927400</xdr:colOff>
      <xdr:row>240</xdr:row>
      <xdr:rowOff>115074</xdr:rowOff>
    </xdr:from>
    <xdr:to>
      <xdr:col>6</xdr:col>
      <xdr:colOff>307800</xdr:colOff>
      <xdr:row>245</xdr:row>
      <xdr:rowOff>65524</xdr:rowOff>
    </xdr:to>
    <xdr:cxnSp macro="">
      <xdr:nvCxnSpPr>
        <xdr:cNvPr id="1353" name="Conector: angular 1352">
          <a:extLst>
            <a:ext uri="{FF2B5EF4-FFF2-40B4-BE49-F238E27FC236}">
              <a16:creationId xmlns:a16="http://schemas.microsoft.com/office/drawing/2014/main" id="{00000000-0008-0000-0100-000049050000}"/>
            </a:ext>
          </a:extLst>
        </xdr:cNvPr>
        <xdr:cNvCxnSpPr/>
      </xdr:nvCxnSpPr>
      <xdr:spPr>
        <a:xfrm rot="16200000" flipH="1">
          <a:off x="6354200" y="44669124"/>
          <a:ext cx="871200" cy="1260000"/>
        </a:xfrm>
        <a:prstGeom prst="bentConnector2">
          <a:avLst/>
        </a:prstGeom>
        <a:ln w="3175">
          <a:solidFill>
            <a:schemeClr val="accent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152400</xdr:colOff>
      <xdr:row>7</xdr:row>
      <xdr:rowOff>12700</xdr:rowOff>
    </xdr:from>
    <xdr:to>
      <xdr:col>5</xdr:col>
      <xdr:colOff>1746250</xdr:colOff>
      <xdr:row>11</xdr:row>
      <xdr:rowOff>6350</xdr:rowOff>
    </xdr:to>
    <xdr:grpSp>
      <xdr:nvGrpSpPr>
        <xdr:cNvPr id="301" name="Grupo 300">
          <a:extLst>
            <a:ext uri="{FF2B5EF4-FFF2-40B4-BE49-F238E27FC236}">
              <a16:creationId xmlns:a16="http://schemas.microsoft.com/office/drawing/2014/main" id="{00000000-0008-0000-0100-00002D010000}"/>
            </a:ext>
          </a:extLst>
        </xdr:cNvPr>
        <xdr:cNvGrpSpPr/>
      </xdr:nvGrpSpPr>
      <xdr:grpSpPr>
        <a:xfrm>
          <a:off x="5168900" y="1536700"/>
          <a:ext cx="1593850" cy="755650"/>
          <a:chOff x="5092700" y="1384300"/>
          <a:chExt cx="1593850" cy="730250"/>
        </a:xfrm>
      </xdr:grpSpPr>
      <xdr:grpSp>
        <xdr:nvGrpSpPr>
          <xdr:cNvPr id="215" name="Grupo 214">
            <a:extLst>
              <a:ext uri="{FF2B5EF4-FFF2-40B4-BE49-F238E27FC236}">
                <a16:creationId xmlns:a16="http://schemas.microsoft.com/office/drawing/2014/main" id="{00000000-0008-0000-0100-0000D7000000}"/>
              </a:ext>
            </a:extLst>
          </xdr:cNvPr>
          <xdr:cNvGrpSpPr/>
        </xdr:nvGrpSpPr>
        <xdr:grpSpPr>
          <a:xfrm>
            <a:off x="5289047" y="1520430"/>
            <a:ext cx="1296000" cy="550941"/>
            <a:chOff x="837697" y="771130"/>
            <a:chExt cx="1296000" cy="550941"/>
          </a:xfrm>
        </xdr:grpSpPr>
        <xdr:sp macro="" textlink="">
          <xdr:nvSpPr>
            <xdr:cNvPr id="211" name="Diagrama de flujo: proceso 210">
              <a:extLst>
                <a:ext uri="{FF2B5EF4-FFF2-40B4-BE49-F238E27FC236}">
                  <a16:creationId xmlns:a16="http://schemas.microsoft.com/office/drawing/2014/main" id="{00000000-0008-0000-0100-0000D3000000}"/>
                </a:ext>
              </a:extLst>
            </xdr:cNvPr>
            <xdr:cNvSpPr/>
          </xdr:nvSpPr>
          <xdr:spPr>
            <a:xfrm>
              <a:off x="837697" y="771130"/>
              <a:ext cx="1296000" cy="183449"/>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Horas</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mantenimiento preventivo</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212" name="Diagrama de flujo: proceso 211">
              <a:extLst>
                <a:ext uri="{FF2B5EF4-FFF2-40B4-BE49-F238E27FC236}">
                  <a16:creationId xmlns:a16="http://schemas.microsoft.com/office/drawing/2014/main" id="{00000000-0008-0000-0100-0000D4000000}"/>
                </a:ext>
              </a:extLst>
            </xdr:cNvPr>
            <xdr:cNvSpPr/>
          </xdr:nvSpPr>
          <xdr:spPr>
            <a:xfrm>
              <a:off x="837697" y="1139237"/>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Horas</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nominales</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213" name="Diagrama de flujo: proceso 212">
              <a:extLst>
                <a:ext uri="{FF2B5EF4-FFF2-40B4-BE49-F238E27FC236}">
                  <a16:creationId xmlns:a16="http://schemas.microsoft.com/office/drawing/2014/main" id="{00000000-0008-0000-0100-0000D5000000}"/>
                </a:ext>
              </a:extLst>
            </xdr:cNvPr>
            <xdr:cNvSpPr/>
          </xdr:nvSpPr>
          <xdr:spPr>
            <a:xfrm>
              <a:off x="837697" y="952009"/>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Horas</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mantenimiento correctivo</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sp macro="" textlink="">
        <xdr:nvSpPr>
          <xdr:cNvPr id="300" name="Diagrama de flujo: datos 299">
            <a:extLst>
              <a:ext uri="{FF2B5EF4-FFF2-40B4-BE49-F238E27FC236}">
                <a16:creationId xmlns:a16="http://schemas.microsoft.com/office/drawing/2014/main" id="{00000000-0008-0000-0100-00002C010000}"/>
              </a:ext>
            </a:extLst>
          </xdr:cNvPr>
          <xdr:cNvSpPr/>
        </xdr:nvSpPr>
        <xdr:spPr>
          <a:xfrm>
            <a:off x="5092700" y="1384300"/>
            <a:ext cx="1593850" cy="730250"/>
          </a:xfrm>
          <a:prstGeom prst="flowChartInputOutput">
            <a:avLst/>
          </a:prstGeom>
          <a:no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grpSp>
    <xdr:clientData/>
  </xdr:twoCellAnchor>
  <xdr:twoCellAnchor>
    <xdr:from>
      <xdr:col>6</xdr:col>
      <xdr:colOff>1600451</xdr:colOff>
      <xdr:row>9</xdr:row>
      <xdr:rowOff>20096</xdr:rowOff>
    </xdr:from>
    <xdr:to>
      <xdr:col>7</xdr:col>
      <xdr:colOff>295264</xdr:colOff>
      <xdr:row>9</xdr:row>
      <xdr:rowOff>20096</xdr:rowOff>
    </xdr:to>
    <xdr:cxnSp macro="">
      <xdr:nvCxnSpPr>
        <xdr:cNvPr id="144" name="Conector recto de flecha 143">
          <a:extLst>
            <a:ext uri="{FF2B5EF4-FFF2-40B4-BE49-F238E27FC236}">
              <a16:creationId xmlns:a16="http://schemas.microsoft.com/office/drawing/2014/main" id="{00000000-0008-0000-0100-000090000000}"/>
            </a:ext>
          </a:extLst>
        </xdr:cNvPr>
        <xdr:cNvCxnSpPr/>
      </xdr:nvCxnSpPr>
      <xdr:spPr>
        <a:xfrm>
          <a:off x="8720389" y="1885409"/>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302659</xdr:colOff>
      <xdr:row>7</xdr:row>
      <xdr:rowOff>110730</xdr:rowOff>
    </xdr:from>
    <xdr:to>
      <xdr:col>7</xdr:col>
      <xdr:colOff>1598659</xdr:colOff>
      <xdr:row>10</xdr:row>
      <xdr:rowOff>101282</xdr:rowOff>
    </xdr:to>
    <xdr:grpSp>
      <xdr:nvGrpSpPr>
        <xdr:cNvPr id="216" name="Grupo 215">
          <a:extLst>
            <a:ext uri="{FF2B5EF4-FFF2-40B4-BE49-F238E27FC236}">
              <a16:creationId xmlns:a16="http://schemas.microsoft.com/office/drawing/2014/main" id="{00000000-0008-0000-0100-0000D8000000}"/>
            </a:ext>
          </a:extLst>
        </xdr:cNvPr>
        <xdr:cNvGrpSpPr/>
      </xdr:nvGrpSpPr>
      <xdr:grpSpPr>
        <a:xfrm>
          <a:off x="8906909" y="1634730"/>
          <a:ext cx="1296000" cy="562052"/>
          <a:chOff x="837697" y="771130"/>
          <a:chExt cx="1296000" cy="542933"/>
        </a:xfrm>
      </xdr:grpSpPr>
      <xdr:sp macro="" textlink="">
        <xdr:nvSpPr>
          <xdr:cNvPr id="217" name="Diagrama de flujo: proceso 216">
            <a:extLst>
              <a:ext uri="{FF2B5EF4-FFF2-40B4-BE49-F238E27FC236}">
                <a16:creationId xmlns:a16="http://schemas.microsoft.com/office/drawing/2014/main" id="{00000000-0008-0000-0100-0000D9000000}"/>
              </a:ext>
            </a:extLst>
          </xdr:cNvPr>
          <xdr:cNvSpPr/>
        </xdr:nvSpPr>
        <xdr:spPr>
          <a:xfrm>
            <a:off x="837697" y="77113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Descripción</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indicador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218" name="Diagrama de flujo: proceso 217">
            <a:extLst>
              <a:ext uri="{FF2B5EF4-FFF2-40B4-BE49-F238E27FC236}">
                <a16:creationId xmlns:a16="http://schemas.microsoft.com/office/drawing/2014/main" id="{00000000-0008-0000-0100-0000DA000000}"/>
              </a:ext>
            </a:extLst>
          </xdr:cNvPr>
          <xdr:cNvSpPr/>
        </xdr:nvSpPr>
        <xdr:spPr>
          <a:xfrm>
            <a:off x="837697" y="1131229"/>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Fórmula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219" name="Diagrama de flujo: proceso 218">
            <a:extLst>
              <a:ext uri="{FF2B5EF4-FFF2-40B4-BE49-F238E27FC236}">
                <a16:creationId xmlns:a16="http://schemas.microsoft.com/office/drawing/2014/main" id="{00000000-0008-0000-0100-0000DB000000}"/>
              </a:ext>
            </a:extLst>
          </xdr:cNvPr>
          <xdr:cNvSpPr/>
        </xdr:nvSpPr>
        <xdr:spPr>
          <a:xfrm>
            <a:off x="837697" y="952009"/>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Valor</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meta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clientData/>
  </xdr:twoCellAnchor>
  <xdr:twoCellAnchor>
    <xdr:from>
      <xdr:col>9</xdr:col>
      <xdr:colOff>298450</xdr:colOff>
      <xdr:row>8</xdr:row>
      <xdr:rowOff>114300</xdr:rowOff>
    </xdr:from>
    <xdr:to>
      <xdr:col>9</xdr:col>
      <xdr:colOff>1594450</xdr:colOff>
      <xdr:row>9</xdr:row>
      <xdr:rowOff>113599</xdr:rowOff>
    </xdr:to>
    <xdr:sp macro="" textlink="">
      <xdr:nvSpPr>
        <xdr:cNvPr id="222" name="Diagrama de flujo: proceso 221">
          <a:extLst>
            <a:ext uri="{FF2B5EF4-FFF2-40B4-BE49-F238E27FC236}">
              <a16:creationId xmlns:a16="http://schemas.microsoft.com/office/drawing/2014/main" id="{00000000-0008-0000-0100-0000DE000000}"/>
            </a:ext>
          </a:extLst>
        </xdr:cNvPr>
        <xdr:cNvSpPr/>
      </xdr:nvSpPr>
      <xdr:spPr>
        <a:xfrm>
          <a:off x="14928850" y="102870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Disponibilidad</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de activos</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3</xdr:col>
      <xdr:colOff>1302000</xdr:colOff>
      <xdr:row>9</xdr:row>
      <xdr:rowOff>20096</xdr:rowOff>
    </xdr:from>
    <xdr:to>
      <xdr:col>4</xdr:col>
      <xdr:colOff>304400</xdr:colOff>
      <xdr:row>9</xdr:row>
      <xdr:rowOff>20096</xdr:rowOff>
    </xdr:to>
    <xdr:cxnSp macro="">
      <xdr:nvCxnSpPr>
        <xdr:cNvPr id="236" name="Conector recto de flecha 235">
          <a:extLst>
            <a:ext uri="{FF2B5EF4-FFF2-40B4-BE49-F238E27FC236}">
              <a16:creationId xmlns:a16="http://schemas.microsoft.com/office/drawing/2014/main" id="{00000000-0008-0000-0100-0000EC000000}"/>
            </a:ext>
          </a:extLst>
        </xdr:cNvPr>
        <xdr:cNvCxnSpPr/>
      </xdr:nvCxnSpPr>
      <xdr:spPr>
        <a:xfrm>
          <a:off x="2419600" y="1086896"/>
          <a:ext cx="88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302659</xdr:colOff>
      <xdr:row>14</xdr:row>
      <xdr:rowOff>72631</xdr:rowOff>
    </xdr:from>
    <xdr:to>
      <xdr:col>7</xdr:col>
      <xdr:colOff>1598659</xdr:colOff>
      <xdr:row>17</xdr:row>
      <xdr:rowOff>66587</xdr:rowOff>
    </xdr:to>
    <xdr:grpSp>
      <xdr:nvGrpSpPr>
        <xdr:cNvPr id="243" name="Grupo 242">
          <a:extLst>
            <a:ext uri="{FF2B5EF4-FFF2-40B4-BE49-F238E27FC236}">
              <a16:creationId xmlns:a16="http://schemas.microsoft.com/office/drawing/2014/main" id="{00000000-0008-0000-0100-0000F3000000}"/>
            </a:ext>
          </a:extLst>
        </xdr:cNvPr>
        <xdr:cNvGrpSpPr/>
      </xdr:nvGrpSpPr>
      <xdr:grpSpPr>
        <a:xfrm>
          <a:off x="8906909" y="2930131"/>
          <a:ext cx="1296000" cy="565456"/>
          <a:chOff x="837697" y="771130"/>
          <a:chExt cx="1296000" cy="546450"/>
        </a:xfrm>
      </xdr:grpSpPr>
      <xdr:sp macro="" textlink="">
        <xdr:nvSpPr>
          <xdr:cNvPr id="244" name="Diagrama de flujo: proceso 243">
            <a:extLst>
              <a:ext uri="{FF2B5EF4-FFF2-40B4-BE49-F238E27FC236}">
                <a16:creationId xmlns:a16="http://schemas.microsoft.com/office/drawing/2014/main" id="{00000000-0008-0000-0100-0000F4000000}"/>
              </a:ext>
            </a:extLst>
          </xdr:cNvPr>
          <xdr:cNvSpPr/>
        </xdr:nvSpPr>
        <xdr:spPr>
          <a:xfrm>
            <a:off x="837697" y="77113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Descripción</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indicador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245" name="Diagrama de flujo: proceso 244">
            <a:extLst>
              <a:ext uri="{FF2B5EF4-FFF2-40B4-BE49-F238E27FC236}">
                <a16:creationId xmlns:a16="http://schemas.microsoft.com/office/drawing/2014/main" id="{00000000-0008-0000-0100-0000F5000000}"/>
              </a:ext>
            </a:extLst>
          </xdr:cNvPr>
          <xdr:cNvSpPr/>
        </xdr:nvSpPr>
        <xdr:spPr>
          <a:xfrm>
            <a:off x="837697" y="1134746"/>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Fórmula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246" name="Diagrama de flujo: proceso 245">
            <a:extLst>
              <a:ext uri="{FF2B5EF4-FFF2-40B4-BE49-F238E27FC236}">
                <a16:creationId xmlns:a16="http://schemas.microsoft.com/office/drawing/2014/main" id="{00000000-0008-0000-0100-0000F6000000}"/>
              </a:ext>
            </a:extLst>
          </xdr:cNvPr>
          <xdr:cNvSpPr/>
        </xdr:nvSpPr>
        <xdr:spPr>
          <a:xfrm>
            <a:off x="837697" y="952009"/>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Valor</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meta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clientData/>
  </xdr:twoCellAnchor>
  <xdr:twoCellAnchor>
    <xdr:from>
      <xdr:col>9</xdr:col>
      <xdr:colOff>298450</xdr:colOff>
      <xdr:row>15</xdr:row>
      <xdr:rowOff>69850</xdr:rowOff>
    </xdr:from>
    <xdr:to>
      <xdr:col>9</xdr:col>
      <xdr:colOff>1594450</xdr:colOff>
      <xdr:row>16</xdr:row>
      <xdr:rowOff>69149</xdr:rowOff>
    </xdr:to>
    <xdr:sp macro="" textlink="">
      <xdr:nvSpPr>
        <xdr:cNvPr id="247" name="Diagrama de flujo: proceso 246">
          <a:extLst>
            <a:ext uri="{FF2B5EF4-FFF2-40B4-BE49-F238E27FC236}">
              <a16:creationId xmlns:a16="http://schemas.microsoft.com/office/drawing/2014/main" id="{00000000-0008-0000-0100-0000F7000000}"/>
            </a:ext>
          </a:extLst>
        </xdr:cNvPr>
        <xdr:cNvSpPr/>
      </xdr:nvSpPr>
      <xdr:spPr>
        <a:xfrm>
          <a:off x="14928850" y="227330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MTBF</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7</xdr:col>
      <xdr:colOff>302659</xdr:colOff>
      <xdr:row>21</xdr:row>
      <xdr:rowOff>28181</xdr:rowOff>
    </xdr:from>
    <xdr:to>
      <xdr:col>7</xdr:col>
      <xdr:colOff>1598659</xdr:colOff>
      <xdr:row>24</xdr:row>
      <xdr:rowOff>15787</xdr:rowOff>
    </xdr:to>
    <xdr:grpSp>
      <xdr:nvGrpSpPr>
        <xdr:cNvPr id="256" name="Grupo 255">
          <a:extLst>
            <a:ext uri="{FF2B5EF4-FFF2-40B4-BE49-F238E27FC236}">
              <a16:creationId xmlns:a16="http://schemas.microsoft.com/office/drawing/2014/main" id="{00000000-0008-0000-0100-000000010000}"/>
            </a:ext>
          </a:extLst>
        </xdr:cNvPr>
        <xdr:cNvGrpSpPr/>
      </xdr:nvGrpSpPr>
      <xdr:grpSpPr>
        <a:xfrm>
          <a:off x="8906909" y="4219181"/>
          <a:ext cx="1296000" cy="559106"/>
          <a:chOff x="837697" y="771130"/>
          <a:chExt cx="1296000" cy="546450"/>
        </a:xfrm>
      </xdr:grpSpPr>
      <xdr:sp macro="" textlink="">
        <xdr:nvSpPr>
          <xdr:cNvPr id="257" name="Diagrama de flujo: proceso 256">
            <a:extLst>
              <a:ext uri="{FF2B5EF4-FFF2-40B4-BE49-F238E27FC236}">
                <a16:creationId xmlns:a16="http://schemas.microsoft.com/office/drawing/2014/main" id="{00000000-0008-0000-0100-000001010000}"/>
              </a:ext>
            </a:extLst>
          </xdr:cNvPr>
          <xdr:cNvSpPr/>
        </xdr:nvSpPr>
        <xdr:spPr>
          <a:xfrm>
            <a:off x="837697" y="77113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Descripción</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indicador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258" name="Diagrama de flujo: proceso 257">
            <a:extLst>
              <a:ext uri="{FF2B5EF4-FFF2-40B4-BE49-F238E27FC236}">
                <a16:creationId xmlns:a16="http://schemas.microsoft.com/office/drawing/2014/main" id="{00000000-0008-0000-0100-000002010000}"/>
              </a:ext>
            </a:extLst>
          </xdr:cNvPr>
          <xdr:cNvSpPr/>
        </xdr:nvSpPr>
        <xdr:spPr>
          <a:xfrm>
            <a:off x="837697" y="1134746"/>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Fórmula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259" name="Diagrama de flujo: proceso 258">
            <a:extLst>
              <a:ext uri="{FF2B5EF4-FFF2-40B4-BE49-F238E27FC236}">
                <a16:creationId xmlns:a16="http://schemas.microsoft.com/office/drawing/2014/main" id="{00000000-0008-0000-0100-000003010000}"/>
              </a:ext>
            </a:extLst>
          </xdr:cNvPr>
          <xdr:cNvSpPr/>
        </xdr:nvSpPr>
        <xdr:spPr>
          <a:xfrm>
            <a:off x="837697" y="952009"/>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Valor</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meta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clientData/>
  </xdr:twoCellAnchor>
  <xdr:twoCellAnchor>
    <xdr:from>
      <xdr:col>7</xdr:col>
      <xdr:colOff>302659</xdr:colOff>
      <xdr:row>27</xdr:row>
      <xdr:rowOff>161531</xdr:rowOff>
    </xdr:from>
    <xdr:to>
      <xdr:col>7</xdr:col>
      <xdr:colOff>1598659</xdr:colOff>
      <xdr:row>30</xdr:row>
      <xdr:rowOff>142787</xdr:rowOff>
    </xdr:to>
    <xdr:grpSp>
      <xdr:nvGrpSpPr>
        <xdr:cNvPr id="269" name="Grupo 268">
          <a:extLst>
            <a:ext uri="{FF2B5EF4-FFF2-40B4-BE49-F238E27FC236}">
              <a16:creationId xmlns:a16="http://schemas.microsoft.com/office/drawing/2014/main" id="{00000000-0008-0000-0100-00000D010000}"/>
            </a:ext>
          </a:extLst>
        </xdr:cNvPr>
        <xdr:cNvGrpSpPr/>
      </xdr:nvGrpSpPr>
      <xdr:grpSpPr>
        <a:xfrm>
          <a:off x="8906909" y="5495531"/>
          <a:ext cx="1296000" cy="552756"/>
          <a:chOff x="837697" y="771130"/>
          <a:chExt cx="1296000" cy="546450"/>
        </a:xfrm>
      </xdr:grpSpPr>
      <xdr:sp macro="" textlink="">
        <xdr:nvSpPr>
          <xdr:cNvPr id="270" name="Diagrama de flujo: proceso 269">
            <a:extLst>
              <a:ext uri="{FF2B5EF4-FFF2-40B4-BE49-F238E27FC236}">
                <a16:creationId xmlns:a16="http://schemas.microsoft.com/office/drawing/2014/main" id="{00000000-0008-0000-0100-00000E010000}"/>
              </a:ext>
            </a:extLst>
          </xdr:cNvPr>
          <xdr:cNvSpPr/>
        </xdr:nvSpPr>
        <xdr:spPr>
          <a:xfrm>
            <a:off x="837697" y="77113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Descripción</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indicador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271" name="Diagrama de flujo: proceso 270">
            <a:extLst>
              <a:ext uri="{FF2B5EF4-FFF2-40B4-BE49-F238E27FC236}">
                <a16:creationId xmlns:a16="http://schemas.microsoft.com/office/drawing/2014/main" id="{00000000-0008-0000-0100-00000F010000}"/>
              </a:ext>
            </a:extLst>
          </xdr:cNvPr>
          <xdr:cNvSpPr/>
        </xdr:nvSpPr>
        <xdr:spPr>
          <a:xfrm>
            <a:off x="837697" y="1134746"/>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Fórmula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272" name="Diagrama de flujo: proceso 271">
            <a:extLst>
              <a:ext uri="{FF2B5EF4-FFF2-40B4-BE49-F238E27FC236}">
                <a16:creationId xmlns:a16="http://schemas.microsoft.com/office/drawing/2014/main" id="{00000000-0008-0000-0100-000010010000}"/>
              </a:ext>
            </a:extLst>
          </xdr:cNvPr>
          <xdr:cNvSpPr/>
        </xdr:nvSpPr>
        <xdr:spPr>
          <a:xfrm>
            <a:off x="837697" y="952009"/>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Valor</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meta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clientData/>
  </xdr:twoCellAnchor>
  <xdr:twoCellAnchor>
    <xdr:from>
      <xdr:col>4</xdr:col>
      <xdr:colOff>959150</xdr:colOff>
      <xdr:row>9</xdr:row>
      <xdr:rowOff>120024</xdr:rowOff>
    </xdr:from>
    <xdr:to>
      <xdr:col>5</xdr:col>
      <xdr:colOff>303550</xdr:colOff>
      <xdr:row>15</xdr:row>
      <xdr:rowOff>167124</xdr:rowOff>
    </xdr:to>
    <xdr:cxnSp macro="">
      <xdr:nvCxnSpPr>
        <xdr:cNvPr id="281" name="Conector: angular 280">
          <a:extLst>
            <a:ext uri="{FF2B5EF4-FFF2-40B4-BE49-F238E27FC236}">
              <a16:creationId xmlns:a16="http://schemas.microsoft.com/office/drawing/2014/main" id="{00000000-0008-0000-0100-000019010000}"/>
            </a:ext>
          </a:extLst>
        </xdr:cNvPr>
        <xdr:cNvCxnSpPr/>
      </xdr:nvCxnSpPr>
      <xdr:spPr>
        <a:xfrm rot="16200000" flipH="1">
          <a:off x="2112750" y="1150824"/>
          <a:ext cx="1152000" cy="1224000"/>
        </a:xfrm>
        <a:prstGeom prst="bentConnector2">
          <a:avLst/>
        </a:prstGeom>
        <a:ln w="3175">
          <a:solidFill>
            <a:schemeClr val="accent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311150</xdr:colOff>
      <xdr:row>8</xdr:row>
      <xdr:rowOff>120650</xdr:rowOff>
    </xdr:from>
    <xdr:to>
      <xdr:col>4</xdr:col>
      <xdr:colOff>1607150</xdr:colOff>
      <xdr:row>9</xdr:row>
      <xdr:rowOff>119949</xdr:rowOff>
    </xdr:to>
    <xdr:sp macro="" textlink="">
      <xdr:nvSpPr>
        <xdr:cNvPr id="235" name="Diagrama de flujo: proceso 234">
          <a:extLst>
            <a:ext uri="{FF2B5EF4-FFF2-40B4-BE49-F238E27FC236}">
              <a16:creationId xmlns:a16="http://schemas.microsoft.com/office/drawing/2014/main" id="{00000000-0008-0000-0100-0000EB000000}"/>
            </a:ext>
          </a:extLst>
        </xdr:cNvPr>
        <xdr:cNvSpPr/>
      </xdr:nvSpPr>
      <xdr:spPr>
        <a:xfrm>
          <a:off x="3308350" y="1003300"/>
          <a:ext cx="1296000"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Knowledge Manager (KM)</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4</xdr:col>
      <xdr:colOff>959150</xdr:colOff>
      <xdr:row>9</xdr:row>
      <xdr:rowOff>134274</xdr:rowOff>
    </xdr:from>
    <xdr:to>
      <xdr:col>5</xdr:col>
      <xdr:colOff>303550</xdr:colOff>
      <xdr:row>22</xdr:row>
      <xdr:rowOff>116324</xdr:rowOff>
    </xdr:to>
    <xdr:cxnSp macro="">
      <xdr:nvCxnSpPr>
        <xdr:cNvPr id="286" name="Conector: angular 285">
          <a:extLst>
            <a:ext uri="{FF2B5EF4-FFF2-40B4-BE49-F238E27FC236}">
              <a16:creationId xmlns:a16="http://schemas.microsoft.com/office/drawing/2014/main" id="{00000000-0008-0000-0100-00001E010000}"/>
            </a:ext>
          </a:extLst>
        </xdr:cNvPr>
        <xdr:cNvCxnSpPr/>
      </xdr:nvCxnSpPr>
      <xdr:spPr>
        <a:xfrm rot="16200000" flipH="1">
          <a:off x="1500750" y="1777074"/>
          <a:ext cx="2376000" cy="1224000"/>
        </a:xfrm>
        <a:prstGeom prst="bentConnector2">
          <a:avLst/>
        </a:prstGeom>
        <a:ln w="3175">
          <a:solidFill>
            <a:schemeClr val="accent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302659</xdr:colOff>
      <xdr:row>36</xdr:row>
      <xdr:rowOff>110731</xdr:rowOff>
    </xdr:from>
    <xdr:to>
      <xdr:col>7</xdr:col>
      <xdr:colOff>1598659</xdr:colOff>
      <xdr:row>39</xdr:row>
      <xdr:rowOff>98337</xdr:rowOff>
    </xdr:to>
    <xdr:grpSp>
      <xdr:nvGrpSpPr>
        <xdr:cNvPr id="291" name="Grupo 290">
          <a:extLst>
            <a:ext uri="{FF2B5EF4-FFF2-40B4-BE49-F238E27FC236}">
              <a16:creationId xmlns:a16="http://schemas.microsoft.com/office/drawing/2014/main" id="{00000000-0008-0000-0100-000023010000}"/>
            </a:ext>
          </a:extLst>
        </xdr:cNvPr>
        <xdr:cNvGrpSpPr/>
      </xdr:nvGrpSpPr>
      <xdr:grpSpPr>
        <a:xfrm>
          <a:off x="8906909" y="7159231"/>
          <a:ext cx="1296000" cy="559106"/>
          <a:chOff x="837697" y="771130"/>
          <a:chExt cx="1296000" cy="546450"/>
        </a:xfrm>
      </xdr:grpSpPr>
      <xdr:sp macro="" textlink="">
        <xdr:nvSpPr>
          <xdr:cNvPr id="292" name="Diagrama de flujo: proceso 291">
            <a:extLst>
              <a:ext uri="{FF2B5EF4-FFF2-40B4-BE49-F238E27FC236}">
                <a16:creationId xmlns:a16="http://schemas.microsoft.com/office/drawing/2014/main" id="{00000000-0008-0000-0100-000024010000}"/>
              </a:ext>
            </a:extLst>
          </xdr:cNvPr>
          <xdr:cNvSpPr/>
        </xdr:nvSpPr>
        <xdr:spPr>
          <a:xfrm>
            <a:off x="837697" y="77113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Descripción</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indicador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293" name="Diagrama de flujo: proceso 292">
            <a:extLst>
              <a:ext uri="{FF2B5EF4-FFF2-40B4-BE49-F238E27FC236}">
                <a16:creationId xmlns:a16="http://schemas.microsoft.com/office/drawing/2014/main" id="{00000000-0008-0000-0100-000025010000}"/>
              </a:ext>
            </a:extLst>
          </xdr:cNvPr>
          <xdr:cNvSpPr/>
        </xdr:nvSpPr>
        <xdr:spPr>
          <a:xfrm>
            <a:off x="837697" y="1134746"/>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Fórmula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294" name="Diagrama de flujo: proceso 293">
            <a:extLst>
              <a:ext uri="{FF2B5EF4-FFF2-40B4-BE49-F238E27FC236}">
                <a16:creationId xmlns:a16="http://schemas.microsoft.com/office/drawing/2014/main" id="{00000000-0008-0000-0100-000026010000}"/>
              </a:ext>
            </a:extLst>
          </xdr:cNvPr>
          <xdr:cNvSpPr/>
        </xdr:nvSpPr>
        <xdr:spPr>
          <a:xfrm>
            <a:off x="837697" y="952009"/>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Valor</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meta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clientData/>
  </xdr:twoCellAnchor>
  <xdr:twoCellAnchor>
    <xdr:from>
      <xdr:col>9</xdr:col>
      <xdr:colOff>298450</xdr:colOff>
      <xdr:row>37</xdr:row>
      <xdr:rowOff>95250</xdr:rowOff>
    </xdr:from>
    <xdr:to>
      <xdr:col>9</xdr:col>
      <xdr:colOff>1594450</xdr:colOff>
      <xdr:row>38</xdr:row>
      <xdr:rowOff>94549</xdr:rowOff>
    </xdr:to>
    <xdr:sp macro="" textlink="">
      <xdr:nvSpPr>
        <xdr:cNvPr id="295" name="Diagrama de flujo: proceso 294">
          <a:extLst>
            <a:ext uri="{FF2B5EF4-FFF2-40B4-BE49-F238E27FC236}">
              <a16:creationId xmlns:a16="http://schemas.microsoft.com/office/drawing/2014/main" id="{00000000-0008-0000-0100-000027010000}"/>
            </a:ext>
          </a:extLst>
        </xdr:cNvPr>
        <xdr:cNvSpPr/>
      </xdr:nvSpPr>
      <xdr:spPr>
        <a:xfrm>
          <a:off x="14928850" y="617220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Cumplimiento programa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4</xdr:col>
      <xdr:colOff>1505201</xdr:colOff>
      <xdr:row>38</xdr:row>
      <xdr:rowOff>13746</xdr:rowOff>
    </xdr:from>
    <xdr:to>
      <xdr:col>5</xdr:col>
      <xdr:colOff>301625</xdr:colOff>
      <xdr:row>38</xdr:row>
      <xdr:rowOff>13746</xdr:rowOff>
    </xdr:to>
    <xdr:cxnSp macro="">
      <xdr:nvCxnSpPr>
        <xdr:cNvPr id="296" name="Conector recto de flecha 295">
          <a:extLst>
            <a:ext uri="{FF2B5EF4-FFF2-40B4-BE49-F238E27FC236}">
              <a16:creationId xmlns:a16="http://schemas.microsoft.com/office/drawing/2014/main" id="{00000000-0008-0000-0100-000028010000}"/>
            </a:ext>
          </a:extLst>
        </xdr:cNvPr>
        <xdr:cNvCxnSpPr/>
      </xdr:nvCxnSpPr>
      <xdr:spPr>
        <a:xfrm>
          <a:off x="2622801" y="6058946"/>
          <a:ext cx="676024"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959150</xdr:colOff>
      <xdr:row>9</xdr:row>
      <xdr:rowOff>148524</xdr:rowOff>
    </xdr:from>
    <xdr:to>
      <xdr:col>5</xdr:col>
      <xdr:colOff>303550</xdr:colOff>
      <xdr:row>29</xdr:row>
      <xdr:rowOff>65524</xdr:rowOff>
    </xdr:to>
    <xdr:cxnSp macro="">
      <xdr:nvCxnSpPr>
        <xdr:cNvPr id="299" name="Conector: angular 298">
          <a:extLst>
            <a:ext uri="{FF2B5EF4-FFF2-40B4-BE49-F238E27FC236}">
              <a16:creationId xmlns:a16="http://schemas.microsoft.com/office/drawing/2014/main" id="{00000000-0008-0000-0100-00002B010000}"/>
            </a:ext>
          </a:extLst>
        </xdr:cNvPr>
        <xdr:cNvCxnSpPr/>
      </xdr:nvCxnSpPr>
      <xdr:spPr>
        <a:xfrm rot="16200000" flipH="1">
          <a:off x="888750" y="2403324"/>
          <a:ext cx="3600000" cy="1224000"/>
        </a:xfrm>
        <a:prstGeom prst="bentConnector2">
          <a:avLst/>
        </a:prstGeom>
        <a:ln w="3175">
          <a:solidFill>
            <a:schemeClr val="accent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539750</xdr:colOff>
      <xdr:row>8</xdr:row>
      <xdr:rowOff>31750</xdr:rowOff>
    </xdr:from>
    <xdr:to>
      <xdr:col>3</xdr:col>
      <xdr:colOff>1308100</xdr:colOff>
      <xdr:row>10</xdr:row>
      <xdr:rowOff>6350</xdr:rowOff>
    </xdr:to>
    <xdr:sp macro="" textlink="">
      <xdr:nvSpPr>
        <xdr:cNvPr id="302" name="Diagrama de flujo: terminador 301">
          <a:extLst>
            <a:ext uri="{FF2B5EF4-FFF2-40B4-BE49-F238E27FC236}">
              <a16:creationId xmlns:a16="http://schemas.microsoft.com/office/drawing/2014/main" id="{00000000-0008-0000-0100-00002E010000}"/>
            </a:ext>
          </a:extLst>
        </xdr:cNvPr>
        <xdr:cNvSpPr/>
      </xdr:nvSpPr>
      <xdr:spPr>
        <a:xfrm>
          <a:off x="1657350" y="914400"/>
          <a:ext cx="768350" cy="342900"/>
        </a:xfrm>
        <a:prstGeom prst="flowChartTerminator">
          <a:avLst/>
        </a:prstGeom>
        <a:solidFill>
          <a:schemeClr val="bg1"/>
        </a:solid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600">
              <a:solidFill>
                <a:sysClr val="windowText" lastClr="000000"/>
              </a:solidFill>
              <a:latin typeface="Arial" panose="020B0604020202020204" pitchFamily="34" charset="0"/>
              <a:cs typeface="Arial" panose="020B0604020202020204" pitchFamily="34" charset="0"/>
            </a:rPr>
            <a:t>Inicio</a:t>
          </a:r>
        </a:p>
      </xdr:txBody>
    </xdr:sp>
    <xdr:clientData/>
  </xdr:twoCellAnchor>
  <xdr:twoCellAnchor>
    <xdr:from>
      <xdr:col>4</xdr:col>
      <xdr:colOff>1606549</xdr:colOff>
      <xdr:row>9</xdr:row>
      <xdr:rowOff>20096</xdr:rowOff>
    </xdr:from>
    <xdr:to>
      <xdr:col>5</xdr:col>
      <xdr:colOff>302949</xdr:colOff>
      <xdr:row>9</xdr:row>
      <xdr:rowOff>20096</xdr:rowOff>
    </xdr:to>
    <xdr:cxnSp macro="">
      <xdr:nvCxnSpPr>
        <xdr:cNvPr id="303" name="Conector recto de flecha 302">
          <a:extLst>
            <a:ext uri="{FF2B5EF4-FFF2-40B4-BE49-F238E27FC236}">
              <a16:creationId xmlns:a16="http://schemas.microsoft.com/office/drawing/2014/main" id="{00000000-0008-0000-0100-00002F010000}"/>
            </a:ext>
          </a:extLst>
        </xdr:cNvPr>
        <xdr:cNvCxnSpPr/>
      </xdr:nvCxnSpPr>
      <xdr:spPr>
        <a:xfrm>
          <a:off x="4603749" y="1086896"/>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133350</xdr:colOff>
      <xdr:row>13</xdr:row>
      <xdr:rowOff>177800</xdr:rowOff>
    </xdr:from>
    <xdr:to>
      <xdr:col>5</xdr:col>
      <xdr:colOff>1727200</xdr:colOff>
      <xdr:row>17</xdr:row>
      <xdr:rowOff>171450</xdr:rowOff>
    </xdr:to>
    <xdr:grpSp>
      <xdr:nvGrpSpPr>
        <xdr:cNvPr id="305" name="Grupo 304">
          <a:extLst>
            <a:ext uri="{FF2B5EF4-FFF2-40B4-BE49-F238E27FC236}">
              <a16:creationId xmlns:a16="http://schemas.microsoft.com/office/drawing/2014/main" id="{00000000-0008-0000-0100-000031010000}"/>
            </a:ext>
          </a:extLst>
        </xdr:cNvPr>
        <xdr:cNvGrpSpPr/>
      </xdr:nvGrpSpPr>
      <xdr:grpSpPr>
        <a:xfrm>
          <a:off x="5149850" y="2844800"/>
          <a:ext cx="1593850" cy="755650"/>
          <a:chOff x="5092700" y="1384300"/>
          <a:chExt cx="1593850" cy="730250"/>
        </a:xfrm>
      </xdr:grpSpPr>
      <xdr:grpSp>
        <xdr:nvGrpSpPr>
          <xdr:cNvPr id="306" name="Grupo 305">
            <a:extLst>
              <a:ext uri="{FF2B5EF4-FFF2-40B4-BE49-F238E27FC236}">
                <a16:creationId xmlns:a16="http://schemas.microsoft.com/office/drawing/2014/main" id="{00000000-0008-0000-0100-000032010000}"/>
              </a:ext>
            </a:extLst>
          </xdr:cNvPr>
          <xdr:cNvGrpSpPr/>
        </xdr:nvGrpSpPr>
        <xdr:grpSpPr>
          <a:xfrm>
            <a:off x="5289047" y="1520430"/>
            <a:ext cx="1296000" cy="550941"/>
            <a:chOff x="837697" y="771130"/>
            <a:chExt cx="1296000" cy="550941"/>
          </a:xfrm>
        </xdr:grpSpPr>
        <xdr:sp macro="" textlink="">
          <xdr:nvSpPr>
            <xdr:cNvPr id="308" name="Diagrama de flujo: proceso 307">
              <a:extLst>
                <a:ext uri="{FF2B5EF4-FFF2-40B4-BE49-F238E27FC236}">
                  <a16:creationId xmlns:a16="http://schemas.microsoft.com/office/drawing/2014/main" id="{00000000-0008-0000-0100-000034010000}"/>
                </a:ext>
              </a:extLst>
            </xdr:cNvPr>
            <xdr:cNvSpPr/>
          </xdr:nvSpPr>
          <xdr:spPr>
            <a:xfrm>
              <a:off x="837697" y="771130"/>
              <a:ext cx="1296000" cy="183449"/>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Horas</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operacionales</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309" name="Diagrama de flujo: proceso 308">
              <a:extLst>
                <a:ext uri="{FF2B5EF4-FFF2-40B4-BE49-F238E27FC236}">
                  <a16:creationId xmlns:a16="http://schemas.microsoft.com/office/drawing/2014/main" id="{00000000-0008-0000-0100-000035010000}"/>
                </a:ext>
              </a:extLst>
            </xdr:cNvPr>
            <xdr:cNvSpPr/>
          </xdr:nvSpPr>
          <xdr:spPr>
            <a:xfrm>
              <a:off x="837697" y="1139237"/>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310" name="Diagrama de flujo: proceso 309">
              <a:extLst>
                <a:ext uri="{FF2B5EF4-FFF2-40B4-BE49-F238E27FC236}">
                  <a16:creationId xmlns:a16="http://schemas.microsoft.com/office/drawing/2014/main" id="{00000000-0008-0000-0100-000036010000}"/>
                </a:ext>
              </a:extLst>
            </xdr:cNvPr>
            <xdr:cNvSpPr/>
          </xdr:nvSpPr>
          <xdr:spPr>
            <a:xfrm>
              <a:off x="837697" y="952009"/>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N°</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de fallas</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sp macro="" textlink="">
        <xdr:nvSpPr>
          <xdr:cNvPr id="307" name="Diagrama de flujo: datos 306">
            <a:extLst>
              <a:ext uri="{FF2B5EF4-FFF2-40B4-BE49-F238E27FC236}">
                <a16:creationId xmlns:a16="http://schemas.microsoft.com/office/drawing/2014/main" id="{00000000-0008-0000-0100-000033010000}"/>
              </a:ext>
            </a:extLst>
          </xdr:cNvPr>
          <xdr:cNvSpPr/>
        </xdr:nvSpPr>
        <xdr:spPr>
          <a:xfrm>
            <a:off x="5092700" y="1384300"/>
            <a:ext cx="1593850" cy="730250"/>
          </a:xfrm>
          <a:prstGeom prst="flowChartInputOutput">
            <a:avLst/>
          </a:prstGeom>
          <a:no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grpSp>
    <xdr:clientData/>
  </xdr:twoCellAnchor>
  <xdr:twoCellAnchor>
    <xdr:from>
      <xdr:col>10</xdr:col>
      <xdr:colOff>488950</xdr:colOff>
      <xdr:row>8</xdr:row>
      <xdr:rowOff>31750</xdr:rowOff>
    </xdr:from>
    <xdr:to>
      <xdr:col>10</xdr:col>
      <xdr:colOff>1257300</xdr:colOff>
      <xdr:row>10</xdr:row>
      <xdr:rowOff>6350</xdr:rowOff>
    </xdr:to>
    <xdr:sp macro="" textlink="">
      <xdr:nvSpPr>
        <xdr:cNvPr id="317" name="Diagrama de flujo: terminador 316">
          <a:extLst>
            <a:ext uri="{FF2B5EF4-FFF2-40B4-BE49-F238E27FC236}">
              <a16:creationId xmlns:a16="http://schemas.microsoft.com/office/drawing/2014/main" id="{00000000-0008-0000-0100-00003D010000}"/>
            </a:ext>
          </a:extLst>
        </xdr:cNvPr>
        <xdr:cNvSpPr/>
      </xdr:nvSpPr>
      <xdr:spPr>
        <a:xfrm>
          <a:off x="12884150" y="914400"/>
          <a:ext cx="768350" cy="342900"/>
        </a:xfrm>
        <a:prstGeom prst="flowChartTerminator">
          <a:avLst/>
        </a:prstGeom>
        <a:solidFill>
          <a:schemeClr val="bg1"/>
        </a:solid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600">
              <a:solidFill>
                <a:sysClr val="windowText" lastClr="000000"/>
              </a:solidFill>
              <a:latin typeface="Arial" panose="020B0604020202020204" pitchFamily="34" charset="0"/>
              <a:cs typeface="Arial" panose="020B0604020202020204" pitchFamily="34" charset="0"/>
            </a:rPr>
            <a:t>Fin</a:t>
          </a:r>
        </a:p>
      </xdr:txBody>
    </xdr:sp>
    <xdr:clientData/>
  </xdr:twoCellAnchor>
  <xdr:twoCellAnchor>
    <xdr:from>
      <xdr:col>9</xdr:col>
      <xdr:colOff>1594101</xdr:colOff>
      <xdr:row>9</xdr:row>
      <xdr:rowOff>20096</xdr:rowOff>
    </xdr:from>
    <xdr:to>
      <xdr:col>10</xdr:col>
      <xdr:colOff>488501</xdr:colOff>
      <xdr:row>9</xdr:row>
      <xdr:rowOff>20096</xdr:rowOff>
    </xdr:to>
    <xdr:cxnSp macro="">
      <xdr:nvCxnSpPr>
        <xdr:cNvPr id="318" name="Conector recto de flecha 317">
          <a:extLst>
            <a:ext uri="{FF2B5EF4-FFF2-40B4-BE49-F238E27FC236}">
              <a16:creationId xmlns:a16="http://schemas.microsoft.com/office/drawing/2014/main" id="{00000000-0008-0000-0100-00003E010000}"/>
            </a:ext>
          </a:extLst>
        </xdr:cNvPr>
        <xdr:cNvCxnSpPr/>
      </xdr:nvCxnSpPr>
      <xdr:spPr>
        <a:xfrm>
          <a:off x="12109701" y="1086896"/>
          <a:ext cx="774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1598400</xdr:colOff>
      <xdr:row>10</xdr:row>
      <xdr:rowOff>5774</xdr:rowOff>
    </xdr:from>
    <xdr:to>
      <xdr:col>10</xdr:col>
      <xdr:colOff>870800</xdr:colOff>
      <xdr:row>15</xdr:row>
      <xdr:rowOff>165024</xdr:rowOff>
    </xdr:to>
    <xdr:cxnSp macro="">
      <xdr:nvCxnSpPr>
        <xdr:cNvPr id="319" name="Conector: angular 318">
          <a:extLst>
            <a:ext uri="{FF2B5EF4-FFF2-40B4-BE49-F238E27FC236}">
              <a16:creationId xmlns:a16="http://schemas.microsoft.com/office/drawing/2014/main" id="{00000000-0008-0000-0100-00003F010000}"/>
            </a:ext>
          </a:extLst>
        </xdr:cNvPr>
        <xdr:cNvCxnSpPr/>
      </xdr:nvCxnSpPr>
      <xdr:spPr>
        <a:xfrm rot="10800000" flipH="1">
          <a:off x="12114000" y="1256724"/>
          <a:ext cx="1152000" cy="1080000"/>
        </a:xfrm>
        <a:prstGeom prst="bentConnector2">
          <a:avLst/>
        </a:prstGeom>
        <a:ln w="3175">
          <a:solidFill>
            <a:schemeClr val="accent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1580400</xdr:colOff>
      <xdr:row>10</xdr:row>
      <xdr:rowOff>20024</xdr:rowOff>
    </xdr:from>
    <xdr:to>
      <xdr:col>10</xdr:col>
      <xdr:colOff>870800</xdr:colOff>
      <xdr:row>22</xdr:row>
      <xdr:rowOff>114224</xdr:rowOff>
    </xdr:to>
    <xdr:cxnSp macro="">
      <xdr:nvCxnSpPr>
        <xdr:cNvPr id="320" name="Conector: angular 319">
          <a:extLst>
            <a:ext uri="{FF2B5EF4-FFF2-40B4-BE49-F238E27FC236}">
              <a16:creationId xmlns:a16="http://schemas.microsoft.com/office/drawing/2014/main" id="{00000000-0008-0000-0100-000040010000}"/>
            </a:ext>
          </a:extLst>
        </xdr:cNvPr>
        <xdr:cNvCxnSpPr/>
      </xdr:nvCxnSpPr>
      <xdr:spPr>
        <a:xfrm rot="10800000" flipH="1">
          <a:off x="12096000" y="1270974"/>
          <a:ext cx="1170000" cy="2304000"/>
        </a:xfrm>
        <a:prstGeom prst="bentConnector2">
          <a:avLst/>
        </a:prstGeom>
        <a:ln w="3175">
          <a:solidFill>
            <a:schemeClr val="accent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298450</xdr:colOff>
      <xdr:row>22</xdr:row>
      <xdr:rowOff>19050</xdr:rowOff>
    </xdr:from>
    <xdr:to>
      <xdr:col>9</xdr:col>
      <xdr:colOff>1594450</xdr:colOff>
      <xdr:row>23</xdr:row>
      <xdr:rowOff>18349</xdr:rowOff>
    </xdr:to>
    <xdr:sp macro="" textlink="">
      <xdr:nvSpPr>
        <xdr:cNvPr id="260" name="Diagrama de flujo: proceso 259">
          <a:extLst>
            <a:ext uri="{FF2B5EF4-FFF2-40B4-BE49-F238E27FC236}">
              <a16:creationId xmlns:a16="http://schemas.microsoft.com/office/drawing/2014/main" id="{00000000-0008-0000-0100-000004010000}"/>
            </a:ext>
          </a:extLst>
        </xdr:cNvPr>
        <xdr:cNvSpPr/>
      </xdr:nvSpPr>
      <xdr:spPr>
        <a:xfrm>
          <a:off x="14928850" y="351155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MTTR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9</xdr:col>
      <xdr:colOff>1580400</xdr:colOff>
      <xdr:row>10</xdr:row>
      <xdr:rowOff>16274</xdr:rowOff>
    </xdr:from>
    <xdr:to>
      <xdr:col>10</xdr:col>
      <xdr:colOff>870800</xdr:colOff>
      <xdr:row>29</xdr:row>
      <xdr:rowOff>63424</xdr:rowOff>
    </xdr:to>
    <xdr:cxnSp macro="">
      <xdr:nvCxnSpPr>
        <xdr:cNvPr id="321" name="Conector: angular 320">
          <a:extLst>
            <a:ext uri="{FF2B5EF4-FFF2-40B4-BE49-F238E27FC236}">
              <a16:creationId xmlns:a16="http://schemas.microsoft.com/office/drawing/2014/main" id="{00000000-0008-0000-0100-000041010000}"/>
            </a:ext>
          </a:extLst>
        </xdr:cNvPr>
        <xdr:cNvCxnSpPr/>
      </xdr:nvCxnSpPr>
      <xdr:spPr>
        <a:xfrm rot="10800000" flipH="1">
          <a:off x="12096000" y="1267224"/>
          <a:ext cx="1170000" cy="3546000"/>
        </a:xfrm>
        <a:prstGeom prst="bentConnector2">
          <a:avLst/>
        </a:prstGeom>
        <a:ln w="3175">
          <a:solidFill>
            <a:schemeClr val="accent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298450</xdr:colOff>
      <xdr:row>28</xdr:row>
      <xdr:rowOff>152400</xdr:rowOff>
    </xdr:from>
    <xdr:to>
      <xdr:col>9</xdr:col>
      <xdr:colOff>1594450</xdr:colOff>
      <xdr:row>29</xdr:row>
      <xdr:rowOff>151699</xdr:rowOff>
    </xdr:to>
    <xdr:sp macro="" textlink="">
      <xdr:nvSpPr>
        <xdr:cNvPr id="273" name="Diagrama de flujo: proceso 272">
          <a:extLst>
            <a:ext uri="{FF2B5EF4-FFF2-40B4-BE49-F238E27FC236}">
              <a16:creationId xmlns:a16="http://schemas.microsoft.com/office/drawing/2014/main" id="{00000000-0008-0000-0100-000011010000}"/>
            </a:ext>
          </a:extLst>
        </xdr:cNvPr>
        <xdr:cNvSpPr/>
      </xdr:nvSpPr>
      <xdr:spPr>
        <a:xfrm>
          <a:off x="14928850" y="474980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Costo</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de inactividad</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5</xdr:col>
      <xdr:colOff>133350</xdr:colOff>
      <xdr:row>20</xdr:row>
      <xdr:rowOff>120650</xdr:rowOff>
    </xdr:from>
    <xdr:to>
      <xdr:col>5</xdr:col>
      <xdr:colOff>1727200</xdr:colOff>
      <xdr:row>24</xdr:row>
      <xdr:rowOff>114300</xdr:rowOff>
    </xdr:to>
    <xdr:grpSp>
      <xdr:nvGrpSpPr>
        <xdr:cNvPr id="322" name="Grupo 321">
          <a:extLst>
            <a:ext uri="{FF2B5EF4-FFF2-40B4-BE49-F238E27FC236}">
              <a16:creationId xmlns:a16="http://schemas.microsoft.com/office/drawing/2014/main" id="{00000000-0008-0000-0100-000042010000}"/>
            </a:ext>
          </a:extLst>
        </xdr:cNvPr>
        <xdr:cNvGrpSpPr/>
      </xdr:nvGrpSpPr>
      <xdr:grpSpPr>
        <a:xfrm>
          <a:off x="5149850" y="4121150"/>
          <a:ext cx="1593850" cy="755650"/>
          <a:chOff x="5092700" y="1384300"/>
          <a:chExt cx="1593850" cy="730250"/>
        </a:xfrm>
      </xdr:grpSpPr>
      <xdr:grpSp>
        <xdr:nvGrpSpPr>
          <xdr:cNvPr id="323" name="Grupo 322">
            <a:extLst>
              <a:ext uri="{FF2B5EF4-FFF2-40B4-BE49-F238E27FC236}">
                <a16:creationId xmlns:a16="http://schemas.microsoft.com/office/drawing/2014/main" id="{00000000-0008-0000-0100-000043010000}"/>
              </a:ext>
            </a:extLst>
          </xdr:cNvPr>
          <xdr:cNvGrpSpPr/>
        </xdr:nvGrpSpPr>
        <xdr:grpSpPr>
          <a:xfrm>
            <a:off x="5289047" y="1520430"/>
            <a:ext cx="1296000" cy="550941"/>
            <a:chOff x="837697" y="771130"/>
            <a:chExt cx="1296000" cy="550941"/>
          </a:xfrm>
        </xdr:grpSpPr>
        <xdr:sp macro="" textlink="">
          <xdr:nvSpPr>
            <xdr:cNvPr id="325" name="Diagrama de flujo: proceso 324">
              <a:extLst>
                <a:ext uri="{FF2B5EF4-FFF2-40B4-BE49-F238E27FC236}">
                  <a16:creationId xmlns:a16="http://schemas.microsoft.com/office/drawing/2014/main" id="{00000000-0008-0000-0100-000045010000}"/>
                </a:ext>
              </a:extLst>
            </xdr:cNvPr>
            <xdr:cNvSpPr/>
          </xdr:nvSpPr>
          <xdr:spPr>
            <a:xfrm>
              <a:off x="837697" y="771130"/>
              <a:ext cx="1296000" cy="183449"/>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Horas</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mantenimiento correctivo</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326" name="Diagrama de flujo: proceso 325">
              <a:extLst>
                <a:ext uri="{FF2B5EF4-FFF2-40B4-BE49-F238E27FC236}">
                  <a16:creationId xmlns:a16="http://schemas.microsoft.com/office/drawing/2014/main" id="{00000000-0008-0000-0100-000046010000}"/>
                </a:ext>
              </a:extLst>
            </xdr:cNvPr>
            <xdr:cNvSpPr/>
          </xdr:nvSpPr>
          <xdr:spPr>
            <a:xfrm>
              <a:off x="837697" y="1139237"/>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327" name="Diagrama de flujo: proceso 326">
              <a:extLst>
                <a:ext uri="{FF2B5EF4-FFF2-40B4-BE49-F238E27FC236}">
                  <a16:creationId xmlns:a16="http://schemas.microsoft.com/office/drawing/2014/main" id="{00000000-0008-0000-0100-000047010000}"/>
                </a:ext>
              </a:extLst>
            </xdr:cNvPr>
            <xdr:cNvSpPr/>
          </xdr:nvSpPr>
          <xdr:spPr>
            <a:xfrm>
              <a:off x="837697" y="952009"/>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N°</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de fallas</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sp macro="" textlink="">
        <xdr:nvSpPr>
          <xdr:cNvPr id="324" name="Diagrama de flujo: datos 323">
            <a:extLst>
              <a:ext uri="{FF2B5EF4-FFF2-40B4-BE49-F238E27FC236}">
                <a16:creationId xmlns:a16="http://schemas.microsoft.com/office/drawing/2014/main" id="{00000000-0008-0000-0100-000044010000}"/>
              </a:ext>
            </a:extLst>
          </xdr:cNvPr>
          <xdr:cNvSpPr/>
        </xdr:nvSpPr>
        <xdr:spPr>
          <a:xfrm>
            <a:off x="5092700" y="1384300"/>
            <a:ext cx="1593850" cy="730250"/>
          </a:xfrm>
          <a:prstGeom prst="flowChartInputOutput">
            <a:avLst/>
          </a:prstGeom>
          <a:no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grpSp>
    <xdr:clientData/>
  </xdr:twoCellAnchor>
  <xdr:twoCellAnchor>
    <xdr:from>
      <xdr:col>5</xdr:col>
      <xdr:colOff>133350</xdr:colOff>
      <xdr:row>27</xdr:row>
      <xdr:rowOff>76200</xdr:rowOff>
    </xdr:from>
    <xdr:to>
      <xdr:col>5</xdr:col>
      <xdr:colOff>1727200</xdr:colOff>
      <xdr:row>31</xdr:row>
      <xdr:rowOff>63500</xdr:rowOff>
    </xdr:to>
    <xdr:grpSp>
      <xdr:nvGrpSpPr>
        <xdr:cNvPr id="328" name="Grupo 327">
          <a:extLst>
            <a:ext uri="{FF2B5EF4-FFF2-40B4-BE49-F238E27FC236}">
              <a16:creationId xmlns:a16="http://schemas.microsoft.com/office/drawing/2014/main" id="{00000000-0008-0000-0100-000048010000}"/>
            </a:ext>
          </a:extLst>
        </xdr:cNvPr>
        <xdr:cNvGrpSpPr/>
      </xdr:nvGrpSpPr>
      <xdr:grpSpPr>
        <a:xfrm>
          <a:off x="5149850" y="5410200"/>
          <a:ext cx="1593850" cy="749300"/>
          <a:chOff x="5092700" y="1384300"/>
          <a:chExt cx="1593850" cy="730250"/>
        </a:xfrm>
      </xdr:grpSpPr>
      <xdr:grpSp>
        <xdr:nvGrpSpPr>
          <xdr:cNvPr id="329" name="Grupo 328">
            <a:extLst>
              <a:ext uri="{FF2B5EF4-FFF2-40B4-BE49-F238E27FC236}">
                <a16:creationId xmlns:a16="http://schemas.microsoft.com/office/drawing/2014/main" id="{00000000-0008-0000-0100-000049010000}"/>
              </a:ext>
            </a:extLst>
          </xdr:cNvPr>
          <xdr:cNvGrpSpPr/>
        </xdr:nvGrpSpPr>
        <xdr:grpSpPr>
          <a:xfrm>
            <a:off x="5289047" y="1520430"/>
            <a:ext cx="1296000" cy="550941"/>
            <a:chOff x="837697" y="771130"/>
            <a:chExt cx="1296000" cy="550941"/>
          </a:xfrm>
        </xdr:grpSpPr>
        <xdr:sp macro="" textlink="">
          <xdr:nvSpPr>
            <xdr:cNvPr id="331" name="Diagrama de flujo: proceso 330">
              <a:extLst>
                <a:ext uri="{FF2B5EF4-FFF2-40B4-BE49-F238E27FC236}">
                  <a16:creationId xmlns:a16="http://schemas.microsoft.com/office/drawing/2014/main" id="{00000000-0008-0000-0100-00004B010000}"/>
                </a:ext>
              </a:extLst>
            </xdr:cNvPr>
            <xdr:cNvSpPr/>
          </xdr:nvSpPr>
          <xdr:spPr>
            <a:xfrm>
              <a:off x="837697" y="771130"/>
              <a:ext cx="1296000" cy="183449"/>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Disponibilidad</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de activos</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332" name="Diagrama de flujo: proceso 331">
              <a:extLst>
                <a:ext uri="{FF2B5EF4-FFF2-40B4-BE49-F238E27FC236}">
                  <a16:creationId xmlns:a16="http://schemas.microsoft.com/office/drawing/2014/main" id="{00000000-0008-0000-0100-00004C010000}"/>
                </a:ext>
              </a:extLst>
            </xdr:cNvPr>
            <xdr:cNvSpPr/>
          </xdr:nvSpPr>
          <xdr:spPr>
            <a:xfrm>
              <a:off x="837697" y="1139237"/>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333" name="Diagrama de flujo: proceso 332">
              <a:extLst>
                <a:ext uri="{FF2B5EF4-FFF2-40B4-BE49-F238E27FC236}">
                  <a16:creationId xmlns:a16="http://schemas.microsoft.com/office/drawing/2014/main" id="{00000000-0008-0000-0100-00004D010000}"/>
                </a:ext>
              </a:extLst>
            </xdr:cNvPr>
            <xdr:cNvSpPr/>
          </xdr:nvSpPr>
          <xdr:spPr>
            <a:xfrm>
              <a:off x="837697" y="952009"/>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Factor</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costo de producción</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sp macro="" textlink="">
        <xdr:nvSpPr>
          <xdr:cNvPr id="330" name="Diagrama de flujo: datos 329">
            <a:extLst>
              <a:ext uri="{FF2B5EF4-FFF2-40B4-BE49-F238E27FC236}">
                <a16:creationId xmlns:a16="http://schemas.microsoft.com/office/drawing/2014/main" id="{00000000-0008-0000-0100-00004A010000}"/>
              </a:ext>
            </a:extLst>
          </xdr:cNvPr>
          <xdr:cNvSpPr/>
        </xdr:nvSpPr>
        <xdr:spPr>
          <a:xfrm>
            <a:off x="5092700" y="1384300"/>
            <a:ext cx="1593850" cy="730250"/>
          </a:xfrm>
          <a:prstGeom prst="flowChartInputOutput">
            <a:avLst/>
          </a:prstGeom>
          <a:no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grpSp>
    <xdr:clientData/>
  </xdr:twoCellAnchor>
  <xdr:twoCellAnchor>
    <xdr:from>
      <xdr:col>3</xdr:col>
      <xdr:colOff>1302000</xdr:colOff>
      <xdr:row>38</xdr:row>
      <xdr:rowOff>32796</xdr:rowOff>
    </xdr:from>
    <xdr:to>
      <xdr:col>4</xdr:col>
      <xdr:colOff>304400</xdr:colOff>
      <xdr:row>38</xdr:row>
      <xdr:rowOff>32796</xdr:rowOff>
    </xdr:to>
    <xdr:cxnSp macro="">
      <xdr:nvCxnSpPr>
        <xdr:cNvPr id="334" name="Conector recto de flecha 333">
          <a:extLst>
            <a:ext uri="{FF2B5EF4-FFF2-40B4-BE49-F238E27FC236}">
              <a16:creationId xmlns:a16="http://schemas.microsoft.com/office/drawing/2014/main" id="{00000000-0008-0000-0100-00004E010000}"/>
            </a:ext>
          </a:extLst>
        </xdr:cNvPr>
        <xdr:cNvCxnSpPr/>
      </xdr:nvCxnSpPr>
      <xdr:spPr>
        <a:xfrm>
          <a:off x="2419600" y="6077996"/>
          <a:ext cx="88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539750</xdr:colOff>
      <xdr:row>37</xdr:row>
      <xdr:rowOff>44450</xdr:rowOff>
    </xdr:from>
    <xdr:to>
      <xdr:col>3</xdr:col>
      <xdr:colOff>1308100</xdr:colOff>
      <xdr:row>39</xdr:row>
      <xdr:rowOff>19050</xdr:rowOff>
    </xdr:to>
    <xdr:sp macro="" textlink="">
      <xdr:nvSpPr>
        <xdr:cNvPr id="335" name="Diagrama de flujo: terminador 334">
          <a:extLst>
            <a:ext uri="{FF2B5EF4-FFF2-40B4-BE49-F238E27FC236}">
              <a16:creationId xmlns:a16="http://schemas.microsoft.com/office/drawing/2014/main" id="{00000000-0008-0000-0100-00004F010000}"/>
            </a:ext>
          </a:extLst>
        </xdr:cNvPr>
        <xdr:cNvSpPr/>
      </xdr:nvSpPr>
      <xdr:spPr>
        <a:xfrm>
          <a:off x="1657350" y="5905500"/>
          <a:ext cx="768350" cy="342900"/>
        </a:xfrm>
        <a:prstGeom prst="flowChartTerminator">
          <a:avLst/>
        </a:prstGeom>
        <a:solidFill>
          <a:schemeClr val="bg1"/>
        </a:solid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600">
              <a:solidFill>
                <a:sysClr val="windowText" lastClr="000000"/>
              </a:solidFill>
              <a:latin typeface="Arial" panose="020B0604020202020204" pitchFamily="34" charset="0"/>
              <a:cs typeface="Arial" panose="020B0604020202020204" pitchFamily="34" charset="0"/>
            </a:rPr>
            <a:t>Inicio</a:t>
          </a:r>
        </a:p>
      </xdr:txBody>
    </xdr:sp>
    <xdr:clientData/>
  </xdr:twoCellAnchor>
  <xdr:twoCellAnchor>
    <xdr:from>
      <xdr:col>7</xdr:col>
      <xdr:colOff>302659</xdr:colOff>
      <xdr:row>43</xdr:row>
      <xdr:rowOff>66281</xdr:rowOff>
    </xdr:from>
    <xdr:to>
      <xdr:col>7</xdr:col>
      <xdr:colOff>1598659</xdr:colOff>
      <xdr:row>46</xdr:row>
      <xdr:rowOff>53887</xdr:rowOff>
    </xdr:to>
    <xdr:grpSp>
      <xdr:nvGrpSpPr>
        <xdr:cNvPr id="340" name="Grupo 339">
          <a:extLst>
            <a:ext uri="{FF2B5EF4-FFF2-40B4-BE49-F238E27FC236}">
              <a16:creationId xmlns:a16="http://schemas.microsoft.com/office/drawing/2014/main" id="{00000000-0008-0000-0100-000054010000}"/>
            </a:ext>
          </a:extLst>
        </xdr:cNvPr>
        <xdr:cNvGrpSpPr/>
      </xdr:nvGrpSpPr>
      <xdr:grpSpPr>
        <a:xfrm>
          <a:off x="8906909" y="8448281"/>
          <a:ext cx="1296000" cy="559106"/>
          <a:chOff x="837697" y="771130"/>
          <a:chExt cx="1296000" cy="546450"/>
        </a:xfrm>
      </xdr:grpSpPr>
      <xdr:sp macro="" textlink="">
        <xdr:nvSpPr>
          <xdr:cNvPr id="341" name="Diagrama de flujo: proceso 340">
            <a:extLst>
              <a:ext uri="{FF2B5EF4-FFF2-40B4-BE49-F238E27FC236}">
                <a16:creationId xmlns:a16="http://schemas.microsoft.com/office/drawing/2014/main" id="{00000000-0008-0000-0100-000055010000}"/>
              </a:ext>
            </a:extLst>
          </xdr:cNvPr>
          <xdr:cNvSpPr/>
        </xdr:nvSpPr>
        <xdr:spPr>
          <a:xfrm>
            <a:off x="837697" y="77113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Descripción</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indicador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342" name="Diagrama de flujo: proceso 341">
            <a:extLst>
              <a:ext uri="{FF2B5EF4-FFF2-40B4-BE49-F238E27FC236}">
                <a16:creationId xmlns:a16="http://schemas.microsoft.com/office/drawing/2014/main" id="{00000000-0008-0000-0100-000056010000}"/>
              </a:ext>
            </a:extLst>
          </xdr:cNvPr>
          <xdr:cNvSpPr/>
        </xdr:nvSpPr>
        <xdr:spPr>
          <a:xfrm>
            <a:off x="837697" y="1134746"/>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Fórmula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343" name="Diagrama de flujo: proceso 342">
            <a:extLst>
              <a:ext uri="{FF2B5EF4-FFF2-40B4-BE49-F238E27FC236}">
                <a16:creationId xmlns:a16="http://schemas.microsoft.com/office/drawing/2014/main" id="{00000000-0008-0000-0100-000057010000}"/>
              </a:ext>
            </a:extLst>
          </xdr:cNvPr>
          <xdr:cNvSpPr/>
        </xdr:nvSpPr>
        <xdr:spPr>
          <a:xfrm>
            <a:off x="837697" y="952009"/>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Valor</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meta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clientData/>
  </xdr:twoCellAnchor>
  <xdr:twoCellAnchor>
    <xdr:from>
      <xdr:col>9</xdr:col>
      <xdr:colOff>298450</xdr:colOff>
      <xdr:row>44</xdr:row>
      <xdr:rowOff>57150</xdr:rowOff>
    </xdr:from>
    <xdr:to>
      <xdr:col>9</xdr:col>
      <xdr:colOff>1594450</xdr:colOff>
      <xdr:row>45</xdr:row>
      <xdr:rowOff>56449</xdr:rowOff>
    </xdr:to>
    <xdr:sp macro="" textlink="">
      <xdr:nvSpPr>
        <xdr:cNvPr id="344" name="Diagrama de flujo: proceso 343">
          <a:extLst>
            <a:ext uri="{FF2B5EF4-FFF2-40B4-BE49-F238E27FC236}">
              <a16:creationId xmlns:a16="http://schemas.microsoft.com/office/drawing/2014/main" id="{00000000-0008-0000-0100-000058010000}"/>
            </a:ext>
          </a:extLst>
        </xdr:cNvPr>
        <xdr:cNvSpPr/>
      </xdr:nvSpPr>
      <xdr:spPr>
        <a:xfrm>
          <a:off x="14928850" y="742315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 Cumplimiento programa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5</xdr:col>
      <xdr:colOff>133350</xdr:colOff>
      <xdr:row>36</xdr:row>
      <xdr:rowOff>19050</xdr:rowOff>
    </xdr:from>
    <xdr:to>
      <xdr:col>5</xdr:col>
      <xdr:colOff>1727200</xdr:colOff>
      <xdr:row>40</xdr:row>
      <xdr:rowOff>6350</xdr:rowOff>
    </xdr:to>
    <xdr:grpSp>
      <xdr:nvGrpSpPr>
        <xdr:cNvPr id="348" name="Grupo 347">
          <a:extLst>
            <a:ext uri="{FF2B5EF4-FFF2-40B4-BE49-F238E27FC236}">
              <a16:creationId xmlns:a16="http://schemas.microsoft.com/office/drawing/2014/main" id="{00000000-0008-0000-0100-00005C010000}"/>
            </a:ext>
          </a:extLst>
        </xdr:cNvPr>
        <xdr:cNvGrpSpPr/>
      </xdr:nvGrpSpPr>
      <xdr:grpSpPr>
        <a:xfrm>
          <a:off x="5149850" y="7067550"/>
          <a:ext cx="1593850" cy="749300"/>
          <a:chOff x="5092700" y="1384300"/>
          <a:chExt cx="1593850" cy="730250"/>
        </a:xfrm>
      </xdr:grpSpPr>
      <xdr:grpSp>
        <xdr:nvGrpSpPr>
          <xdr:cNvPr id="349" name="Grupo 348">
            <a:extLst>
              <a:ext uri="{FF2B5EF4-FFF2-40B4-BE49-F238E27FC236}">
                <a16:creationId xmlns:a16="http://schemas.microsoft.com/office/drawing/2014/main" id="{00000000-0008-0000-0100-00005D010000}"/>
              </a:ext>
            </a:extLst>
          </xdr:cNvPr>
          <xdr:cNvGrpSpPr/>
        </xdr:nvGrpSpPr>
        <xdr:grpSpPr>
          <a:xfrm>
            <a:off x="5289047" y="1520430"/>
            <a:ext cx="1296000" cy="550941"/>
            <a:chOff x="837697" y="771130"/>
            <a:chExt cx="1296000" cy="550941"/>
          </a:xfrm>
        </xdr:grpSpPr>
        <xdr:sp macro="" textlink="">
          <xdr:nvSpPr>
            <xdr:cNvPr id="351" name="Diagrama de flujo: proceso 350">
              <a:extLst>
                <a:ext uri="{FF2B5EF4-FFF2-40B4-BE49-F238E27FC236}">
                  <a16:creationId xmlns:a16="http://schemas.microsoft.com/office/drawing/2014/main" id="{00000000-0008-0000-0100-00005F010000}"/>
                </a:ext>
              </a:extLst>
            </xdr:cNvPr>
            <xdr:cNvSpPr/>
          </xdr:nvSpPr>
          <xdr:spPr>
            <a:xfrm>
              <a:off x="837697" y="771130"/>
              <a:ext cx="1296000" cy="183449"/>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N° operaciones ejecutadas prog.</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352" name="Diagrama de flujo: proceso 351">
              <a:extLst>
                <a:ext uri="{FF2B5EF4-FFF2-40B4-BE49-F238E27FC236}">
                  <a16:creationId xmlns:a16="http://schemas.microsoft.com/office/drawing/2014/main" id="{00000000-0008-0000-0100-000060010000}"/>
                </a:ext>
              </a:extLst>
            </xdr:cNvPr>
            <xdr:cNvSpPr/>
          </xdr:nvSpPr>
          <xdr:spPr>
            <a:xfrm>
              <a:off x="837697" y="1139237"/>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353" name="Diagrama de flujo: proceso 352">
              <a:extLst>
                <a:ext uri="{FF2B5EF4-FFF2-40B4-BE49-F238E27FC236}">
                  <a16:creationId xmlns:a16="http://schemas.microsoft.com/office/drawing/2014/main" id="{00000000-0008-0000-0100-000061010000}"/>
                </a:ext>
              </a:extLst>
            </xdr:cNvPr>
            <xdr:cNvSpPr/>
          </xdr:nvSpPr>
          <xdr:spPr>
            <a:xfrm>
              <a:off x="837697" y="952009"/>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N°</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operaciones del programa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sp macro="" textlink="">
        <xdr:nvSpPr>
          <xdr:cNvPr id="350" name="Diagrama de flujo: datos 349">
            <a:extLst>
              <a:ext uri="{FF2B5EF4-FFF2-40B4-BE49-F238E27FC236}">
                <a16:creationId xmlns:a16="http://schemas.microsoft.com/office/drawing/2014/main" id="{00000000-0008-0000-0100-00005E010000}"/>
              </a:ext>
            </a:extLst>
          </xdr:cNvPr>
          <xdr:cNvSpPr/>
        </xdr:nvSpPr>
        <xdr:spPr>
          <a:xfrm>
            <a:off x="5092700" y="1384300"/>
            <a:ext cx="1593850" cy="730250"/>
          </a:xfrm>
          <a:prstGeom prst="flowChartInputOutput">
            <a:avLst/>
          </a:prstGeom>
          <a:no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grpSp>
    <xdr:clientData/>
  </xdr:twoCellAnchor>
  <xdr:twoCellAnchor>
    <xdr:from>
      <xdr:col>5</xdr:col>
      <xdr:colOff>1568701</xdr:colOff>
      <xdr:row>38</xdr:row>
      <xdr:rowOff>13746</xdr:rowOff>
    </xdr:from>
    <xdr:to>
      <xdr:col>7</xdr:col>
      <xdr:colOff>1237101</xdr:colOff>
      <xdr:row>38</xdr:row>
      <xdr:rowOff>13746</xdr:rowOff>
    </xdr:to>
    <xdr:cxnSp macro="">
      <xdr:nvCxnSpPr>
        <xdr:cNvPr id="287" name="Conector recto de flecha 286">
          <a:extLst>
            <a:ext uri="{FF2B5EF4-FFF2-40B4-BE49-F238E27FC236}">
              <a16:creationId xmlns:a16="http://schemas.microsoft.com/office/drawing/2014/main" id="{00000000-0008-0000-0100-00001F010000}"/>
            </a:ext>
          </a:extLst>
        </xdr:cNvPr>
        <xdr:cNvCxnSpPr/>
      </xdr:nvCxnSpPr>
      <xdr:spPr>
        <a:xfrm>
          <a:off x="6445501" y="6058946"/>
          <a:ext cx="1548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488950</xdr:colOff>
      <xdr:row>37</xdr:row>
      <xdr:rowOff>12700</xdr:rowOff>
    </xdr:from>
    <xdr:to>
      <xdr:col>10</xdr:col>
      <xdr:colOff>1257300</xdr:colOff>
      <xdr:row>38</xdr:row>
      <xdr:rowOff>171450</xdr:rowOff>
    </xdr:to>
    <xdr:sp macro="" textlink="">
      <xdr:nvSpPr>
        <xdr:cNvPr id="355" name="Diagrama de flujo: terminador 354">
          <a:extLst>
            <a:ext uri="{FF2B5EF4-FFF2-40B4-BE49-F238E27FC236}">
              <a16:creationId xmlns:a16="http://schemas.microsoft.com/office/drawing/2014/main" id="{00000000-0008-0000-0100-000063010000}"/>
            </a:ext>
          </a:extLst>
        </xdr:cNvPr>
        <xdr:cNvSpPr/>
      </xdr:nvSpPr>
      <xdr:spPr>
        <a:xfrm>
          <a:off x="12884150" y="5873750"/>
          <a:ext cx="768350" cy="342900"/>
        </a:xfrm>
        <a:prstGeom prst="flowChartTerminator">
          <a:avLst/>
        </a:prstGeom>
        <a:solidFill>
          <a:schemeClr val="bg1"/>
        </a:solid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600">
              <a:solidFill>
                <a:sysClr val="windowText" lastClr="000000"/>
              </a:solidFill>
              <a:latin typeface="Arial" panose="020B0604020202020204" pitchFamily="34" charset="0"/>
              <a:cs typeface="Arial" panose="020B0604020202020204" pitchFamily="34" charset="0"/>
            </a:rPr>
            <a:t>Fin</a:t>
          </a:r>
        </a:p>
      </xdr:txBody>
    </xdr:sp>
    <xdr:clientData/>
  </xdr:twoCellAnchor>
  <xdr:twoCellAnchor>
    <xdr:from>
      <xdr:col>9</xdr:col>
      <xdr:colOff>1594101</xdr:colOff>
      <xdr:row>38</xdr:row>
      <xdr:rowOff>1046</xdr:rowOff>
    </xdr:from>
    <xdr:to>
      <xdr:col>10</xdr:col>
      <xdr:colOff>488501</xdr:colOff>
      <xdr:row>38</xdr:row>
      <xdr:rowOff>1046</xdr:rowOff>
    </xdr:to>
    <xdr:cxnSp macro="">
      <xdr:nvCxnSpPr>
        <xdr:cNvPr id="356" name="Conector recto de flecha 355">
          <a:extLst>
            <a:ext uri="{FF2B5EF4-FFF2-40B4-BE49-F238E27FC236}">
              <a16:creationId xmlns:a16="http://schemas.microsoft.com/office/drawing/2014/main" id="{00000000-0008-0000-0100-000064010000}"/>
            </a:ext>
          </a:extLst>
        </xdr:cNvPr>
        <xdr:cNvCxnSpPr/>
      </xdr:nvCxnSpPr>
      <xdr:spPr>
        <a:xfrm>
          <a:off x="12109701" y="6046246"/>
          <a:ext cx="774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302659</xdr:colOff>
      <xdr:row>50</xdr:row>
      <xdr:rowOff>21831</xdr:rowOff>
    </xdr:from>
    <xdr:to>
      <xdr:col>7</xdr:col>
      <xdr:colOff>1598659</xdr:colOff>
      <xdr:row>53</xdr:row>
      <xdr:rowOff>9437</xdr:rowOff>
    </xdr:to>
    <xdr:grpSp>
      <xdr:nvGrpSpPr>
        <xdr:cNvPr id="361" name="Grupo 360">
          <a:extLst>
            <a:ext uri="{FF2B5EF4-FFF2-40B4-BE49-F238E27FC236}">
              <a16:creationId xmlns:a16="http://schemas.microsoft.com/office/drawing/2014/main" id="{00000000-0008-0000-0100-000069010000}"/>
            </a:ext>
          </a:extLst>
        </xdr:cNvPr>
        <xdr:cNvGrpSpPr/>
      </xdr:nvGrpSpPr>
      <xdr:grpSpPr>
        <a:xfrm>
          <a:off x="8906909" y="9737331"/>
          <a:ext cx="1296000" cy="559106"/>
          <a:chOff x="837697" y="771130"/>
          <a:chExt cx="1296000" cy="546450"/>
        </a:xfrm>
      </xdr:grpSpPr>
      <xdr:sp macro="" textlink="">
        <xdr:nvSpPr>
          <xdr:cNvPr id="362" name="Diagrama de flujo: proceso 361">
            <a:extLst>
              <a:ext uri="{FF2B5EF4-FFF2-40B4-BE49-F238E27FC236}">
                <a16:creationId xmlns:a16="http://schemas.microsoft.com/office/drawing/2014/main" id="{00000000-0008-0000-0100-00006A010000}"/>
              </a:ext>
            </a:extLst>
          </xdr:cNvPr>
          <xdr:cNvSpPr/>
        </xdr:nvSpPr>
        <xdr:spPr>
          <a:xfrm>
            <a:off x="837697" y="77113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Descripción</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indicador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363" name="Diagrama de flujo: proceso 362">
            <a:extLst>
              <a:ext uri="{FF2B5EF4-FFF2-40B4-BE49-F238E27FC236}">
                <a16:creationId xmlns:a16="http://schemas.microsoft.com/office/drawing/2014/main" id="{00000000-0008-0000-0100-00006B010000}"/>
              </a:ext>
            </a:extLst>
          </xdr:cNvPr>
          <xdr:cNvSpPr/>
        </xdr:nvSpPr>
        <xdr:spPr>
          <a:xfrm>
            <a:off x="837697" y="1134746"/>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Fórmula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364" name="Diagrama de flujo: proceso 363">
            <a:extLst>
              <a:ext uri="{FF2B5EF4-FFF2-40B4-BE49-F238E27FC236}">
                <a16:creationId xmlns:a16="http://schemas.microsoft.com/office/drawing/2014/main" id="{00000000-0008-0000-0100-00006C010000}"/>
              </a:ext>
            </a:extLst>
          </xdr:cNvPr>
          <xdr:cNvSpPr/>
        </xdr:nvSpPr>
        <xdr:spPr>
          <a:xfrm>
            <a:off x="837697" y="952009"/>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Valor</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meta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clientData/>
  </xdr:twoCellAnchor>
  <xdr:twoCellAnchor>
    <xdr:from>
      <xdr:col>9</xdr:col>
      <xdr:colOff>298450</xdr:colOff>
      <xdr:row>51</xdr:row>
      <xdr:rowOff>12700</xdr:rowOff>
    </xdr:from>
    <xdr:to>
      <xdr:col>9</xdr:col>
      <xdr:colOff>1594450</xdr:colOff>
      <xdr:row>52</xdr:row>
      <xdr:rowOff>11999</xdr:rowOff>
    </xdr:to>
    <xdr:sp macro="" textlink="">
      <xdr:nvSpPr>
        <xdr:cNvPr id="365" name="Diagrama de flujo: proceso 364">
          <a:extLst>
            <a:ext uri="{FF2B5EF4-FFF2-40B4-BE49-F238E27FC236}">
              <a16:creationId xmlns:a16="http://schemas.microsoft.com/office/drawing/2014/main" id="{00000000-0008-0000-0100-00006D010000}"/>
            </a:ext>
          </a:extLst>
        </xdr:cNvPr>
        <xdr:cNvSpPr/>
      </xdr:nvSpPr>
      <xdr:spPr>
        <a:xfrm>
          <a:off x="14928850" y="866775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Cumplimiento plan matriz</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7</xdr:col>
      <xdr:colOff>302659</xdr:colOff>
      <xdr:row>56</xdr:row>
      <xdr:rowOff>167881</xdr:rowOff>
    </xdr:from>
    <xdr:to>
      <xdr:col>7</xdr:col>
      <xdr:colOff>1598659</xdr:colOff>
      <xdr:row>59</xdr:row>
      <xdr:rowOff>155487</xdr:rowOff>
    </xdr:to>
    <xdr:grpSp>
      <xdr:nvGrpSpPr>
        <xdr:cNvPr id="373" name="Grupo 372">
          <a:extLst>
            <a:ext uri="{FF2B5EF4-FFF2-40B4-BE49-F238E27FC236}">
              <a16:creationId xmlns:a16="http://schemas.microsoft.com/office/drawing/2014/main" id="{00000000-0008-0000-0100-000075010000}"/>
            </a:ext>
          </a:extLst>
        </xdr:cNvPr>
        <xdr:cNvGrpSpPr/>
      </xdr:nvGrpSpPr>
      <xdr:grpSpPr>
        <a:xfrm>
          <a:off x="8906909" y="11026381"/>
          <a:ext cx="1296000" cy="559106"/>
          <a:chOff x="837697" y="771130"/>
          <a:chExt cx="1296000" cy="546450"/>
        </a:xfrm>
      </xdr:grpSpPr>
      <xdr:sp macro="" textlink="">
        <xdr:nvSpPr>
          <xdr:cNvPr id="374" name="Diagrama de flujo: proceso 373">
            <a:extLst>
              <a:ext uri="{FF2B5EF4-FFF2-40B4-BE49-F238E27FC236}">
                <a16:creationId xmlns:a16="http://schemas.microsoft.com/office/drawing/2014/main" id="{00000000-0008-0000-0100-000076010000}"/>
              </a:ext>
            </a:extLst>
          </xdr:cNvPr>
          <xdr:cNvSpPr/>
        </xdr:nvSpPr>
        <xdr:spPr>
          <a:xfrm>
            <a:off x="837697" y="77113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Descripción</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indicador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375" name="Diagrama de flujo: proceso 374">
            <a:extLst>
              <a:ext uri="{FF2B5EF4-FFF2-40B4-BE49-F238E27FC236}">
                <a16:creationId xmlns:a16="http://schemas.microsoft.com/office/drawing/2014/main" id="{00000000-0008-0000-0100-000077010000}"/>
              </a:ext>
            </a:extLst>
          </xdr:cNvPr>
          <xdr:cNvSpPr/>
        </xdr:nvSpPr>
        <xdr:spPr>
          <a:xfrm>
            <a:off x="837697" y="1134746"/>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Fórmula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376" name="Diagrama de flujo: proceso 375">
            <a:extLst>
              <a:ext uri="{FF2B5EF4-FFF2-40B4-BE49-F238E27FC236}">
                <a16:creationId xmlns:a16="http://schemas.microsoft.com/office/drawing/2014/main" id="{00000000-0008-0000-0100-000078010000}"/>
              </a:ext>
            </a:extLst>
          </xdr:cNvPr>
          <xdr:cNvSpPr/>
        </xdr:nvSpPr>
        <xdr:spPr>
          <a:xfrm>
            <a:off x="837697" y="952009"/>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Valor</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meta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clientData/>
  </xdr:twoCellAnchor>
  <xdr:twoCellAnchor>
    <xdr:from>
      <xdr:col>9</xdr:col>
      <xdr:colOff>298450</xdr:colOff>
      <xdr:row>57</xdr:row>
      <xdr:rowOff>158750</xdr:rowOff>
    </xdr:from>
    <xdr:to>
      <xdr:col>9</xdr:col>
      <xdr:colOff>1594450</xdr:colOff>
      <xdr:row>58</xdr:row>
      <xdr:rowOff>158049</xdr:rowOff>
    </xdr:to>
    <xdr:sp macro="" textlink="">
      <xdr:nvSpPr>
        <xdr:cNvPr id="377" name="Diagrama de flujo: proceso 376">
          <a:extLst>
            <a:ext uri="{FF2B5EF4-FFF2-40B4-BE49-F238E27FC236}">
              <a16:creationId xmlns:a16="http://schemas.microsoft.com/office/drawing/2014/main" id="{00000000-0008-0000-0100-000079010000}"/>
            </a:ext>
          </a:extLst>
        </xdr:cNvPr>
        <xdr:cNvSpPr/>
      </xdr:nvSpPr>
      <xdr:spPr>
        <a:xfrm>
          <a:off x="14928850" y="991870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Backlog</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7</xdr:col>
      <xdr:colOff>302659</xdr:colOff>
      <xdr:row>63</xdr:row>
      <xdr:rowOff>123431</xdr:rowOff>
    </xdr:from>
    <xdr:to>
      <xdr:col>7</xdr:col>
      <xdr:colOff>1598659</xdr:colOff>
      <xdr:row>66</xdr:row>
      <xdr:rowOff>111037</xdr:rowOff>
    </xdr:to>
    <xdr:grpSp>
      <xdr:nvGrpSpPr>
        <xdr:cNvPr id="386" name="Grupo 385">
          <a:extLst>
            <a:ext uri="{FF2B5EF4-FFF2-40B4-BE49-F238E27FC236}">
              <a16:creationId xmlns:a16="http://schemas.microsoft.com/office/drawing/2014/main" id="{00000000-0008-0000-0100-000082010000}"/>
            </a:ext>
          </a:extLst>
        </xdr:cNvPr>
        <xdr:cNvGrpSpPr/>
      </xdr:nvGrpSpPr>
      <xdr:grpSpPr>
        <a:xfrm>
          <a:off x="8906909" y="12315431"/>
          <a:ext cx="1296000" cy="559106"/>
          <a:chOff x="837697" y="771130"/>
          <a:chExt cx="1296000" cy="546450"/>
        </a:xfrm>
      </xdr:grpSpPr>
      <xdr:sp macro="" textlink="">
        <xdr:nvSpPr>
          <xdr:cNvPr id="387" name="Diagrama de flujo: proceso 386">
            <a:extLst>
              <a:ext uri="{FF2B5EF4-FFF2-40B4-BE49-F238E27FC236}">
                <a16:creationId xmlns:a16="http://schemas.microsoft.com/office/drawing/2014/main" id="{00000000-0008-0000-0100-000083010000}"/>
              </a:ext>
            </a:extLst>
          </xdr:cNvPr>
          <xdr:cNvSpPr/>
        </xdr:nvSpPr>
        <xdr:spPr>
          <a:xfrm>
            <a:off x="837697" y="77113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Descripción</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indicador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388" name="Diagrama de flujo: proceso 387">
            <a:extLst>
              <a:ext uri="{FF2B5EF4-FFF2-40B4-BE49-F238E27FC236}">
                <a16:creationId xmlns:a16="http://schemas.microsoft.com/office/drawing/2014/main" id="{00000000-0008-0000-0100-000084010000}"/>
              </a:ext>
            </a:extLst>
          </xdr:cNvPr>
          <xdr:cNvSpPr/>
        </xdr:nvSpPr>
        <xdr:spPr>
          <a:xfrm>
            <a:off x="837697" y="1134746"/>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Fórmula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389" name="Diagrama de flujo: proceso 388">
            <a:extLst>
              <a:ext uri="{FF2B5EF4-FFF2-40B4-BE49-F238E27FC236}">
                <a16:creationId xmlns:a16="http://schemas.microsoft.com/office/drawing/2014/main" id="{00000000-0008-0000-0100-000085010000}"/>
              </a:ext>
            </a:extLst>
          </xdr:cNvPr>
          <xdr:cNvSpPr/>
        </xdr:nvSpPr>
        <xdr:spPr>
          <a:xfrm>
            <a:off x="837697" y="952009"/>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Valor</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meta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clientData/>
  </xdr:twoCellAnchor>
  <xdr:twoCellAnchor>
    <xdr:from>
      <xdr:col>9</xdr:col>
      <xdr:colOff>298450</xdr:colOff>
      <xdr:row>64</xdr:row>
      <xdr:rowOff>114300</xdr:rowOff>
    </xdr:from>
    <xdr:to>
      <xdr:col>9</xdr:col>
      <xdr:colOff>1594450</xdr:colOff>
      <xdr:row>65</xdr:row>
      <xdr:rowOff>113599</xdr:rowOff>
    </xdr:to>
    <xdr:sp macro="" textlink="">
      <xdr:nvSpPr>
        <xdr:cNvPr id="390" name="Diagrama de flujo: proceso 389">
          <a:extLst>
            <a:ext uri="{FF2B5EF4-FFF2-40B4-BE49-F238E27FC236}">
              <a16:creationId xmlns:a16="http://schemas.microsoft.com/office/drawing/2014/main" id="{00000000-0008-0000-0100-000086010000}"/>
            </a:ext>
          </a:extLst>
        </xdr:cNvPr>
        <xdr:cNvSpPr/>
      </xdr:nvSpPr>
      <xdr:spPr>
        <a:xfrm>
          <a:off x="14928850" y="1116330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Trabajo reactivo</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7</xdr:col>
      <xdr:colOff>302659</xdr:colOff>
      <xdr:row>70</xdr:row>
      <xdr:rowOff>78981</xdr:rowOff>
    </xdr:from>
    <xdr:to>
      <xdr:col>7</xdr:col>
      <xdr:colOff>1598659</xdr:colOff>
      <xdr:row>73</xdr:row>
      <xdr:rowOff>66587</xdr:rowOff>
    </xdr:to>
    <xdr:grpSp>
      <xdr:nvGrpSpPr>
        <xdr:cNvPr id="398" name="Grupo 397">
          <a:extLst>
            <a:ext uri="{FF2B5EF4-FFF2-40B4-BE49-F238E27FC236}">
              <a16:creationId xmlns:a16="http://schemas.microsoft.com/office/drawing/2014/main" id="{00000000-0008-0000-0100-00008E010000}"/>
            </a:ext>
          </a:extLst>
        </xdr:cNvPr>
        <xdr:cNvGrpSpPr/>
      </xdr:nvGrpSpPr>
      <xdr:grpSpPr>
        <a:xfrm>
          <a:off x="8906909" y="13604481"/>
          <a:ext cx="1296000" cy="559106"/>
          <a:chOff x="837697" y="771130"/>
          <a:chExt cx="1296000" cy="546450"/>
        </a:xfrm>
      </xdr:grpSpPr>
      <xdr:sp macro="" textlink="">
        <xdr:nvSpPr>
          <xdr:cNvPr id="399" name="Diagrama de flujo: proceso 398">
            <a:extLst>
              <a:ext uri="{FF2B5EF4-FFF2-40B4-BE49-F238E27FC236}">
                <a16:creationId xmlns:a16="http://schemas.microsoft.com/office/drawing/2014/main" id="{00000000-0008-0000-0100-00008F010000}"/>
              </a:ext>
            </a:extLst>
          </xdr:cNvPr>
          <xdr:cNvSpPr/>
        </xdr:nvSpPr>
        <xdr:spPr>
          <a:xfrm>
            <a:off x="837697" y="77113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Descripción</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indicador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400" name="Diagrama de flujo: proceso 399">
            <a:extLst>
              <a:ext uri="{FF2B5EF4-FFF2-40B4-BE49-F238E27FC236}">
                <a16:creationId xmlns:a16="http://schemas.microsoft.com/office/drawing/2014/main" id="{00000000-0008-0000-0100-000090010000}"/>
              </a:ext>
            </a:extLst>
          </xdr:cNvPr>
          <xdr:cNvSpPr/>
        </xdr:nvSpPr>
        <xdr:spPr>
          <a:xfrm>
            <a:off x="837697" y="1134746"/>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Fórmula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401" name="Diagrama de flujo: proceso 400">
            <a:extLst>
              <a:ext uri="{FF2B5EF4-FFF2-40B4-BE49-F238E27FC236}">
                <a16:creationId xmlns:a16="http://schemas.microsoft.com/office/drawing/2014/main" id="{00000000-0008-0000-0100-000091010000}"/>
              </a:ext>
            </a:extLst>
          </xdr:cNvPr>
          <xdr:cNvSpPr/>
        </xdr:nvSpPr>
        <xdr:spPr>
          <a:xfrm>
            <a:off x="837697" y="952009"/>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Valor</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meta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clientData/>
  </xdr:twoCellAnchor>
  <xdr:twoCellAnchor>
    <xdr:from>
      <xdr:col>9</xdr:col>
      <xdr:colOff>298450</xdr:colOff>
      <xdr:row>71</xdr:row>
      <xdr:rowOff>69850</xdr:rowOff>
    </xdr:from>
    <xdr:to>
      <xdr:col>9</xdr:col>
      <xdr:colOff>1594450</xdr:colOff>
      <xdr:row>72</xdr:row>
      <xdr:rowOff>69149</xdr:rowOff>
    </xdr:to>
    <xdr:sp macro="" textlink="">
      <xdr:nvSpPr>
        <xdr:cNvPr id="402" name="Diagrama de flujo: proceso 401">
          <a:extLst>
            <a:ext uri="{FF2B5EF4-FFF2-40B4-BE49-F238E27FC236}">
              <a16:creationId xmlns:a16="http://schemas.microsoft.com/office/drawing/2014/main" id="{00000000-0008-0000-0100-000092010000}"/>
            </a:ext>
          </a:extLst>
        </xdr:cNvPr>
        <xdr:cNvSpPr/>
      </xdr:nvSpPr>
      <xdr:spPr>
        <a:xfrm>
          <a:off x="14928850" y="1240790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Adherencia al programa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5</xdr:col>
      <xdr:colOff>133350</xdr:colOff>
      <xdr:row>42</xdr:row>
      <xdr:rowOff>165100</xdr:rowOff>
    </xdr:from>
    <xdr:to>
      <xdr:col>5</xdr:col>
      <xdr:colOff>1727200</xdr:colOff>
      <xdr:row>46</xdr:row>
      <xdr:rowOff>152400</xdr:rowOff>
    </xdr:to>
    <xdr:grpSp>
      <xdr:nvGrpSpPr>
        <xdr:cNvPr id="406" name="Grupo 405">
          <a:extLst>
            <a:ext uri="{FF2B5EF4-FFF2-40B4-BE49-F238E27FC236}">
              <a16:creationId xmlns:a16="http://schemas.microsoft.com/office/drawing/2014/main" id="{00000000-0008-0000-0100-000096010000}"/>
            </a:ext>
          </a:extLst>
        </xdr:cNvPr>
        <xdr:cNvGrpSpPr/>
      </xdr:nvGrpSpPr>
      <xdr:grpSpPr>
        <a:xfrm>
          <a:off x="5149850" y="8356600"/>
          <a:ext cx="1593850" cy="749300"/>
          <a:chOff x="5092700" y="1384300"/>
          <a:chExt cx="1593850" cy="730250"/>
        </a:xfrm>
      </xdr:grpSpPr>
      <xdr:grpSp>
        <xdr:nvGrpSpPr>
          <xdr:cNvPr id="407" name="Grupo 406">
            <a:extLst>
              <a:ext uri="{FF2B5EF4-FFF2-40B4-BE49-F238E27FC236}">
                <a16:creationId xmlns:a16="http://schemas.microsoft.com/office/drawing/2014/main" id="{00000000-0008-0000-0100-000097010000}"/>
              </a:ext>
            </a:extLst>
          </xdr:cNvPr>
          <xdr:cNvGrpSpPr/>
        </xdr:nvGrpSpPr>
        <xdr:grpSpPr>
          <a:xfrm>
            <a:off x="5289047" y="1520430"/>
            <a:ext cx="1296000" cy="550941"/>
            <a:chOff x="837697" y="771130"/>
            <a:chExt cx="1296000" cy="550941"/>
          </a:xfrm>
        </xdr:grpSpPr>
        <xdr:sp macro="" textlink="">
          <xdr:nvSpPr>
            <xdr:cNvPr id="409" name="Diagrama de flujo: proceso 408">
              <a:extLst>
                <a:ext uri="{FF2B5EF4-FFF2-40B4-BE49-F238E27FC236}">
                  <a16:creationId xmlns:a16="http://schemas.microsoft.com/office/drawing/2014/main" id="{00000000-0008-0000-0100-000099010000}"/>
                </a:ext>
              </a:extLst>
            </xdr:cNvPr>
            <xdr:cNvSpPr/>
          </xdr:nvSpPr>
          <xdr:spPr>
            <a:xfrm>
              <a:off x="837697" y="771130"/>
              <a:ext cx="1296000" cy="183449"/>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HH</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programadas ejecutadas</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410" name="Diagrama de flujo: proceso 409">
              <a:extLst>
                <a:ext uri="{FF2B5EF4-FFF2-40B4-BE49-F238E27FC236}">
                  <a16:creationId xmlns:a16="http://schemas.microsoft.com/office/drawing/2014/main" id="{00000000-0008-0000-0100-00009A010000}"/>
                </a:ext>
              </a:extLst>
            </xdr:cNvPr>
            <xdr:cNvSpPr/>
          </xdr:nvSpPr>
          <xdr:spPr>
            <a:xfrm>
              <a:off x="837697" y="1139237"/>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411" name="Diagrama de flujo: proceso 410">
              <a:extLst>
                <a:ext uri="{FF2B5EF4-FFF2-40B4-BE49-F238E27FC236}">
                  <a16:creationId xmlns:a16="http://schemas.microsoft.com/office/drawing/2014/main" id="{00000000-0008-0000-0100-00009B010000}"/>
                </a:ext>
              </a:extLst>
            </xdr:cNvPr>
            <xdr:cNvSpPr/>
          </xdr:nvSpPr>
          <xdr:spPr>
            <a:xfrm>
              <a:off x="837697" y="952009"/>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HH</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programadas</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sp macro="" textlink="">
        <xdr:nvSpPr>
          <xdr:cNvPr id="408" name="Diagrama de flujo: datos 407">
            <a:extLst>
              <a:ext uri="{FF2B5EF4-FFF2-40B4-BE49-F238E27FC236}">
                <a16:creationId xmlns:a16="http://schemas.microsoft.com/office/drawing/2014/main" id="{00000000-0008-0000-0100-000098010000}"/>
              </a:ext>
            </a:extLst>
          </xdr:cNvPr>
          <xdr:cNvSpPr/>
        </xdr:nvSpPr>
        <xdr:spPr>
          <a:xfrm>
            <a:off x="5092700" y="1384300"/>
            <a:ext cx="1593850" cy="730250"/>
          </a:xfrm>
          <a:prstGeom prst="flowChartInputOutput">
            <a:avLst/>
          </a:prstGeom>
          <a:no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grpSp>
    <xdr:clientData/>
  </xdr:twoCellAnchor>
  <xdr:twoCellAnchor>
    <xdr:from>
      <xdr:col>4</xdr:col>
      <xdr:colOff>959150</xdr:colOff>
      <xdr:row>38</xdr:row>
      <xdr:rowOff>121724</xdr:rowOff>
    </xdr:from>
    <xdr:to>
      <xdr:col>5</xdr:col>
      <xdr:colOff>303550</xdr:colOff>
      <xdr:row>44</xdr:row>
      <xdr:rowOff>154424</xdr:rowOff>
    </xdr:to>
    <xdr:cxnSp macro="">
      <xdr:nvCxnSpPr>
        <xdr:cNvPr id="413" name="Conector: angular 412">
          <a:extLst>
            <a:ext uri="{FF2B5EF4-FFF2-40B4-BE49-F238E27FC236}">
              <a16:creationId xmlns:a16="http://schemas.microsoft.com/office/drawing/2014/main" id="{00000000-0008-0000-0100-00009D010000}"/>
            </a:ext>
          </a:extLst>
        </xdr:cNvPr>
        <xdr:cNvCxnSpPr/>
      </xdr:nvCxnSpPr>
      <xdr:spPr>
        <a:xfrm rot="16200000" flipH="1">
          <a:off x="3999550" y="6123724"/>
          <a:ext cx="1137600" cy="1224000"/>
        </a:xfrm>
        <a:prstGeom prst="bentConnector2">
          <a:avLst/>
        </a:prstGeom>
        <a:ln w="3175">
          <a:solidFill>
            <a:schemeClr val="accent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133350</xdr:colOff>
      <xdr:row>49</xdr:row>
      <xdr:rowOff>114300</xdr:rowOff>
    </xdr:from>
    <xdr:to>
      <xdr:col>5</xdr:col>
      <xdr:colOff>1727200</xdr:colOff>
      <xdr:row>53</xdr:row>
      <xdr:rowOff>101600</xdr:rowOff>
    </xdr:to>
    <xdr:grpSp>
      <xdr:nvGrpSpPr>
        <xdr:cNvPr id="415" name="Grupo 414">
          <a:extLst>
            <a:ext uri="{FF2B5EF4-FFF2-40B4-BE49-F238E27FC236}">
              <a16:creationId xmlns:a16="http://schemas.microsoft.com/office/drawing/2014/main" id="{00000000-0008-0000-0100-00009F010000}"/>
            </a:ext>
          </a:extLst>
        </xdr:cNvPr>
        <xdr:cNvGrpSpPr/>
      </xdr:nvGrpSpPr>
      <xdr:grpSpPr>
        <a:xfrm>
          <a:off x="5149850" y="9639300"/>
          <a:ext cx="1593850" cy="749300"/>
          <a:chOff x="5092700" y="1384300"/>
          <a:chExt cx="1593850" cy="730250"/>
        </a:xfrm>
      </xdr:grpSpPr>
      <xdr:grpSp>
        <xdr:nvGrpSpPr>
          <xdr:cNvPr id="416" name="Grupo 415">
            <a:extLst>
              <a:ext uri="{FF2B5EF4-FFF2-40B4-BE49-F238E27FC236}">
                <a16:creationId xmlns:a16="http://schemas.microsoft.com/office/drawing/2014/main" id="{00000000-0008-0000-0100-0000A0010000}"/>
              </a:ext>
            </a:extLst>
          </xdr:cNvPr>
          <xdr:cNvGrpSpPr/>
        </xdr:nvGrpSpPr>
        <xdr:grpSpPr>
          <a:xfrm>
            <a:off x="5289047" y="1520430"/>
            <a:ext cx="1296000" cy="550941"/>
            <a:chOff x="837697" y="771130"/>
            <a:chExt cx="1296000" cy="550941"/>
          </a:xfrm>
        </xdr:grpSpPr>
        <xdr:sp macro="" textlink="">
          <xdr:nvSpPr>
            <xdr:cNvPr id="418" name="Diagrama de flujo: proceso 417">
              <a:extLst>
                <a:ext uri="{FF2B5EF4-FFF2-40B4-BE49-F238E27FC236}">
                  <a16:creationId xmlns:a16="http://schemas.microsoft.com/office/drawing/2014/main" id="{00000000-0008-0000-0100-0000A2010000}"/>
                </a:ext>
              </a:extLst>
            </xdr:cNvPr>
            <xdr:cNvSpPr/>
          </xdr:nvSpPr>
          <xdr:spPr>
            <a:xfrm>
              <a:off x="837697" y="771130"/>
              <a:ext cx="1296000" cy="183449"/>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N° OTs</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ejecutadas en el periodo</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419" name="Diagrama de flujo: proceso 418">
              <a:extLst>
                <a:ext uri="{FF2B5EF4-FFF2-40B4-BE49-F238E27FC236}">
                  <a16:creationId xmlns:a16="http://schemas.microsoft.com/office/drawing/2014/main" id="{00000000-0008-0000-0100-0000A3010000}"/>
                </a:ext>
              </a:extLst>
            </xdr:cNvPr>
            <xdr:cNvSpPr/>
          </xdr:nvSpPr>
          <xdr:spPr>
            <a:xfrm>
              <a:off x="837697" y="1139237"/>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420" name="Diagrama de flujo: proceso 419">
              <a:extLst>
                <a:ext uri="{FF2B5EF4-FFF2-40B4-BE49-F238E27FC236}">
                  <a16:creationId xmlns:a16="http://schemas.microsoft.com/office/drawing/2014/main" id="{00000000-0008-0000-0100-0000A4010000}"/>
                </a:ext>
              </a:extLst>
            </xdr:cNvPr>
            <xdr:cNvSpPr/>
          </xdr:nvSpPr>
          <xdr:spPr>
            <a:xfrm>
              <a:off x="837697" y="952009"/>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N° OTs</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tomadas en el periodo</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sp macro="" textlink="">
        <xdr:nvSpPr>
          <xdr:cNvPr id="417" name="Diagrama de flujo: datos 416">
            <a:extLst>
              <a:ext uri="{FF2B5EF4-FFF2-40B4-BE49-F238E27FC236}">
                <a16:creationId xmlns:a16="http://schemas.microsoft.com/office/drawing/2014/main" id="{00000000-0008-0000-0100-0000A1010000}"/>
              </a:ext>
            </a:extLst>
          </xdr:cNvPr>
          <xdr:cNvSpPr/>
        </xdr:nvSpPr>
        <xdr:spPr>
          <a:xfrm>
            <a:off x="5092700" y="1384300"/>
            <a:ext cx="1593850" cy="730250"/>
          </a:xfrm>
          <a:prstGeom prst="flowChartInputOutput">
            <a:avLst/>
          </a:prstGeom>
          <a:no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grpSp>
    <xdr:clientData/>
  </xdr:twoCellAnchor>
  <xdr:twoCellAnchor>
    <xdr:from>
      <xdr:col>4</xdr:col>
      <xdr:colOff>959150</xdr:colOff>
      <xdr:row>38</xdr:row>
      <xdr:rowOff>127924</xdr:rowOff>
    </xdr:from>
    <xdr:to>
      <xdr:col>5</xdr:col>
      <xdr:colOff>303550</xdr:colOff>
      <xdr:row>51</xdr:row>
      <xdr:rowOff>109974</xdr:rowOff>
    </xdr:to>
    <xdr:cxnSp macro="">
      <xdr:nvCxnSpPr>
        <xdr:cNvPr id="421" name="Conector: angular 420">
          <a:extLst>
            <a:ext uri="{FF2B5EF4-FFF2-40B4-BE49-F238E27FC236}">
              <a16:creationId xmlns:a16="http://schemas.microsoft.com/office/drawing/2014/main" id="{00000000-0008-0000-0100-0000A5010000}"/>
            </a:ext>
          </a:extLst>
        </xdr:cNvPr>
        <xdr:cNvCxnSpPr/>
      </xdr:nvCxnSpPr>
      <xdr:spPr>
        <a:xfrm rot="16200000" flipH="1">
          <a:off x="3380350" y="6749124"/>
          <a:ext cx="2376000" cy="1224000"/>
        </a:xfrm>
        <a:prstGeom prst="bentConnector2">
          <a:avLst/>
        </a:prstGeom>
        <a:ln w="3175">
          <a:solidFill>
            <a:schemeClr val="accent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1591200</xdr:colOff>
      <xdr:row>38</xdr:row>
      <xdr:rowOff>170874</xdr:rowOff>
    </xdr:from>
    <xdr:to>
      <xdr:col>10</xdr:col>
      <xdr:colOff>870800</xdr:colOff>
      <xdr:row>44</xdr:row>
      <xdr:rowOff>145974</xdr:rowOff>
    </xdr:to>
    <xdr:cxnSp macro="">
      <xdr:nvCxnSpPr>
        <xdr:cNvPr id="422" name="Conector: angular 421">
          <a:extLst>
            <a:ext uri="{FF2B5EF4-FFF2-40B4-BE49-F238E27FC236}">
              <a16:creationId xmlns:a16="http://schemas.microsoft.com/office/drawing/2014/main" id="{00000000-0008-0000-0100-0000A6010000}"/>
            </a:ext>
          </a:extLst>
        </xdr:cNvPr>
        <xdr:cNvCxnSpPr/>
      </xdr:nvCxnSpPr>
      <xdr:spPr>
        <a:xfrm rot="10800000" flipH="1">
          <a:off x="12106800" y="6216074"/>
          <a:ext cx="1159200" cy="1080000"/>
        </a:xfrm>
        <a:prstGeom prst="bentConnector2">
          <a:avLst/>
        </a:prstGeom>
        <a:ln w="3175">
          <a:solidFill>
            <a:schemeClr val="accent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1591200</xdr:colOff>
      <xdr:row>38</xdr:row>
      <xdr:rowOff>169024</xdr:rowOff>
    </xdr:from>
    <xdr:to>
      <xdr:col>10</xdr:col>
      <xdr:colOff>870800</xdr:colOff>
      <xdr:row>51</xdr:row>
      <xdr:rowOff>107874</xdr:rowOff>
    </xdr:to>
    <xdr:cxnSp macro="">
      <xdr:nvCxnSpPr>
        <xdr:cNvPr id="423" name="Conector: angular 422">
          <a:extLst>
            <a:ext uri="{FF2B5EF4-FFF2-40B4-BE49-F238E27FC236}">
              <a16:creationId xmlns:a16="http://schemas.microsoft.com/office/drawing/2014/main" id="{00000000-0008-0000-0100-0000A7010000}"/>
            </a:ext>
          </a:extLst>
        </xdr:cNvPr>
        <xdr:cNvCxnSpPr/>
      </xdr:nvCxnSpPr>
      <xdr:spPr>
        <a:xfrm rot="10800000" flipH="1">
          <a:off x="12106800" y="6214224"/>
          <a:ext cx="1159200" cy="2332800"/>
        </a:xfrm>
        <a:prstGeom prst="bentConnector2">
          <a:avLst/>
        </a:prstGeom>
        <a:ln w="3175">
          <a:solidFill>
            <a:schemeClr val="accent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133350</xdr:colOff>
      <xdr:row>56</xdr:row>
      <xdr:rowOff>76200</xdr:rowOff>
    </xdr:from>
    <xdr:to>
      <xdr:col>5</xdr:col>
      <xdr:colOff>1727200</xdr:colOff>
      <xdr:row>60</xdr:row>
      <xdr:rowOff>63500</xdr:rowOff>
    </xdr:to>
    <xdr:grpSp>
      <xdr:nvGrpSpPr>
        <xdr:cNvPr id="424" name="Grupo 423">
          <a:extLst>
            <a:ext uri="{FF2B5EF4-FFF2-40B4-BE49-F238E27FC236}">
              <a16:creationId xmlns:a16="http://schemas.microsoft.com/office/drawing/2014/main" id="{00000000-0008-0000-0100-0000A8010000}"/>
            </a:ext>
          </a:extLst>
        </xdr:cNvPr>
        <xdr:cNvGrpSpPr/>
      </xdr:nvGrpSpPr>
      <xdr:grpSpPr>
        <a:xfrm>
          <a:off x="5149850" y="10934700"/>
          <a:ext cx="1593850" cy="749300"/>
          <a:chOff x="5092700" y="1384300"/>
          <a:chExt cx="1593850" cy="730250"/>
        </a:xfrm>
      </xdr:grpSpPr>
      <xdr:grpSp>
        <xdr:nvGrpSpPr>
          <xdr:cNvPr id="425" name="Grupo 424">
            <a:extLst>
              <a:ext uri="{FF2B5EF4-FFF2-40B4-BE49-F238E27FC236}">
                <a16:creationId xmlns:a16="http://schemas.microsoft.com/office/drawing/2014/main" id="{00000000-0008-0000-0100-0000A9010000}"/>
              </a:ext>
            </a:extLst>
          </xdr:cNvPr>
          <xdr:cNvGrpSpPr/>
        </xdr:nvGrpSpPr>
        <xdr:grpSpPr>
          <a:xfrm>
            <a:off x="5289047" y="1520430"/>
            <a:ext cx="1296000" cy="550941"/>
            <a:chOff x="837697" y="771130"/>
            <a:chExt cx="1296000" cy="550941"/>
          </a:xfrm>
        </xdr:grpSpPr>
        <xdr:sp macro="" textlink="">
          <xdr:nvSpPr>
            <xdr:cNvPr id="427" name="Diagrama de flujo: proceso 426">
              <a:extLst>
                <a:ext uri="{FF2B5EF4-FFF2-40B4-BE49-F238E27FC236}">
                  <a16:creationId xmlns:a16="http://schemas.microsoft.com/office/drawing/2014/main" id="{00000000-0008-0000-0100-0000AB010000}"/>
                </a:ext>
              </a:extLst>
            </xdr:cNvPr>
            <xdr:cNvSpPr/>
          </xdr:nvSpPr>
          <xdr:spPr>
            <a:xfrm>
              <a:off x="837697" y="771130"/>
              <a:ext cx="1296000" cy="183449"/>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HH</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trabajo planificado</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428" name="Diagrama de flujo: proceso 427">
              <a:extLst>
                <a:ext uri="{FF2B5EF4-FFF2-40B4-BE49-F238E27FC236}">
                  <a16:creationId xmlns:a16="http://schemas.microsoft.com/office/drawing/2014/main" id="{00000000-0008-0000-0100-0000AC010000}"/>
                </a:ext>
              </a:extLst>
            </xdr:cNvPr>
            <xdr:cNvSpPr/>
          </xdr:nvSpPr>
          <xdr:spPr>
            <a:xfrm>
              <a:off x="837697" y="1139237"/>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ysClr val="windowText" lastClr="000000"/>
                  </a:solidFill>
                  <a:effectLst/>
                  <a:latin typeface="Arial" panose="020B0604020202020204" pitchFamily="34" charset="0"/>
                  <a:ea typeface="Roboto" panose="02000000000000000000" pitchFamily="2" charset="0"/>
                  <a:cs typeface="Times New Roman" panose="02020603050405020304" pitchFamily="18" charset="0"/>
                </a:rPr>
                <a:t>HH dotación total</a:t>
              </a:r>
            </a:p>
          </xdr:txBody>
        </xdr:sp>
        <xdr:sp macro="" textlink="">
          <xdr:nvSpPr>
            <xdr:cNvPr id="429" name="Diagrama de flujo: proceso 428">
              <a:extLst>
                <a:ext uri="{FF2B5EF4-FFF2-40B4-BE49-F238E27FC236}">
                  <a16:creationId xmlns:a16="http://schemas.microsoft.com/office/drawing/2014/main" id="{00000000-0008-0000-0100-0000AD010000}"/>
                </a:ext>
              </a:extLst>
            </xdr:cNvPr>
            <xdr:cNvSpPr/>
          </xdr:nvSpPr>
          <xdr:spPr>
            <a:xfrm>
              <a:off x="837697" y="952009"/>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HH</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trabajo pendiente</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sp macro="" textlink="">
        <xdr:nvSpPr>
          <xdr:cNvPr id="426" name="Diagrama de flujo: datos 425">
            <a:extLst>
              <a:ext uri="{FF2B5EF4-FFF2-40B4-BE49-F238E27FC236}">
                <a16:creationId xmlns:a16="http://schemas.microsoft.com/office/drawing/2014/main" id="{00000000-0008-0000-0100-0000AA010000}"/>
              </a:ext>
            </a:extLst>
          </xdr:cNvPr>
          <xdr:cNvSpPr/>
        </xdr:nvSpPr>
        <xdr:spPr>
          <a:xfrm>
            <a:off x="5092700" y="1384300"/>
            <a:ext cx="1593850" cy="730250"/>
          </a:xfrm>
          <a:prstGeom prst="flowChartInputOutput">
            <a:avLst/>
          </a:prstGeom>
          <a:no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grpSp>
    <xdr:clientData/>
  </xdr:twoCellAnchor>
  <xdr:twoCellAnchor>
    <xdr:from>
      <xdr:col>4</xdr:col>
      <xdr:colOff>959150</xdr:colOff>
      <xdr:row>38</xdr:row>
      <xdr:rowOff>118874</xdr:rowOff>
    </xdr:from>
    <xdr:to>
      <xdr:col>5</xdr:col>
      <xdr:colOff>303550</xdr:colOff>
      <xdr:row>58</xdr:row>
      <xdr:rowOff>71874</xdr:rowOff>
    </xdr:to>
    <xdr:cxnSp macro="">
      <xdr:nvCxnSpPr>
        <xdr:cNvPr id="431" name="Conector: angular 430">
          <a:extLst>
            <a:ext uri="{FF2B5EF4-FFF2-40B4-BE49-F238E27FC236}">
              <a16:creationId xmlns:a16="http://schemas.microsoft.com/office/drawing/2014/main" id="{00000000-0008-0000-0100-0000AF010000}"/>
            </a:ext>
          </a:extLst>
        </xdr:cNvPr>
        <xdr:cNvCxnSpPr/>
      </xdr:nvCxnSpPr>
      <xdr:spPr>
        <a:xfrm rot="16200000" flipH="1">
          <a:off x="2750350" y="7370074"/>
          <a:ext cx="3636000" cy="1224000"/>
        </a:xfrm>
        <a:prstGeom prst="bentConnector2">
          <a:avLst/>
        </a:prstGeom>
        <a:ln w="3175">
          <a:solidFill>
            <a:schemeClr val="accent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302659</xdr:colOff>
      <xdr:row>77</xdr:row>
      <xdr:rowOff>34531</xdr:rowOff>
    </xdr:from>
    <xdr:to>
      <xdr:col>7</xdr:col>
      <xdr:colOff>1598659</xdr:colOff>
      <xdr:row>80</xdr:row>
      <xdr:rowOff>22137</xdr:rowOff>
    </xdr:to>
    <xdr:grpSp>
      <xdr:nvGrpSpPr>
        <xdr:cNvPr id="436" name="Grupo 435">
          <a:extLst>
            <a:ext uri="{FF2B5EF4-FFF2-40B4-BE49-F238E27FC236}">
              <a16:creationId xmlns:a16="http://schemas.microsoft.com/office/drawing/2014/main" id="{00000000-0008-0000-0100-0000B4010000}"/>
            </a:ext>
          </a:extLst>
        </xdr:cNvPr>
        <xdr:cNvGrpSpPr/>
      </xdr:nvGrpSpPr>
      <xdr:grpSpPr>
        <a:xfrm>
          <a:off x="8906909" y="14893531"/>
          <a:ext cx="1296000" cy="559106"/>
          <a:chOff x="837697" y="771130"/>
          <a:chExt cx="1296000" cy="546450"/>
        </a:xfrm>
      </xdr:grpSpPr>
      <xdr:sp macro="" textlink="">
        <xdr:nvSpPr>
          <xdr:cNvPr id="437" name="Diagrama de flujo: proceso 436">
            <a:extLst>
              <a:ext uri="{FF2B5EF4-FFF2-40B4-BE49-F238E27FC236}">
                <a16:creationId xmlns:a16="http://schemas.microsoft.com/office/drawing/2014/main" id="{00000000-0008-0000-0100-0000B5010000}"/>
              </a:ext>
            </a:extLst>
          </xdr:cNvPr>
          <xdr:cNvSpPr/>
        </xdr:nvSpPr>
        <xdr:spPr>
          <a:xfrm>
            <a:off x="837697" y="77113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Descripción</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indicador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438" name="Diagrama de flujo: proceso 437">
            <a:extLst>
              <a:ext uri="{FF2B5EF4-FFF2-40B4-BE49-F238E27FC236}">
                <a16:creationId xmlns:a16="http://schemas.microsoft.com/office/drawing/2014/main" id="{00000000-0008-0000-0100-0000B6010000}"/>
              </a:ext>
            </a:extLst>
          </xdr:cNvPr>
          <xdr:cNvSpPr/>
        </xdr:nvSpPr>
        <xdr:spPr>
          <a:xfrm>
            <a:off x="837697" y="1134746"/>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Fórmula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439" name="Diagrama de flujo: proceso 438">
            <a:extLst>
              <a:ext uri="{FF2B5EF4-FFF2-40B4-BE49-F238E27FC236}">
                <a16:creationId xmlns:a16="http://schemas.microsoft.com/office/drawing/2014/main" id="{00000000-0008-0000-0100-0000B7010000}"/>
              </a:ext>
            </a:extLst>
          </xdr:cNvPr>
          <xdr:cNvSpPr/>
        </xdr:nvSpPr>
        <xdr:spPr>
          <a:xfrm>
            <a:off x="837697" y="952009"/>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Valor</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meta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clientData/>
  </xdr:twoCellAnchor>
  <xdr:twoCellAnchor>
    <xdr:from>
      <xdr:col>9</xdr:col>
      <xdr:colOff>298450</xdr:colOff>
      <xdr:row>78</xdr:row>
      <xdr:rowOff>25400</xdr:rowOff>
    </xdr:from>
    <xdr:to>
      <xdr:col>9</xdr:col>
      <xdr:colOff>1594450</xdr:colOff>
      <xdr:row>79</xdr:row>
      <xdr:rowOff>24699</xdr:rowOff>
    </xdr:to>
    <xdr:sp macro="" textlink="">
      <xdr:nvSpPr>
        <xdr:cNvPr id="440" name="Diagrama de flujo: proceso 439">
          <a:extLst>
            <a:ext uri="{FF2B5EF4-FFF2-40B4-BE49-F238E27FC236}">
              <a16:creationId xmlns:a16="http://schemas.microsoft.com/office/drawing/2014/main" id="{00000000-0008-0000-0100-0000B8010000}"/>
            </a:ext>
          </a:extLst>
        </xdr:cNvPr>
        <xdr:cNvSpPr/>
      </xdr:nvSpPr>
      <xdr:spPr>
        <a:xfrm>
          <a:off x="14928850" y="1365250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Horizonte liberación</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7</xdr:col>
      <xdr:colOff>302659</xdr:colOff>
      <xdr:row>83</xdr:row>
      <xdr:rowOff>167881</xdr:rowOff>
    </xdr:from>
    <xdr:to>
      <xdr:col>7</xdr:col>
      <xdr:colOff>1598659</xdr:colOff>
      <xdr:row>86</xdr:row>
      <xdr:rowOff>155487</xdr:rowOff>
    </xdr:to>
    <xdr:grpSp>
      <xdr:nvGrpSpPr>
        <xdr:cNvPr id="449" name="Grupo 448">
          <a:extLst>
            <a:ext uri="{FF2B5EF4-FFF2-40B4-BE49-F238E27FC236}">
              <a16:creationId xmlns:a16="http://schemas.microsoft.com/office/drawing/2014/main" id="{00000000-0008-0000-0100-0000C1010000}"/>
            </a:ext>
          </a:extLst>
        </xdr:cNvPr>
        <xdr:cNvGrpSpPr/>
      </xdr:nvGrpSpPr>
      <xdr:grpSpPr>
        <a:xfrm>
          <a:off x="8906909" y="16169881"/>
          <a:ext cx="1296000" cy="559106"/>
          <a:chOff x="837697" y="771130"/>
          <a:chExt cx="1296000" cy="546450"/>
        </a:xfrm>
      </xdr:grpSpPr>
      <xdr:sp macro="" textlink="">
        <xdr:nvSpPr>
          <xdr:cNvPr id="450" name="Diagrama de flujo: proceso 449">
            <a:extLst>
              <a:ext uri="{FF2B5EF4-FFF2-40B4-BE49-F238E27FC236}">
                <a16:creationId xmlns:a16="http://schemas.microsoft.com/office/drawing/2014/main" id="{00000000-0008-0000-0100-0000C2010000}"/>
              </a:ext>
            </a:extLst>
          </xdr:cNvPr>
          <xdr:cNvSpPr/>
        </xdr:nvSpPr>
        <xdr:spPr>
          <a:xfrm>
            <a:off x="837697" y="77113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Descripción</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indicador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451" name="Diagrama de flujo: proceso 450">
            <a:extLst>
              <a:ext uri="{FF2B5EF4-FFF2-40B4-BE49-F238E27FC236}">
                <a16:creationId xmlns:a16="http://schemas.microsoft.com/office/drawing/2014/main" id="{00000000-0008-0000-0100-0000C3010000}"/>
              </a:ext>
            </a:extLst>
          </xdr:cNvPr>
          <xdr:cNvSpPr/>
        </xdr:nvSpPr>
        <xdr:spPr>
          <a:xfrm>
            <a:off x="837697" y="1134746"/>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Fórmula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452" name="Diagrama de flujo: proceso 451">
            <a:extLst>
              <a:ext uri="{FF2B5EF4-FFF2-40B4-BE49-F238E27FC236}">
                <a16:creationId xmlns:a16="http://schemas.microsoft.com/office/drawing/2014/main" id="{00000000-0008-0000-0100-0000C4010000}"/>
              </a:ext>
            </a:extLst>
          </xdr:cNvPr>
          <xdr:cNvSpPr/>
        </xdr:nvSpPr>
        <xdr:spPr>
          <a:xfrm>
            <a:off x="837697" y="952009"/>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Valor</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meta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clientData/>
  </xdr:twoCellAnchor>
  <xdr:twoCellAnchor>
    <xdr:from>
      <xdr:col>9</xdr:col>
      <xdr:colOff>298450</xdr:colOff>
      <xdr:row>84</xdr:row>
      <xdr:rowOff>158750</xdr:rowOff>
    </xdr:from>
    <xdr:to>
      <xdr:col>9</xdr:col>
      <xdr:colOff>1594450</xdr:colOff>
      <xdr:row>85</xdr:row>
      <xdr:rowOff>158049</xdr:rowOff>
    </xdr:to>
    <xdr:sp macro="" textlink="">
      <xdr:nvSpPr>
        <xdr:cNvPr id="453" name="Diagrama de flujo: proceso 452">
          <a:extLst>
            <a:ext uri="{FF2B5EF4-FFF2-40B4-BE49-F238E27FC236}">
              <a16:creationId xmlns:a16="http://schemas.microsoft.com/office/drawing/2014/main" id="{00000000-0008-0000-0100-0000C5010000}"/>
            </a:ext>
          </a:extLst>
        </xdr:cNvPr>
        <xdr:cNvSpPr/>
      </xdr:nvSpPr>
      <xdr:spPr>
        <a:xfrm>
          <a:off x="14928850" y="1489075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Avisos pendientes</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7</xdr:col>
      <xdr:colOff>302659</xdr:colOff>
      <xdr:row>90</xdr:row>
      <xdr:rowOff>117081</xdr:rowOff>
    </xdr:from>
    <xdr:to>
      <xdr:col>7</xdr:col>
      <xdr:colOff>1598659</xdr:colOff>
      <xdr:row>93</xdr:row>
      <xdr:rowOff>104687</xdr:rowOff>
    </xdr:to>
    <xdr:grpSp>
      <xdr:nvGrpSpPr>
        <xdr:cNvPr id="462" name="Grupo 461">
          <a:extLst>
            <a:ext uri="{FF2B5EF4-FFF2-40B4-BE49-F238E27FC236}">
              <a16:creationId xmlns:a16="http://schemas.microsoft.com/office/drawing/2014/main" id="{00000000-0008-0000-0100-0000CE010000}"/>
            </a:ext>
          </a:extLst>
        </xdr:cNvPr>
        <xdr:cNvGrpSpPr/>
      </xdr:nvGrpSpPr>
      <xdr:grpSpPr>
        <a:xfrm>
          <a:off x="8906909" y="17452581"/>
          <a:ext cx="1296000" cy="559106"/>
          <a:chOff x="837697" y="771130"/>
          <a:chExt cx="1296000" cy="546450"/>
        </a:xfrm>
      </xdr:grpSpPr>
      <xdr:sp macro="" textlink="">
        <xdr:nvSpPr>
          <xdr:cNvPr id="463" name="Diagrama de flujo: proceso 462">
            <a:extLst>
              <a:ext uri="{FF2B5EF4-FFF2-40B4-BE49-F238E27FC236}">
                <a16:creationId xmlns:a16="http://schemas.microsoft.com/office/drawing/2014/main" id="{00000000-0008-0000-0100-0000CF010000}"/>
              </a:ext>
            </a:extLst>
          </xdr:cNvPr>
          <xdr:cNvSpPr/>
        </xdr:nvSpPr>
        <xdr:spPr>
          <a:xfrm>
            <a:off x="837697" y="77113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Descripción</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indicador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464" name="Diagrama de flujo: proceso 463">
            <a:extLst>
              <a:ext uri="{FF2B5EF4-FFF2-40B4-BE49-F238E27FC236}">
                <a16:creationId xmlns:a16="http://schemas.microsoft.com/office/drawing/2014/main" id="{00000000-0008-0000-0100-0000D0010000}"/>
              </a:ext>
            </a:extLst>
          </xdr:cNvPr>
          <xdr:cNvSpPr/>
        </xdr:nvSpPr>
        <xdr:spPr>
          <a:xfrm>
            <a:off x="837697" y="1134746"/>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Fórmula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465" name="Diagrama de flujo: proceso 464">
            <a:extLst>
              <a:ext uri="{FF2B5EF4-FFF2-40B4-BE49-F238E27FC236}">
                <a16:creationId xmlns:a16="http://schemas.microsoft.com/office/drawing/2014/main" id="{00000000-0008-0000-0100-0000D1010000}"/>
              </a:ext>
            </a:extLst>
          </xdr:cNvPr>
          <xdr:cNvSpPr/>
        </xdr:nvSpPr>
        <xdr:spPr>
          <a:xfrm>
            <a:off x="837697" y="952009"/>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Valor</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meta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clientData/>
  </xdr:twoCellAnchor>
  <xdr:twoCellAnchor>
    <xdr:from>
      <xdr:col>9</xdr:col>
      <xdr:colOff>298450</xdr:colOff>
      <xdr:row>91</xdr:row>
      <xdr:rowOff>107950</xdr:rowOff>
    </xdr:from>
    <xdr:to>
      <xdr:col>9</xdr:col>
      <xdr:colOff>1594450</xdr:colOff>
      <xdr:row>92</xdr:row>
      <xdr:rowOff>107249</xdr:rowOff>
    </xdr:to>
    <xdr:sp macro="" textlink="">
      <xdr:nvSpPr>
        <xdr:cNvPr id="466" name="Diagrama de flujo: proceso 465">
          <a:extLst>
            <a:ext uri="{FF2B5EF4-FFF2-40B4-BE49-F238E27FC236}">
              <a16:creationId xmlns:a16="http://schemas.microsoft.com/office/drawing/2014/main" id="{00000000-0008-0000-0100-0000D2010000}"/>
            </a:ext>
          </a:extLst>
        </xdr:cNvPr>
        <xdr:cNvSpPr/>
      </xdr:nvSpPr>
      <xdr:spPr>
        <a:xfrm>
          <a:off x="14928850" y="1612900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Capacidad programada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5</xdr:col>
      <xdr:colOff>133350</xdr:colOff>
      <xdr:row>63</xdr:row>
      <xdr:rowOff>31750</xdr:rowOff>
    </xdr:from>
    <xdr:to>
      <xdr:col>5</xdr:col>
      <xdr:colOff>1727200</xdr:colOff>
      <xdr:row>67</xdr:row>
      <xdr:rowOff>19050</xdr:rowOff>
    </xdr:to>
    <xdr:grpSp>
      <xdr:nvGrpSpPr>
        <xdr:cNvPr id="470" name="Grupo 469">
          <a:extLst>
            <a:ext uri="{FF2B5EF4-FFF2-40B4-BE49-F238E27FC236}">
              <a16:creationId xmlns:a16="http://schemas.microsoft.com/office/drawing/2014/main" id="{00000000-0008-0000-0100-0000D6010000}"/>
            </a:ext>
          </a:extLst>
        </xdr:cNvPr>
        <xdr:cNvGrpSpPr/>
      </xdr:nvGrpSpPr>
      <xdr:grpSpPr>
        <a:xfrm>
          <a:off x="5149850" y="12223750"/>
          <a:ext cx="1593850" cy="749300"/>
          <a:chOff x="5092700" y="1384300"/>
          <a:chExt cx="1593850" cy="730250"/>
        </a:xfrm>
      </xdr:grpSpPr>
      <xdr:grpSp>
        <xdr:nvGrpSpPr>
          <xdr:cNvPr id="471" name="Grupo 470">
            <a:extLst>
              <a:ext uri="{FF2B5EF4-FFF2-40B4-BE49-F238E27FC236}">
                <a16:creationId xmlns:a16="http://schemas.microsoft.com/office/drawing/2014/main" id="{00000000-0008-0000-0100-0000D7010000}"/>
              </a:ext>
            </a:extLst>
          </xdr:cNvPr>
          <xdr:cNvGrpSpPr/>
        </xdr:nvGrpSpPr>
        <xdr:grpSpPr>
          <a:xfrm>
            <a:off x="5289047" y="1520430"/>
            <a:ext cx="1296000" cy="550941"/>
            <a:chOff x="837697" y="771130"/>
            <a:chExt cx="1296000" cy="550941"/>
          </a:xfrm>
        </xdr:grpSpPr>
        <xdr:sp macro="" textlink="">
          <xdr:nvSpPr>
            <xdr:cNvPr id="473" name="Diagrama de flujo: proceso 472">
              <a:extLst>
                <a:ext uri="{FF2B5EF4-FFF2-40B4-BE49-F238E27FC236}">
                  <a16:creationId xmlns:a16="http://schemas.microsoft.com/office/drawing/2014/main" id="{00000000-0008-0000-0100-0000D9010000}"/>
                </a:ext>
              </a:extLst>
            </xdr:cNvPr>
            <xdr:cNvSpPr/>
          </xdr:nvSpPr>
          <xdr:spPr>
            <a:xfrm>
              <a:off x="837697" y="771130"/>
              <a:ext cx="1296000" cy="183449"/>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HH</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trabajo reactivo</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474" name="Diagrama de flujo: proceso 473">
              <a:extLst>
                <a:ext uri="{FF2B5EF4-FFF2-40B4-BE49-F238E27FC236}">
                  <a16:creationId xmlns:a16="http://schemas.microsoft.com/office/drawing/2014/main" id="{00000000-0008-0000-0100-0000DA010000}"/>
                </a:ext>
              </a:extLst>
            </xdr:cNvPr>
            <xdr:cNvSpPr/>
          </xdr:nvSpPr>
          <xdr:spPr>
            <a:xfrm>
              <a:off x="837697" y="1139237"/>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475" name="Diagrama de flujo: proceso 474">
              <a:extLst>
                <a:ext uri="{FF2B5EF4-FFF2-40B4-BE49-F238E27FC236}">
                  <a16:creationId xmlns:a16="http://schemas.microsoft.com/office/drawing/2014/main" id="{00000000-0008-0000-0100-0000DB010000}"/>
                </a:ext>
              </a:extLst>
            </xdr:cNvPr>
            <xdr:cNvSpPr/>
          </xdr:nvSpPr>
          <xdr:spPr>
            <a:xfrm>
              <a:off x="837697" y="952009"/>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HH</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dotación</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sp macro="" textlink="">
        <xdr:nvSpPr>
          <xdr:cNvPr id="472" name="Diagrama de flujo: datos 471">
            <a:extLst>
              <a:ext uri="{FF2B5EF4-FFF2-40B4-BE49-F238E27FC236}">
                <a16:creationId xmlns:a16="http://schemas.microsoft.com/office/drawing/2014/main" id="{00000000-0008-0000-0100-0000D8010000}"/>
              </a:ext>
            </a:extLst>
          </xdr:cNvPr>
          <xdr:cNvSpPr/>
        </xdr:nvSpPr>
        <xdr:spPr>
          <a:xfrm>
            <a:off x="5092700" y="1384300"/>
            <a:ext cx="1593850" cy="730250"/>
          </a:xfrm>
          <a:prstGeom prst="flowChartInputOutput">
            <a:avLst/>
          </a:prstGeom>
          <a:no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grpSp>
    <xdr:clientData/>
  </xdr:twoCellAnchor>
  <xdr:twoCellAnchor>
    <xdr:from>
      <xdr:col>4</xdr:col>
      <xdr:colOff>959150</xdr:colOff>
      <xdr:row>38</xdr:row>
      <xdr:rowOff>133124</xdr:rowOff>
    </xdr:from>
    <xdr:to>
      <xdr:col>5</xdr:col>
      <xdr:colOff>303550</xdr:colOff>
      <xdr:row>65</xdr:row>
      <xdr:rowOff>21074</xdr:rowOff>
    </xdr:to>
    <xdr:cxnSp macro="">
      <xdr:nvCxnSpPr>
        <xdr:cNvPr id="477" name="Conector: angular 476">
          <a:extLst>
            <a:ext uri="{FF2B5EF4-FFF2-40B4-BE49-F238E27FC236}">
              <a16:creationId xmlns:a16="http://schemas.microsoft.com/office/drawing/2014/main" id="{00000000-0008-0000-0100-0000DD010000}"/>
            </a:ext>
          </a:extLst>
        </xdr:cNvPr>
        <xdr:cNvCxnSpPr/>
      </xdr:nvCxnSpPr>
      <xdr:spPr>
        <a:xfrm rot="16200000" flipH="1">
          <a:off x="2138350" y="7996324"/>
          <a:ext cx="4860000" cy="1224000"/>
        </a:xfrm>
        <a:prstGeom prst="bentConnector2">
          <a:avLst/>
        </a:prstGeom>
        <a:ln w="3175">
          <a:solidFill>
            <a:schemeClr val="accent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133350</xdr:colOff>
      <xdr:row>69</xdr:row>
      <xdr:rowOff>177800</xdr:rowOff>
    </xdr:from>
    <xdr:to>
      <xdr:col>5</xdr:col>
      <xdr:colOff>1727200</xdr:colOff>
      <xdr:row>73</xdr:row>
      <xdr:rowOff>165100</xdr:rowOff>
    </xdr:to>
    <xdr:grpSp>
      <xdr:nvGrpSpPr>
        <xdr:cNvPr id="478" name="Grupo 477">
          <a:extLst>
            <a:ext uri="{FF2B5EF4-FFF2-40B4-BE49-F238E27FC236}">
              <a16:creationId xmlns:a16="http://schemas.microsoft.com/office/drawing/2014/main" id="{00000000-0008-0000-0100-0000DE010000}"/>
            </a:ext>
          </a:extLst>
        </xdr:cNvPr>
        <xdr:cNvGrpSpPr/>
      </xdr:nvGrpSpPr>
      <xdr:grpSpPr>
        <a:xfrm>
          <a:off x="5149850" y="13512800"/>
          <a:ext cx="1593850" cy="749300"/>
          <a:chOff x="5092700" y="1384300"/>
          <a:chExt cx="1593850" cy="730250"/>
        </a:xfrm>
      </xdr:grpSpPr>
      <xdr:grpSp>
        <xdr:nvGrpSpPr>
          <xdr:cNvPr id="479" name="Grupo 478">
            <a:extLst>
              <a:ext uri="{FF2B5EF4-FFF2-40B4-BE49-F238E27FC236}">
                <a16:creationId xmlns:a16="http://schemas.microsoft.com/office/drawing/2014/main" id="{00000000-0008-0000-0100-0000DF010000}"/>
              </a:ext>
            </a:extLst>
          </xdr:cNvPr>
          <xdr:cNvGrpSpPr/>
        </xdr:nvGrpSpPr>
        <xdr:grpSpPr>
          <a:xfrm>
            <a:off x="5289047" y="1520430"/>
            <a:ext cx="1296000" cy="550941"/>
            <a:chOff x="837697" y="771130"/>
            <a:chExt cx="1296000" cy="550941"/>
          </a:xfrm>
        </xdr:grpSpPr>
        <xdr:sp macro="" textlink="">
          <xdr:nvSpPr>
            <xdr:cNvPr id="481" name="Diagrama de flujo: proceso 480">
              <a:extLst>
                <a:ext uri="{FF2B5EF4-FFF2-40B4-BE49-F238E27FC236}">
                  <a16:creationId xmlns:a16="http://schemas.microsoft.com/office/drawing/2014/main" id="{00000000-0008-0000-0100-0000E1010000}"/>
                </a:ext>
              </a:extLst>
            </xdr:cNvPr>
            <xdr:cNvSpPr/>
          </xdr:nvSpPr>
          <xdr:spPr>
            <a:xfrm>
              <a:off x="837697" y="771130"/>
              <a:ext cx="1296000" cy="183449"/>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N°</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operaciones adhieren programa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482" name="Diagrama de flujo: proceso 481">
              <a:extLst>
                <a:ext uri="{FF2B5EF4-FFF2-40B4-BE49-F238E27FC236}">
                  <a16:creationId xmlns:a16="http://schemas.microsoft.com/office/drawing/2014/main" id="{00000000-0008-0000-0100-0000E2010000}"/>
                </a:ext>
              </a:extLst>
            </xdr:cNvPr>
            <xdr:cNvSpPr/>
          </xdr:nvSpPr>
          <xdr:spPr>
            <a:xfrm>
              <a:off x="837697" y="1139237"/>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483" name="Diagrama de flujo: proceso 482">
              <a:extLst>
                <a:ext uri="{FF2B5EF4-FFF2-40B4-BE49-F238E27FC236}">
                  <a16:creationId xmlns:a16="http://schemas.microsoft.com/office/drawing/2014/main" id="{00000000-0008-0000-0100-0000E3010000}"/>
                </a:ext>
              </a:extLst>
            </xdr:cNvPr>
            <xdr:cNvSpPr/>
          </xdr:nvSpPr>
          <xdr:spPr>
            <a:xfrm>
              <a:off x="837697" y="952009"/>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N°</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operaciones programa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sp macro="" textlink="">
        <xdr:nvSpPr>
          <xdr:cNvPr id="480" name="Diagrama de flujo: datos 479">
            <a:extLst>
              <a:ext uri="{FF2B5EF4-FFF2-40B4-BE49-F238E27FC236}">
                <a16:creationId xmlns:a16="http://schemas.microsoft.com/office/drawing/2014/main" id="{00000000-0008-0000-0100-0000E0010000}"/>
              </a:ext>
            </a:extLst>
          </xdr:cNvPr>
          <xdr:cNvSpPr/>
        </xdr:nvSpPr>
        <xdr:spPr>
          <a:xfrm>
            <a:off x="5092700" y="1384300"/>
            <a:ext cx="1593850" cy="730250"/>
          </a:xfrm>
          <a:prstGeom prst="flowChartInputOutput">
            <a:avLst/>
          </a:prstGeom>
          <a:no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grpSp>
    <xdr:clientData/>
  </xdr:twoCellAnchor>
  <xdr:twoCellAnchor>
    <xdr:from>
      <xdr:col>4</xdr:col>
      <xdr:colOff>959150</xdr:colOff>
      <xdr:row>38</xdr:row>
      <xdr:rowOff>124074</xdr:rowOff>
    </xdr:from>
    <xdr:to>
      <xdr:col>5</xdr:col>
      <xdr:colOff>303550</xdr:colOff>
      <xdr:row>71</xdr:row>
      <xdr:rowOff>167124</xdr:rowOff>
    </xdr:to>
    <xdr:cxnSp macro="">
      <xdr:nvCxnSpPr>
        <xdr:cNvPr id="485" name="Conector: angular 484">
          <a:extLst>
            <a:ext uri="{FF2B5EF4-FFF2-40B4-BE49-F238E27FC236}">
              <a16:creationId xmlns:a16="http://schemas.microsoft.com/office/drawing/2014/main" id="{00000000-0008-0000-0100-0000E5010000}"/>
            </a:ext>
          </a:extLst>
        </xdr:cNvPr>
        <xdr:cNvCxnSpPr/>
      </xdr:nvCxnSpPr>
      <xdr:spPr>
        <a:xfrm rot="16200000" flipH="1">
          <a:off x="1508350" y="8617274"/>
          <a:ext cx="6120000" cy="1224000"/>
        </a:xfrm>
        <a:prstGeom prst="bentConnector2">
          <a:avLst/>
        </a:prstGeom>
        <a:ln w="3175">
          <a:solidFill>
            <a:schemeClr val="accent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133350</xdr:colOff>
      <xdr:row>76</xdr:row>
      <xdr:rowOff>127000</xdr:rowOff>
    </xdr:from>
    <xdr:to>
      <xdr:col>5</xdr:col>
      <xdr:colOff>1727200</xdr:colOff>
      <xdr:row>80</xdr:row>
      <xdr:rowOff>114300</xdr:rowOff>
    </xdr:to>
    <xdr:grpSp>
      <xdr:nvGrpSpPr>
        <xdr:cNvPr id="487" name="Grupo 486">
          <a:extLst>
            <a:ext uri="{FF2B5EF4-FFF2-40B4-BE49-F238E27FC236}">
              <a16:creationId xmlns:a16="http://schemas.microsoft.com/office/drawing/2014/main" id="{00000000-0008-0000-0100-0000E7010000}"/>
            </a:ext>
          </a:extLst>
        </xdr:cNvPr>
        <xdr:cNvGrpSpPr/>
      </xdr:nvGrpSpPr>
      <xdr:grpSpPr>
        <a:xfrm>
          <a:off x="5149850" y="14795500"/>
          <a:ext cx="1593850" cy="749300"/>
          <a:chOff x="5092700" y="1384300"/>
          <a:chExt cx="1593850" cy="730250"/>
        </a:xfrm>
      </xdr:grpSpPr>
      <xdr:grpSp>
        <xdr:nvGrpSpPr>
          <xdr:cNvPr id="488" name="Grupo 487">
            <a:extLst>
              <a:ext uri="{FF2B5EF4-FFF2-40B4-BE49-F238E27FC236}">
                <a16:creationId xmlns:a16="http://schemas.microsoft.com/office/drawing/2014/main" id="{00000000-0008-0000-0100-0000E8010000}"/>
              </a:ext>
            </a:extLst>
          </xdr:cNvPr>
          <xdr:cNvGrpSpPr/>
        </xdr:nvGrpSpPr>
        <xdr:grpSpPr>
          <a:xfrm>
            <a:off x="5289047" y="1520430"/>
            <a:ext cx="1296000" cy="550941"/>
            <a:chOff x="837697" y="771130"/>
            <a:chExt cx="1296000" cy="550941"/>
          </a:xfrm>
        </xdr:grpSpPr>
        <xdr:sp macro="" textlink="">
          <xdr:nvSpPr>
            <xdr:cNvPr id="490" name="Diagrama de flujo: proceso 489">
              <a:extLst>
                <a:ext uri="{FF2B5EF4-FFF2-40B4-BE49-F238E27FC236}">
                  <a16:creationId xmlns:a16="http://schemas.microsoft.com/office/drawing/2014/main" id="{00000000-0008-0000-0100-0000EA010000}"/>
                </a:ext>
              </a:extLst>
            </xdr:cNvPr>
            <xdr:cNvSpPr/>
          </xdr:nvSpPr>
          <xdr:spPr>
            <a:xfrm>
              <a:off x="837697" y="771130"/>
              <a:ext cx="1296000" cy="183449"/>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N°</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OTs liberadas programa sem 1, 2, 3, ≥ 4</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491" name="Diagrama de flujo: proceso 490">
              <a:extLst>
                <a:ext uri="{FF2B5EF4-FFF2-40B4-BE49-F238E27FC236}">
                  <a16:creationId xmlns:a16="http://schemas.microsoft.com/office/drawing/2014/main" id="{00000000-0008-0000-0100-0000EB010000}"/>
                </a:ext>
              </a:extLst>
            </xdr:cNvPr>
            <xdr:cNvSpPr/>
          </xdr:nvSpPr>
          <xdr:spPr>
            <a:xfrm>
              <a:off x="837697" y="1139237"/>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492" name="Diagrama de flujo: proceso 491">
              <a:extLst>
                <a:ext uri="{FF2B5EF4-FFF2-40B4-BE49-F238E27FC236}">
                  <a16:creationId xmlns:a16="http://schemas.microsoft.com/office/drawing/2014/main" id="{00000000-0008-0000-0100-0000EC010000}"/>
                </a:ext>
              </a:extLst>
            </xdr:cNvPr>
            <xdr:cNvSpPr/>
          </xdr:nvSpPr>
          <xdr:spPr>
            <a:xfrm>
              <a:off x="837697" y="952009"/>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N°</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total OTs liberadas programa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sp macro="" textlink="">
        <xdr:nvSpPr>
          <xdr:cNvPr id="489" name="Diagrama de flujo: datos 488">
            <a:extLst>
              <a:ext uri="{FF2B5EF4-FFF2-40B4-BE49-F238E27FC236}">
                <a16:creationId xmlns:a16="http://schemas.microsoft.com/office/drawing/2014/main" id="{00000000-0008-0000-0100-0000E9010000}"/>
              </a:ext>
            </a:extLst>
          </xdr:cNvPr>
          <xdr:cNvSpPr/>
        </xdr:nvSpPr>
        <xdr:spPr>
          <a:xfrm>
            <a:off x="5092700" y="1384300"/>
            <a:ext cx="1593850" cy="730250"/>
          </a:xfrm>
          <a:prstGeom prst="flowChartInputOutput">
            <a:avLst/>
          </a:prstGeom>
          <a:no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grpSp>
    <xdr:clientData/>
  </xdr:twoCellAnchor>
  <xdr:twoCellAnchor>
    <xdr:from>
      <xdr:col>4</xdr:col>
      <xdr:colOff>959150</xdr:colOff>
      <xdr:row>38</xdr:row>
      <xdr:rowOff>138324</xdr:rowOff>
    </xdr:from>
    <xdr:to>
      <xdr:col>5</xdr:col>
      <xdr:colOff>303550</xdr:colOff>
      <xdr:row>78</xdr:row>
      <xdr:rowOff>116324</xdr:rowOff>
    </xdr:to>
    <xdr:cxnSp macro="">
      <xdr:nvCxnSpPr>
        <xdr:cNvPr id="493" name="Conector: angular 492">
          <a:extLst>
            <a:ext uri="{FF2B5EF4-FFF2-40B4-BE49-F238E27FC236}">
              <a16:creationId xmlns:a16="http://schemas.microsoft.com/office/drawing/2014/main" id="{00000000-0008-0000-0100-0000ED010000}"/>
            </a:ext>
          </a:extLst>
        </xdr:cNvPr>
        <xdr:cNvCxnSpPr/>
      </xdr:nvCxnSpPr>
      <xdr:spPr>
        <a:xfrm rot="16200000" flipH="1">
          <a:off x="896350" y="9243524"/>
          <a:ext cx="7344000" cy="1224000"/>
        </a:xfrm>
        <a:prstGeom prst="bentConnector2">
          <a:avLst/>
        </a:prstGeom>
        <a:ln w="3175">
          <a:solidFill>
            <a:schemeClr val="accent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1591200</xdr:colOff>
      <xdr:row>38</xdr:row>
      <xdr:rowOff>174374</xdr:rowOff>
    </xdr:from>
    <xdr:to>
      <xdr:col>10</xdr:col>
      <xdr:colOff>870800</xdr:colOff>
      <xdr:row>58</xdr:row>
      <xdr:rowOff>69774</xdr:rowOff>
    </xdr:to>
    <xdr:cxnSp macro="">
      <xdr:nvCxnSpPr>
        <xdr:cNvPr id="494" name="Conector: angular 493">
          <a:extLst>
            <a:ext uri="{FF2B5EF4-FFF2-40B4-BE49-F238E27FC236}">
              <a16:creationId xmlns:a16="http://schemas.microsoft.com/office/drawing/2014/main" id="{00000000-0008-0000-0100-0000EE010000}"/>
            </a:ext>
          </a:extLst>
        </xdr:cNvPr>
        <xdr:cNvCxnSpPr/>
      </xdr:nvCxnSpPr>
      <xdr:spPr>
        <a:xfrm rot="10800000" flipH="1">
          <a:off x="12106800" y="6219574"/>
          <a:ext cx="1159200" cy="3578400"/>
        </a:xfrm>
        <a:prstGeom prst="bentConnector2">
          <a:avLst/>
        </a:prstGeom>
        <a:ln w="3175">
          <a:solidFill>
            <a:schemeClr val="accent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1591200</xdr:colOff>
      <xdr:row>38</xdr:row>
      <xdr:rowOff>180574</xdr:rowOff>
    </xdr:from>
    <xdr:to>
      <xdr:col>10</xdr:col>
      <xdr:colOff>870800</xdr:colOff>
      <xdr:row>65</xdr:row>
      <xdr:rowOff>25324</xdr:rowOff>
    </xdr:to>
    <xdr:cxnSp macro="">
      <xdr:nvCxnSpPr>
        <xdr:cNvPr id="495" name="Conector: angular 494">
          <a:extLst>
            <a:ext uri="{FF2B5EF4-FFF2-40B4-BE49-F238E27FC236}">
              <a16:creationId xmlns:a16="http://schemas.microsoft.com/office/drawing/2014/main" id="{00000000-0008-0000-0100-0000EF010000}"/>
            </a:ext>
          </a:extLst>
        </xdr:cNvPr>
        <xdr:cNvCxnSpPr/>
      </xdr:nvCxnSpPr>
      <xdr:spPr>
        <a:xfrm rot="10800000" flipH="1">
          <a:off x="12106800" y="6225774"/>
          <a:ext cx="1159200" cy="4816800"/>
        </a:xfrm>
        <a:prstGeom prst="bentConnector2">
          <a:avLst/>
        </a:prstGeom>
        <a:ln w="3175">
          <a:solidFill>
            <a:schemeClr val="accent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1591200</xdr:colOff>
      <xdr:row>38</xdr:row>
      <xdr:rowOff>165174</xdr:rowOff>
    </xdr:from>
    <xdr:to>
      <xdr:col>10</xdr:col>
      <xdr:colOff>870800</xdr:colOff>
      <xdr:row>71</xdr:row>
      <xdr:rowOff>165024</xdr:rowOff>
    </xdr:to>
    <xdr:cxnSp macro="">
      <xdr:nvCxnSpPr>
        <xdr:cNvPr id="496" name="Conector: angular 495">
          <a:extLst>
            <a:ext uri="{FF2B5EF4-FFF2-40B4-BE49-F238E27FC236}">
              <a16:creationId xmlns:a16="http://schemas.microsoft.com/office/drawing/2014/main" id="{00000000-0008-0000-0100-0000F0010000}"/>
            </a:ext>
          </a:extLst>
        </xdr:cNvPr>
        <xdr:cNvCxnSpPr/>
      </xdr:nvCxnSpPr>
      <xdr:spPr>
        <a:xfrm rot="10800000" flipH="1">
          <a:off x="12106800" y="6210374"/>
          <a:ext cx="1159200" cy="6076800"/>
        </a:xfrm>
        <a:prstGeom prst="bentConnector2">
          <a:avLst/>
        </a:prstGeom>
        <a:ln w="3175">
          <a:solidFill>
            <a:schemeClr val="accent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1591200</xdr:colOff>
      <xdr:row>38</xdr:row>
      <xdr:rowOff>178574</xdr:rowOff>
    </xdr:from>
    <xdr:to>
      <xdr:col>10</xdr:col>
      <xdr:colOff>870800</xdr:colOff>
      <xdr:row>78</xdr:row>
      <xdr:rowOff>120574</xdr:rowOff>
    </xdr:to>
    <xdr:cxnSp macro="">
      <xdr:nvCxnSpPr>
        <xdr:cNvPr id="497" name="Conector: angular 496">
          <a:extLst>
            <a:ext uri="{FF2B5EF4-FFF2-40B4-BE49-F238E27FC236}">
              <a16:creationId xmlns:a16="http://schemas.microsoft.com/office/drawing/2014/main" id="{00000000-0008-0000-0100-0000F1010000}"/>
            </a:ext>
          </a:extLst>
        </xdr:cNvPr>
        <xdr:cNvCxnSpPr/>
      </xdr:nvCxnSpPr>
      <xdr:spPr>
        <a:xfrm rot="10800000" flipH="1">
          <a:off x="12106800" y="6223774"/>
          <a:ext cx="1159200" cy="7308000"/>
        </a:xfrm>
        <a:prstGeom prst="bentConnector2">
          <a:avLst/>
        </a:prstGeom>
        <a:ln w="3175">
          <a:solidFill>
            <a:schemeClr val="accent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133350</xdr:colOff>
      <xdr:row>83</xdr:row>
      <xdr:rowOff>82550</xdr:rowOff>
    </xdr:from>
    <xdr:to>
      <xdr:col>5</xdr:col>
      <xdr:colOff>1727200</xdr:colOff>
      <xdr:row>87</xdr:row>
      <xdr:rowOff>69850</xdr:rowOff>
    </xdr:to>
    <xdr:grpSp>
      <xdr:nvGrpSpPr>
        <xdr:cNvPr id="499" name="Grupo 498">
          <a:extLst>
            <a:ext uri="{FF2B5EF4-FFF2-40B4-BE49-F238E27FC236}">
              <a16:creationId xmlns:a16="http://schemas.microsoft.com/office/drawing/2014/main" id="{00000000-0008-0000-0100-0000F3010000}"/>
            </a:ext>
          </a:extLst>
        </xdr:cNvPr>
        <xdr:cNvGrpSpPr/>
      </xdr:nvGrpSpPr>
      <xdr:grpSpPr>
        <a:xfrm>
          <a:off x="5149850" y="16084550"/>
          <a:ext cx="1593850" cy="749300"/>
          <a:chOff x="5092700" y="1384300"/>
          <a:chExt cx="1593850" cy="730250"/>
        </a:xfrm>
      </xdr:grpSpPr>
      <xdr:grpSp>
        <xdr:nvGrpSpPr>
          <xdr:cNvPr id="500" name="Grupo 499">
            <a:extLst>
              <a:ext uri="{FF2B5EF4-FFF2-40B4-BE49-F238E27FC236}">
                <a16:creationId xmlns:a16="http://schemas.microsoft.com/office/drawing/2014/main" id="{00000000-0008-0000-0100-0000F4010000}"/>
              </a:ext>
            </a:extLst>
          </xdr:cNvPr>
          <xdr:cNvGrpSpPr/>
        </xdr:nvGrpSpPr>
        <xdr:grpSpPr>
          <a:xfrm>
            <a:off x="5289047" y="1520430"/>
            <a:ext cx="1296000" cy="550941"/>
            <a:chOff x="837697" y="771130"/>
            <a:chExt cx="1296000" cy="550941"/>
          </a:xfrm>
        </xdr:grpSpPr>
        <xdr:sp macro="" textlink="">
          <xdr:nvSpPr>
            <xdr:cNvPr id="502" name="Diagrama de flujo: proceso 501">
              <a:extLst>
                <a:ext uri="{FF2B5EF4-FFF2-40B4-BE49-F238E27FC236}">
                  <a16:creationId xmlns:a16="http://schemas.microsoft.com/office/drawing/2014/main" id="{00000000-0008-0000-0100-0000F6010000}"/>
                </a:ext>
              </a:extLst>
            </xdr:cNvPr>
            <xdr:cNvSpPr/>
          </xdr:nvSpPr>
          <xdr:spPr>
            <a:xfrm>
              <a:off x="837697" y="771130"/>
              <a:ext cx="1296000" cy="183449"/>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N° avisos pendientes</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503" name="Diagrama de flujo: proceso 502">
              <a:extLst>
                <a:ext uri="{FF2B5EF4-FFF2-40B4-BE49-F238E27FC236}">
                  <a16:creationId xmlns:a16="http://schemas.microsoft.com/office/drawing/2014/main" id="{00000000-0008-0000-0100-0000F7010000}"/>
                </a:ext>
              </a:extLst>
            </xdr:cNvPr>
            <xdr:cNvSpPr/>
          </xdr:nvSpPr>
          <xdr:spPr>
            <a:xfrm>
              <a:off x="837697" y="1139237"/>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504" name="Diagrama de flujo: proceso 503">
              <a:extLst>
                <a:ext uri="{FF2B5EF4-FFF2-40B4-BE49-F238E27FC236}">
                  <a16:creationId xmlns:a16="http://schemas.microsoft.com/office/drawing/2014/main" id="{00000000-0008-0000-0100-0000F8010000}"/>
                </a:ext>
              </a:extLst>
            </xdr:cNvPr>
            <xdr:cNvSpPr/>
          </xdr:nvSpPr>
          <xdr:spPr>
            <a:xfrm>
              <a:off x="837697" y="952009"/>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N° avisos abiertos</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sp macro="" textlink="">
        <xdr:nvSpPr>
          <xdr:cNvPr id="501" name="Diagrama de flujo: datos 500">
            <a:extLst>
              <a:ext uri="{FF2B5EF4-FFF2-40B4-BE49-F238E27FC236}">
                <a16:creationId xmlns:a16="http://schemas.microsoft.com/office/drawing/2014/main" id="{00000000-0008-0000-0100-0000F5010000}"/>
              </a:ext>
            </a:extLst>
          </xdr:cNvPr>
          <xdr:cNvSpPr/>
        </xdr:nvSpPr>
        <xdr:spPr>
          <a:xfrm>
            <a:off x="5092700" y="1384300"/>
            <a:ext cx="1593850" cy="730250"/>
          </a:xfrm>
          <a:prstGeom prst="flowChartInputOutput">
            <a:avLst/>
          </a:prstGeom>
          <a:no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grpSp>
    <xdr:clientData/>
  </xdr:twoCellAnchor>
  <xdr:twoCellAnchor>
    <xdr:from>
      <xdr:col>4</xdr:col>
      <xdr:colOff>959150</xdr:colOff>
      <xdr:row>38</xdr:row>
      <xdr:rowOff>134574</xdr:rowOff>
    </xdr:from>
    <xdr:to>
      <xdr:col>5</xdr:col>
      <xdr:colOff>303550</xdr:colOff>
      <xdr:row>85</xdr:row>
      <xdr:rowOff>65524</xdr:rowOff>
    </xdr:to>
    <xdr:cxnSp macro="">
      <xdr:nvCxnSpPr>
        <xdr:cNvPr id="544" name="Conector: angular 543">
          <a:extLst>
            <a:ext uri="{FF2B5EF4-FFF2-40B4-BE49-F238E27FC236}">
              <a16:creationId xmlns:a16="http://schemas.microsoft.com/office/drawing/2014/main" id="{00000000-0008-0000-0100-000020020000}"/>
            </a:ext>
          </a:extLst>
        </xdr:cNvPr>
        <xdr:cNvCxnSpPr/>
      </xdr:nvCxnSpPr>
      <xdr:spPr>
        <a:xfrm rot="16200000" flipH="1">
          <a:off x="275350" y="9860774"/>
          <a:ext cx="8586000" cy="1224000"/>
        </a:xfrm>
        <a:prstGeom prst="bentConnector2">
          <a:avLst/>
        </a:prstGeom>
        <a:ln w="3175">
          <a:solidFill>
            <a:schemeClr val="accent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1591200</xdr:colOff>
      <xdr:row>38</xdr:row>
      <xdr:rowOff>171224</xdr:rowOff>
    </xdr:from>
    <xdr:to>
      <xdr:col>10</xdr:col>
      <xdr:colOff>870800</xdr:colOff>
      <xdr:row>85</xdr:row>
      <xdr:rowOff>69774</xdr:rowOff>
    </xdr:to>
    <xdr:cxnSp macro="">
      <xdr:nvCxnSpPr>
        <xdr:cNvPr id="545" name="Conector: angular 544">
          <a:extLst>
            <a:ext uri="{FF2B5EF4-FFF2-40B4-BE49-F238E27FC236}">
              <a16:creationId xmlns:a16="http://schemas.microsoft.com/office/drawing/2014/main" id="{00000000-0008-0000-0100-000021020000}"/>
            </a:ext>
          </a:extLst>
        </xdr:cNvPr>
        <xdr:cNvCxnSpPr/>
      </xdr:nvCxnSpPr>
      <xdr:spPr>
        <a:xfrm rot="10800000" flipH="1">
          <a:off x="12106800" y="6216424"/>
          <a:ext cx="1159200" cy="8553600"/>
        </a:xfrm>
        <a:prstGeom prst="bentConnector2">
          <a:avLst/>
        </a:prstGeom>
        <a:ln w="3175">
          <a:solidFill>
            <a:schemeClr val="accent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133350</xdr:colOff>
      <xdr:row>90</xdr:row>
      <xdr:rowOff>25400</xdr:rowOff>
    </xdr:from>
    <xdr:to>
      <xdr:col>5</xdr:col>
      <xdr:colOff>1727200</xdr:colOff>
      <xdr:row>94</xdr:row>
      <xdr:rowOff>6350</xdr:rowOff>
    </xdr:to>
    <xdr:grpSp>
      <xdr:nvGrpSpPr>
        <xdr:cNvPr id="547" name="Grupo 546">
          <a:extLst>
            <a:ext uri="{FF2B5EF4-FFF2-40B4-BE49-F238E27FC236}">
              <a16:creationId xmlns:a16="http://schemas.microsoft.com/office/drawing/2014/main" id="{00000000-0008-0000-0100-000023020000}"/>
            </a:ext>
          </a:extLst>
        </xdr:cNvPr>
        <xdr:cNvGrpSpPr/>
      </xdr:nvGrpSpPr>
      <xdr:grpSpPr>
        <a:xfrm>
          <a:off x="5149850" y="17360900"/>
          <a:ext cx="1593850" cy="742950"/>
          <a:chOff x="5092700" y="1384300"/>
          <a:chExt cx="1593850" cy="730250"/>
        </a:xfrm>
      </xdr:grpSpPr>
      <xdr:grpSp>
        <xdr:nvGrpSpPr>
          <xdr:cNvPr id="548" name="Grupo 547">
            <a:extLst>
              <a:ext uri="{FF2B5EF4-FFF2-40B4-BE49-F238E27FC236}">
                <a16:creationId xmlns:a16="http://schemas.microsoft.com/office/drawing/2014/main" id="{00000000-0008-0000-0100-000024020000}"/>
              </a:ext>
            </a:extLst>
          </xdr:cNvPr>
          <xdr:cNvGrpSpPr/>
        </xdr:nvGrpSpPr>
        <xdr:grpSpPr>
          <a:xfrm>
            <a:off x="5289047" y="1520430"/>
            <a:ext cx="1296000" cy="550941"/>
            <a:chOff x="837697" y="771130"/>
            <a:chExt cx="1296000" cy="550941"/>
          </a:xfrm>
        </xdr:grpSpPr>
        <xdr:sp macro="" textlink="">
          <xdr:nvSpPr>
            <xdr:cNvPr id="550" name="Diagrama de flujo: proceso 549">
              <a:extLst>
                <a:ext uri="{FF2B5EF4-FFF2-40B4-BE49-F238E27FC236}">
                  <a16:creationId xmlns:a16="http://schemas.microsoft.com/office/drawing/2014/main" id="{00000000-0008-0000-0100-000026020000}"/>
                </a:ext>
              </a:extLst>
            </xdr:cNvPr>
            <xdr:cNvSpPr/>
          </xdr:nvSpPr>
          <xdr:spPr>
            <a:xfrm>
              <a:off x="837697" y="771130"/>
              <a:ext cx="1296000" cy="183449"/>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HH programada por puesto de trabajo</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551" name="Diagrama de flujo: proceso 550">
              <a:extLst>
                <a:ext uri="{FF2B5EF4-FFF2-40B4-BE49-F238E27FC236}">
                  <a16:creationId xmlns:a16="http://schemas.microsoft.com/office/drawing/2014/main" id="{00000000-0008-0000-0100-000027020000}"/>
                </a:ext>
              </a:extLst>
            </xdr:cNvPr>
            <xdr:cNvSpPr/>
          </xdr:nvSpPr>
          <xdr:spPr>
            <a:xfrm>
              <a:off x="837697" y="1139237"/>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552" name="Diagrama de flujo: proceso 551">
              <a:extLst>
                <a:ext uri="{FF2B5EF4-FFF2-40B4-BE49-F238E27FC236}">
                  <a16:creationId xmlns:a16="http://schemas.microsoft.com/office/drawing/2014/main" id="{00000000-0008-0000-0100-000028020000}"/>
                </a:ext>
              </a:extLst>
            </xdr:cNvPr>
            <xdr:cNvSpPr/>
          </xdr:nvSpPr>
          <xdr:spPr>
            <a:xfrm>
              <a:off x="837697" y="952009"/>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HH capacidad disponible por puesto de trabajo</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sp macro="" textlink="">
        <xdr:nvSpPr>
          <xdr:cNvPr id="549" name="Diagrama de flujo: datos 548">
            <a:extLst>
              <a:ext uri="{FF2B5EF4-FFF2-40B4-BE49-F238E27FC236}">
                <a16:creationId xmlns:a16="http://schemas.microsoft.com/office/drawing/2014/main" id="{00000000-0008-0000-0100-000025020000}"/>
              </a:ext>
            </a:extLst>
          </xdr:cNvPr>
          <xdr:cNvSpPr/>
        </xdr:nvSpPr>
        <xdr:spPr>
          <a:xfrm>
            <a:off x="5092700" y="1384300"/>
            <a:ext cx="1593850" cy="730250"/>
          </a:xfrm>
          <a:prstGeom prst="flowChartInputOutput">
            <a:avLst/>
          </a:prstGeom>
          <a:no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grpSp>
    <xdr:clientData/>
  </xdr:twoCellAnchor>
  <xdr:twoCellAnchor>
    <xdr:from>
      <xdr:col>4</xdr:col>
      <xdr:colOff>959150</xdr:colOff>
      <xdr:row>38</xdr:row>
      <xdr:rowOff>137174</xdr:rowOff>
    </xdr:from>
    <xdr:to>
      <xdr:col>5</xdr:col>
      <xdr:colOff>303550</xdr:colOff>
      <xdr:row>92</xdr:row>
      <xdr:rowOff>21074</xdr:rowOff>
    </xdr:to>
    <xdr:cxnSp macro="">
      <xdr:nvCxnSpPr>
        <xdr:cNvPr id="553" name="Conector: angular 552">
          <a:extLst>
            <a:ext uri="{FF2B5EF4-FFF2-40B4-BE49-F238E27FC236}">
              <a16:creationId xmlns:a16="http://schemas.microsoft.com/office/drawing/2014/main" id="{00000000-0008-0000-0100-000029020000}"/>
            </a:ext>
          </a:extLst>
        </xdr:cNvPr>
        <xdr:cNvCxnSpPr/>
      </xdr:nvCxnSpPr>
      <xdr:spPr>
        <a:xfrm rot="16200000" flipH="1">
          <a:off x="-345650" y="10484374"/>
          <a:ext cx="9828000" cy="1224000"/>
        </a:xfrm>
        <a:prstGeom prst="bentConnector2">
          <a:avLst/>
        </a:prstGeom>
        <a:ln w="3175">
          <a:solidFill>
            <a:schemeClr val="accent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302659</xdr:colOff>
      <xdr:row>112</xdr:row>
      <xdr:rowOff>40881</xdr:rowOff>
    </xdr:from>
    <xdr:to>
      <xdr:col>7</xdr:col>
      <xdr:colOff>1598659</xdr:colOff>
      <xdr:row>115</xdr:row>
      <xdr:rowOff>28487</xdr:rowOff>
    </xdr:to>
    <xdr:grpSp>
      <xdr:nvGrpSpPr>
        <xdr:cNvPr id="624" name="Grupo 623">
          <a:extLst>
            <a:ext uri="{FF2B5EF4-FFF2-40B4-BE49-F238E27FC236}">
              <a16:creationId xmlns:a16="http://schemas.microsoft.com/office/drawing/2014/main" id="{00000000-0008-0000-0100-000070020000}"/>
            </a:ext>
          </a:extLst>
        </xdr:cNvPr>
        <xdr:cNvGrpSpPr/>
      </xdr:nvGrpSpPr>
      <xdr:grpSpPr>
        <a:xfrm>
          <a:off x="8906909" y="21567381"/>
          <a:ext cx="1296000" cy="559106"/>
          <a:chOff x="837697" y="771130"/>
          <a:chExt cx="1296000" cy="546450"/>
        </a:xfrm>
      </xdr:grpSpPr>
      <xdr:sp macro="" textlink="">
        <xdr:nvSpPr>
          <xdr:cNvPr id="625" name="Diagrama de flujo: proceso 624">
            <a:extLst>
              <a:ext uri="{FF2B5EF4-FFF2-40B4-BE49-F238E27FC236}">
                <a16:creationId xmlns:a16="http://schemas.microsoft.com/office/drawing/2014/main" id="{00000000-0008-0000-0100-000071020000}"/>
              </a:ext>
            </a:extLst>
          </xdr:cNvPr>
          <xdr:cNvSpPr/>
        </xdr:nvSpPr>
        <xdr:spPr>
          <a:xfrm>
            <a:off x="837697" y="77113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Descripción</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indicador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626" name="Diagrama de flujo: proceso 625">
            <a:extLst>
              <a:ext uri="{FF2B5EF4-FFF2-40B4-BE49-F238E27FC236}">
                <a16:creationId xmlns:a16="http://schemas.microsoft.com/office/drawing/2014/main" id="{00000000-0008-0000-0100-000072020000}"/>
              </a:ext>
            </a:extLst>
          </xdr:cNvPr>
          <xdr:cNvSpPr/>
        </xdr:nvSpPr>
        <xdr:spPr>
          <a:xfrm>
            <a:off x="837697" y="1134746"/>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Fórmula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627" name="Diagrama de flujo: proceso 626">
            <a:extLst>
              <a:ext uri="{FF2B5EF4-FFF2-40B4-BE49-F238E27FC236}">
                <a16:creationId xmlns:a16="http://schemas.microsoft.com/office/drawing/2014/main" id="{00000000-0008-0000-0100-000073020000}"/>
              </a:ext>
            </a:extLst>
          </xdr:cNvPr>
          <xdr:cNvSpPr/>
        </xdr:nvSpPr>
        <xdr:spPr>
          <a:xfrm>
            <a:off x="837697" y="952009"/>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Valor</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meta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clientData/>
  </xdr:twoCellAnchor>
  <xdr:twoCellAnchor>
    <xdr:from>
      <xdr:col>9</xdr:col>
      <xdr:colOff>298450</xdr:colOff>
      <xdr:row>113</xdr:row>
      <xdr:rowOff>31750</xdr:rowOff>
    </xdr:from>
    <xdr:to>
      <xdr:col>9</xdr:col>
      <xdr:colOff>1594450</xdr:colOff>
      <xdr:row>114</xdr:row>
      <xdr:rowOff>31049</xdr:rowOff>
    </xdr:to>
    <xdr:sp macro="" textlink="">
      <xdr:nvSpPr>
        <xdr:cNvPr id="628" name="Diagrama de flujo: proceso 627">
          <a:extLst>
            <a:ext uri="{FF2B5EF4-FFF2-40B4-BE49-F238E27FC236}">
              <a16:creationId xmlns:a16="http://schemas.microsoft.com/office/drawing/2014/main" id="{00000000-0008-0000-0100-000074020000}"/>
            </a:ext>
          </a:extLst>
        </xdr:cNvPr>
        <xdr:cNvSpPr/>
      </xdr:nvSpPr>
      <xdr:spPr>
        <a:xfrm>
          <a:off x="14928850" y="2250440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 Cumplimiento</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ppto. mtto.</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4</xdr:col>
      <xdr:colOff>1505201</xdr:colOff>
      <xdr:row>113</xdr:row>
      <xdr:rowOff>128046</xdr:rowOff>
    </xdr:from>
    <xdr:to>
      <xdr:col>5</xdr:col>
      <xdr:colOff>301625</xdr:colOff>
      <xdr:row>113</xdr:row>
      <xdr:rowOff>128046</xdr:rowOff>
    </xdr:to>
    <xdr:cxnSp macro="">
      <xdr:nvCxnSpPr>
        <xdr:cNvPr id="629" name="Conector recto de flecha 628">
          <a:extLst>
            <a:ext uri="{FF2B5EF4-FFF2-40B4-BE49-F238E27FC236}">
              <a16:creationId xmlns:a16="http://schemas.microsoft.com/office/drawing/2014/main" id="{00000000-0008-0000-0100-000075020000}"/>
            </a:ext>
          </a:extLst>
        </xdr:cNvPr>
        <xdr:cNvCxnSpPr/>
      </xdr:nvCxnSpPr>
      <xdr:spPr>
        <a:xfrm>
          <a:off x="4502401" y="22200646"/>
          <a:ext cx="676024"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302659</xdr:colOff>
      <xdr:row>118</xdr:row>
      <xdr:rowOff>174231</xdr:rowOff>
    </xdr:from>
    <xdr:to>
      <xdr:col>7</xdr:col>
      <xdr:colOff>1598659</xdr:colOff>
      <xdr:row>121</xdr:row>
      <xdr:rowOff>161837</xdr:rowOff>
    </xdr:to>
    <xdr:grpSp>
      <xdr:nvGrpSpPr>
        <xdr:cNvPr id="637" name="Grupo 636">
          <a:extLst>
            <a:ext uri="{FF2B5EF4-FFF2-40B4-BE49-F238E27FC236}">
              <a16:creationId xmlns:a16="http://schemas.microsoft.com/office/drawing/2014/main" id="{00000000-0008-0000-0100-00007D020000}"/>
            </a:ext>
          </a:extLst>
        </xdr:cNvPr>
        <xdr:cNvGrpSpPr/>
      </xdr:nvGrpSpPr>
      <xdr:grpSpPr>
        <a:xfrm>
          <a:off x="8906909" y="22843731"/>
          <a:ext cx="1296000" cy="559106"/>
          <a:chOff x="837697" y="771130"/>
          <a:chExt cx="1296000" cy="546450"/>
        </a:xfrm>
      </xdr:grpSpPr>
      <xdr:sp macro="" textlink="">
        <xdr:nvSpPr>
          <xdr:cNvPr id="638" name="Diagrama de flujo: proceso 637">
            <a:extLst>
              <a:ext uri="{FF2B5EF4-FFF2-40B4-BE49-F238E27FC236}">
                <a16:creationId xmlns:a16="http://schemas.microsoft.com/office/drawing/2014/main" id="{00000000-0008-0000-0100-00007E020000}"/>
              </a:ext>
            </a:extLst>
          </xdr:cNvPr>
          <xdr:cNvSpPr/>
        </xdr:nvSpPr>
        <xdr:spPr>
          <a:xfrm>
            <a:off x="837697" y="77113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Descripción</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indicador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639" name="Diagrama de flujo: proceso 638">
            <a:extLst>
              <a:ext uri="{FF2B5EF4-FFF2-40B4-BE49-F238E27FC236}">
                <a16:creationId xmlns:a16="http://schemas.microsoft.com/office/drawing/2014/main" id="{00000000-0008-0000-0100-00007F020000}"/>
              </a:ext>
            </a:extLst>
          </xdr:cNvPr>
          <xdr:cNvSpPr/>
        </xdr:nvSpPr>
        <xdr:spPr>
          <a:xfrm>
            <a:off x="837697" y="1134746"/>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Fórmula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640" name="Diagrama de flujo: proceso 639">
            <a:extLst>
              <a:ext uri="{FF2B5EF4-FFF2-40B4-BE49-F238E27FC236}">
                <a16:creationId xmlns:a16="http://schemas.microsoft.com/office/drawing/2014/main" id="{00000000-0008-0000-0100-000080020000}"/>
              </a:ext>
            </a:extLst>
          </xdr:cNvPr>
          <xdr:cNvSpPr/>
        </xdr:nvSpPr>
        <xdr:spPr>
          <a:xfrm>
            <a:off x="837697" y="952009"/>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Valor</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meta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clientData/>
  </xdr:twoCellAnchor>
  <xdr:twoCellAnchor>
    <xdr:from>
      <xdr:col>9</xdr:col>
      <xdr:colOff>298450</xdr:colOff>
      <xdr:row>119</xdr:row>
      <xdr:rowOff>165100</xdr:rowOff>
    </xdr:from>
    <xdr:to>
      <xdr:col>9</xdr:col>
      <xdr:colOff>1594450</xdr:colOff>
      <xdr:row>120</xdr:row>
      <xdr:rowOff>164399</xdr:rowOff>
    </xdr:to>
    <xdr:sp macro="" textlink="">
      <xdr:nvSpPr>
        <xdr:cNvPr id="641" name="Diagrama de flujo: proceso 640">
          <a:extLst>
            <a:ext uri="{FF2B5EF4-FFF2-40B4-BE49-F238E27FC236}">
              <a16:creationId xmlns:a16="http://schemas.microsoft.com/office/drawing/2014/main" id="{00000000-0008-0000-0100-000081020000}"/>
            </a:ext>
          </a:extLst>
        </xdr:cNvPr>
        <xdr:cNvSpPr/>
      </xdr:nvSpPr>
      <xdr:spPr>
        <a:xfrm>
          <a:off x="14928850" y="2374265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Costo</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de mantención</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7</xdr:col>
      <xdr:colOff>302659</xdr:colOff>
      <xdr:row>125</xdr:row>
      <xdr:rowOff>123431</xdr:rowOff>
    </xdr:from>
    <xdr:to>
      <xdr:col>7</xdr:col>
      <xdr:colOff>1598659</xdr:colOff>
      <xdr:row>128</xdr:row>
      <xdr:rowOff>111037</xdr:rowOff>
    </xdr:to>
    <xdr:grpSp>
      <xdr:nvGrpSpPr>
        <xdr:cNvPr id="650" name="Grupo 649">
          <a:extLst>
            <a:ext uri="{FF2B5EF4-FFF2-40B4-BE49-F238E27FC236}">
              <a16:creationId xmlns:a16="http://schemas.microsoft.com/office/drawing/2014/main" id="{00000000-0008-0000-0100-00008A020000}"/>
            </a:ext>
          </a:extLst>
        </xdr:cNvPr>
        <xdr:cNvGrpSpPr/>
      </xdr:nvGrpSpPr>
      <xdr:grpSpPr>
        <a:xfrm>
          <a:off x="8906909" y="24126431"/>
          <a:ext cx="1296000" cy="559106"/>
          <a:chOff x="837697" y="771130"/>
          <a:chExt cx="1296000" cy="546450"/>
        </a:xfrm>
      </xdr:grpSpPr>
      <xdr:sp macro="" textlink="">
        <xdr:nvSpPr>
          <xdr:cNvPr id="651" name="Diagrama de flujo: proceso 650">
            <a:extLst>
              <a:ext uri="{FF2B5EF4-FFF2-40B4-BE49-F238E27FC236}">
                <a16:creationId xmlns:a16="http://schemas.microsoft.com/office/drawing/2014/main" id="{00000000-0008-0000-0100-00008B020000}"/>
              </a:ext>
            </a:extLst>
          </xdr:cNvPr>
          <xdr:cNvSpPr/>
        </xdr:nvSpPr>
        <xdr:spPr>
          <a:xfrm>
            <a:off x="837697" y="77113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Descripción</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indicador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652" name="Diagrama de flujo: proceso 651">
            <a:extLst>
              <a:ext uri="{FF2B5EF4-FFF2-40B4-BE49-F238E27FC236}">
                <a16:creationId xmlns:a16="http://schemas.microsoft.com/office/drawing/2014/main" id="{00000000-0008-0000-0100-00008C020000}"/>
              </a:ext>
            </a:extLst>
          </xdr:cNvPr>
          <xdr:cNvSpPr/>
        </xdr:nvSpPr>
        <xdr:spPr>
          <a:xfrm>
            <a:off x="837697" y="1134746"/>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Fórmula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653" name="Diagrama de flujo: proceso 652">
            <a:extLst>
              <a:ext uri="{FF2B5EF4-FFF2-40B4-BE49-F238E27FC236}">
                <a16:creationId xmlns:a16="http://schemas.microsoft.com/office/drawing/2014/main" id="{00000000-0008-0000-0100-00008D020000}"/>
              </a:ext>
            </a:extLst>
          </xdr:cNvPr>
          <xdr:cNvSpPr/>
        </xdr:nvSpPr>
        <xdr:spPr>
          <a:xfrm>
            <a:off x="837697" y="952009"/>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Valor</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meta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clientData/>
  </xdr:twoCellAnchor>
  <xdr:twoCellAnchor>
    <xdr:from>
      <xdr:col>9</xdr:col>
      <xdr:colOff>298450</xdr:colOff>
      <xdr:row>126</xdr:row>
      <xdr:rowOff>114300</xdr:rowOff>
    </xdr:from>
    <xdr:to>
      <xdr:col>9</xdr:col>
      <xdr:colOff>1594450</xdr:colOff>
      <xdr:row>127</xdr:row>
      <xdr:rowOff>113599</xdr:rowOff>
    </xdr:to>
    <xdr:sp macro="" textlink="">
      <xdr:nvSpPr>
        <xdr:cNvPr id="654" name="Diagrama de flujo: proceso 653">
          <a:extLst>
            <a:ext uri="{FF2B5EF4-FFF2-40B4-BE49-F238E27FC236}">
              <a16:creationId xmlns:a16="http://schemas.microsoft.com/office/drawing/2014/main" id="{00000000-0008-0000-0100-00008E020000}"/>
            </a:ext>
          </a:extLst>
        </xdr:cNvPr>
        <xdr:cNvSpPr/>
      </xdr:nvSpPr>
      <xdr:spPr>
        <a:xfrm>
          <a:off x="14928850" y="2498090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Gasto mantención en contratos</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7</xdr:col>
      <xdr:colOff>302659</xdr:colOff>
      <xdr:row>132</xdr:row>
      <xdr:rowOff>66281</xdr:rowOff>
    </xdr:from>
    <xdr:to>
      <xdr:col>7</xdr:col>
      <xdr:colOff>1598659</xdr:colOff>
      <xdr:row>135</xdr:row>
      <xdr:rowOff>53887</xdr:rowOff>
    </xdr:to>
    <xdr:grpSp>
      <xdr:nvGrpSpPr>
        <xdr:cNvPr id="663" name="Grupo 662">
          <a:extLst>
            <a:ext uri="{FF2B5EF4-FFF2-40B4-BE49-F238E27FC236}">
              <a16:creationId xmlns:a16="http://schemas.microsoft.com/office/drawing/2014/main" id="{00000000-0008-0000-0100-000097020000}"/>
            </a:ext>
          </a:extLst>
        </xdr:cNvPr>
        <xdr:cNvGrpSpPr/>
      </xdr:nvGrpSpPr>
      <xdr:grpSpPr>
        <a:xfrm>
          <a:off x="8906909" y="25402781"/>
          <a:ext cx="1296000" cy="559106"/>
          <a:chOff x="837697" y="771130"/>
          <a:chExt cx="1296000" cy="546450"/>
        </a:xfrm>
      </xdr:grpSpPr>
      <xdr:sp macro="" textlink="">
        <xdr:nvSpPr>
          <xdr:cNvPr id="664" name="Diagrama de flujo: proceso 663">
            <a:extLst>
              <a:ext uri="{FF2B5EF4-FFF2-40B4-BE49-F238E27FC236}">
                <a16:creationId xmlns:a16="http://schemas.microsoft.com/office/drawing/2014/main" id="{00000000-0008-0000-0100-000098020000}"/>
              </a:ext>
            </a:extLst>
          </xdr:cNvPr>
          <xdr:cNvSpPr/>
        </xdr:nvSpPr>
        <xdr:spPr>
          <a:xfrm>
            <a:off x="837697" y="77113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Descripción</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indicador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665" name="Diagrama de flujo: proceso 664">
            <a:extLst>
              <a:ext uri="{FF2B5EF4-FFF2-40B4-BE49-F238E27FC236}">
                <a16:creationId xmlns:a16="http://schemas.microsoft.com/office/drawing/2014/main" id="{00000000-0008-0000-0100-000099020000}"/>
              </a:ext>
            </a:extLst>
          </xdr:cNvPr>
          <xdr:cNvSpPr/>
        </xdr:nvSpPr>
        <xdr:spPr>
          <a:xfrm>
            <a:off x="837697" y="1134746"/>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Fórmula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666" name="Diagrama de flujo: proceso 665">
            <a:extLst>
              <a:ext uri="{FF2B5EF4-FFF2-40B4-BE49-F238E27FC236}">
                <a16:creationId xmlns:a16="http://schemas.microsoft.com/office/drawing/2014/main" id="{00000000-0008-0000-0100-00009A020000}"/>
              </a:ext>
            </a:extLst>
          </xdr:cNvPr>
          <xdr:cNvSpPr/>
        </xdr:nvSpPr>
        <xdr:spPr>
          <a:xfrm>
            <a:off x="837697" y="952009"/>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Valor</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meta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clientData/>
  </xdr:twoCellAnchor>
  <xdr:twoCellAnchor>
    <xdr:from>
      <xdr:col>9</xdr:col>
      <xdr:colOff>298450</xdr:colOff>
      <xdr:row>133</xdr:row>
      <xdr:rowOff>57150</xdr:rowOff>
    </xdr:from>
    <xdr:to>
      <xdr:col>9</xdr:col>
      <xdr:colOff>1594450</xdr:colOff>
      <xdr:row>134</xdr:row>
      <xdr:rowOff>56449</xdr:rowOff>
    </xdr:to>
    <xdr:sp macro="" textlink="">
      <xdr:nvSpPr>
        <xdr:cNvPr id="667" name="Diagrama de flujo: proceso 666">
          <a:extLst>
            <a:ext uri="{FF2B5EF4-FFF2-40B4-BE49-F238E27FC236}">
              <a16:creationId xmlns:a16="http://schemas.microsoft.com/office/drawing/2014/main" id="{00000000-0008-0000-0100-00009B020000}"/>
            </a:ext>
          </a:extLst>
        </xdr:cNvPr>
        <xdr:cNvSpPr/>
      </xdr:nvSpPr>
      <xdr:spPr>
        <a:xfrm>
          <a:off x="14928850" y="2621280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Gasto mantención en repuestos</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7</xdr:col>
      <xdr:colOff>302659</xdr:colOff>
      <xdr:row>140</xdr:row>
      <xdr:rowOff>15481</xdr:rowOff>
    </xdr:from>
    <xdr:to>
      <xdr:col>7</xdr:col>
      <xdr:colOff>1598659</xdr:colOff>
      <xdr:row>143</xdr:row>
      <xdr:rowOff>3087</xdr:rowOff>
    </xdr:to>
    <xdr:grpSp>
      <xdr:nvGrpSpPr>
        <xdr:cNvPr id="676" name="Grupo 675">
          <a:extLst>
            <a:ext uri="{FF2B5EF4-FFF2-40B4-BE49-F238E27FC236}">
              <a16:creationId xmlns:a16="http://schemas.microsoft.com/office/drawing/2014/main" id="{00000000-0008-0000-0100-0000A4020000}"/>
            </a:ext>
          </a:extLst>
        </xdr:cNvPr>
        <xdr:cNvGrpSpPr/>
      </xdr:nvGrpSpPr>
      <xdr:grpSpPr>
        <a:xfrm>
          <a:off x="8906909" y="26891856"/>
          <a:ext cx="1296000" cy="559106"/>
          <a:chOff x="837697" y="771130"/>
          <a:chExt cx="1296000" cy="546450"/>
        </a:xfrm>
      </xdr:grpSpPr>
      <xdr:sp macro="" textlink="">
        <xdr:nvSpPr>
          <xdr:cNvPr id="677" name="Diagrama de flujo: proceso 676">
            <a:extLst>
              <a:ext uri="{FF2B5EF4-FFF2-40B4-BE49-F238E27FC236}">
                <a16:creationId xmlns:a16="http://schemas.microsoft.com/office/drawing/2014/main" id="{00000000-0008-0000-0100-0000A5020000}"/>
              </a:ext>
            </a:extLst>
          </xdr:cNvPr>
          <xdr:cNvSpPr/>
        </xdr:nvSpPr>
        <xdr:spPr>
          <a:xfrm>
            <a:off x="837697" y="77113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Descripción</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indicador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678" name="Diagrama de flujo: proceso 677">
            <a:extLst>
              <a:ext uri="{FF2B5EF4-FFF2-40B4-BE49-F238E27FC236}">
                <a16:creationId xmlns:a16="http://schemas.microsoft.com/office/drawing/2014/main" id="{00000000-0008-0000-0100-0000A6020000}"/>
              </a:ext>
            </a:extLst>
          </xdr:cNvPr>
          <xdr:cNvSpPr/>
        </xdr:nvSpPr>
        <xdr:spPr>
          <a:xfrm>
            <a:off x="837697" y="1134746"/>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Fórmula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679" name="Diagrama de flujo: proceso 678">
            <a:extLst>
              <a:ext uri="{FF2B5EF4-FFF2-40B4-BE49-F238E27FC236}">
                <a16:creationId xmlns:a16="http://schemas.microsoft.com/office/drawing/2014/main" id="{00000000-0008-0000-0100-0000A7020000}"/>
              </a:ext>
            </a:extLst>
          </xdr:cNvPr>
          <xdr:cNvSpPr/>
        </xdr:nvSpPr>
        <xdr:spPr>
          <a:xfrm>
            <a:off x="837697" y="952009"/>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Valor</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meta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clientData/>
  </xdr:twoCellAnchor>
  <xdr:twoCellAnchor>
    <xdr:from>
      <xdr:col>9</xdr:col>
      <xdr:colOff>298450</xdr:colOff>
      <xdr:row>141</xdr:row>
      <xdr:rowOff>6350</xdr:rowOff>
    </xdr:from>
    <xdr:to>
      <xdr:col>9</xdr:col>
      <xdr:colOff>1594450</xdr:colOff>
      <xdr:row>142</xdr:row>
      <xdr:rowOff>5649</xdr:rowOff>
    </xdr:to>
    <xdr:sp macro="" textlink="">
      <xdr:nvSpPr>
        <xdr:cNvPr id="680" name="Diagrama de flujo: proceso 679">
          <a:extLst>
            <a:ext uri="{FF2B5EF4-FFF2-40B4-BE49-F238E27FC236}">
              <a16:creationId xmlns:a16="http://schemas.microsoft.com/office/drawing/2014/main" id="{00000000-0008-0000-0100-0000A8020000}"/>
            </a:ext>
          </a:extLst>
        </xdr:cNvPr>
        <xdr:cNvSpPr/>
      </xdr:nvSpPr>
      <xdr:spPr>
        <a:xfrm>
          <a:off x="14928850" y="2745740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Cumplimiento ppto. CAPEX</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4</xdr:col>
      <xdr:colOff>1505201</xdr:colOff>
      <xdr:row>141</xdr:row>
      <xdr:rowOff>102646</xdr:rowOff>
    </xdr:from>
    <xdr:to>
      <xdr:col>5</xdr:col>
      <xdr:colOff>301625</xdr:colOff>
      <xdr:row>141</xdr:row>
      <xdr:rowOff>102646</xdr:rowOff>
    </xdr:to>
    <xdr:cxnSp macro="">
      <xdr:nvCxnSpPr>
        <xdr:cNvPr id="681" name="Conector recto de flecha 680">
          <a:extLst>
            <a:ext uri="{FF2B5EF4-FFF2-40B4-BE49-F238E27FC236}">
              <a16:creationId xmlns:a16="http://schemas.microsoft.com/office/drawing/2014/main" id="{00000000-0008-0000-0100-0000A9020000}"/>
            </a:ext>
          </a:extLst>
        </xdr:cNvPr>
        <xdr:cNvCxnSpPr/>
      </xdr:nvCxnSpPr>
      <xdr:spPr>
        <a:xfrm>
          <a:off x="4502401" y="27147296"/>
          <a:ext cx="676024"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302659</xdr:colOff>
      <xdr:row>146</xdr:row>
      <xdr:rowOff>148831</xdr:rowOff>
    </xdr:from>
    <xdr:to>
      <xdr:col>7</xdr:col>
      <xdr:colOff>1598659</xdr:colOff>
      <xdr:row>149</xdr:row>
      <xdr:rowOff>136437</xdr:rowOff>
    </xdr:to>
    <xdr:grpSp>
      <xdr:nvGrpSpPr>
        <xdr:cNvPr id="689" name="Grupo 688">
          <a:extLst>
            <a:ext uri="{FF2B5EF4-FFF2-40B4-BE49-F238E27FC236}">
              <a16:creationId xmlns:a16="http://schemas.microsoft.com/office/drawing/2014/main" id="{00000000-0008-0000-0100-0000B1020000}"/>
            </a:ext>
          </a:extLst>
        </xdr:cNvPr>
        <xdr:cNvGrpSpPr/>
      </xdr:nvGrpSpPr>
      <xdr:grpSpPr>
        <a:xfrm>
          <a:off x="8906909" y="28168206"/>
          <a:ext cx="1296000" cy="559106"/>
          <a:chOff x="837697" y="771130"/>
          <a:chExt cx="1296000" cy="546450"/>
        </a:xfrm>
      </xdr:grpSpPr>
      <xdr:sp macro="" textlink="">
        <xdr:nvSpPr>
          <xdr:cNvPr id="690" name="Diagrama de flujo: proceso 689">
            <a:extLst>
              <a:ext uri="{FF2B5EF4-FFF2-40B4-BE49-F238E27FC236}">
                <a16:creationId xmlns:a16="http://schemas.microsoft.com/office/drawing/2014/main" id="{00000000-0008-0000-0100-0000B2020000}"/>
              </a:ext>
            </a:extLst>
          </xdr:cNvPr>
          <xdr:cNvSpPr/>
        </xdr:nvSpPr>
        <xdr:spPr>
          <a:xfrm>
            <a:off x="837697" y="77113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Descripción</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indicador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691" name="Diagrama de flujo: proceso 690">
            <a:extLst>
              <a:ext uri="{FF2B5EF4-FFF2-40B4-BE49-F238E27FC236}">
                <a16:creationId xmlns:a16="http://schemas.microsoft.com/office/drawing/2014/main" id="{00000000-0008-0000-0100-0000B3020000}"/>
              </a:ext>
            </a:extLst>
          </xdr:cNvPr>
          <xdr:cNvSpPr/>
        </xdr:nvSpPr>
        <xdr:spPr>
          <a:xfrm>
            <a:off x="837697" y="1134746"/>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Fórmula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692" name="Diagrama de flujo: proceso 691">
            <a:extLst>
              <a:ext uri="{FF2B5EF4-FFF2-40B4-BE49-F238E27FC236}">
                <a16:creationId xmlns:a16="http://schemas.microsoft.com/office/drawing/2014/main" id="{00000000-0008-0000-0100-0000B4020000}"/>
              </a:ext>
            </a:extLst>
          </xdr:cNvPr>
          <xdr:cNvSpPr/>
        </xdr:nvSpPr>
        <xdr:spPr>
          <a:xfrm>
            <a:off x="837697" y="952009"/>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Valor</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meta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clientData/>
  </xdr:twoCellAnchor>
  <xdr:twoCellAnchor>
    <xdr:from>
      <xdr:col>9</xdr:col>
      <xdr:colOff>298450</xdr:colOff>
      <xdr:row>147</xdr:row>
      <xdr:rowOff>139700</xdr:rowOff>
    </xdr:from>
    <xdr:to>
      <xdr:col>9</xdr:col>
      <xdr:colOff>1594450</xdr:colOff>
      <xdr:row>148</xdr:row>
      <xdr:rowOff>138999</xdr:rowOff>
    </xdr:to>
    <xdr:sp macro="" textlink="">
      <xdr:nvSpPr>
        <xdr:cNvPr id="693" name="Diagrama de flujo: proceso 692">
          <a:extLst>
            <a:ext uri="{FF2B5EF4-FFF2-40B4-BE49-F238E27FC236}">
              <a16:creationId xmlns:a16="http://schemas.microsoft.com/office/drawing/2014/main" id="{00000000-0008-0000-0100-0000B5020000}"/>
            </a:ext>
          </a:extLst>
        </xdr:cNvPr>
        <xdr:cNvSpPr/>
      </xdr:nvSpPr>
      <xdr:spPr>
        <a:xfrm>
          <a:off x="14928850" y="2869565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Cumplimiento plan inversión </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7</xdr:col>
      <xdr:colOff>302659</xdr:colOff>
      <xdr:row>153</xdr:row>
      <xdr:rowOff>98031</xdr:rowOff>
    </xdr:from>
    <xdr:to>
      <xdr:col>7</xdr:col>
      <xdr:colOff>1598659</xdr:colOff>
      <xdr:row>156</xdr:row>
      <xdr:rowOff>85637</xdr:rowOff>
    </xdr:to>
    <xdr:grpSp>
      <xdr:nvGrpSpPr>
        <xdr:cNvPr id="702" name="Grupo 701">
          <a:extLst>
            <a:ext uri="{FF2B5EF4-FFF2-40B4-BE49-F238E27FC236}">
              <a16:creationId xmlns:a16="http://schemas.microsoft.com/office/drawing/2014/main" id="{00000000-0008-0000-0100-0000BE020000}"/>
            </a:ext>
          </a:extLst>
        </xdr:cNvPr>
        <xdr:cNvGrpSpPr/>
      </xdr:nvGrpSpPr>
      <xdr:grpSpPr>
        <a:xfrm>
          <a:off x="8906909" y="29450906"/>
          <a:ext cx="1296000" cy="559106"/>
          <a:chOff x="837697" y="771130"/>
          <a:chExt cx="1296000" cy="546450"/>
        </a:xfrm>
      </xdr:grpSpPr>
      <xdr:sp macro="" textlink="">
        <xdr:nvSpPr>
          <xdr:cNvPr id="703" name="Diagrama de flujo: proceso 702">
            <a:extLst>
              <a:ext uri="{FF2B5EF4-FFF2-40B4-BE49-F238E27FC236}">
                <a16:creationId xmlns:a16="http://schemas.microsoft.com/office/drawing/2014/main" id="{00000000-0008-0000-0100-0000BF020000}"/>
              </a:ext>
            </a:extLst>
          </xdr:cNvPr>
          <xdr:cNvSpPr/>
        </xdr:nvSpPr>
        <xdr:spPr>
          <a:xfrm>
            <a:off x="837697" y="77113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Descripción</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indicador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704" name="Diagrama de flujo: proceso 703">
            <a:extLst>
              <a:ext uri="{FF2B5EF4-FFF2-40B4-BE49-F238E27FC236}">
                <a16:creationId xmlns:a16="http://schemas.microsoft.com/office/drawing/2014/main" id="{00000000-0008-0000-0100-0000C0020000}"/>
              </a:ext>
            </a:extLst>
          </xdr:cNvPr>
          <xdr:cNvSpPr/>
        </xdr:nvSpPr>
        <xdr:spPr>
          <a:xfrm>
            <a:off x="837697" y="1134746"/>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Fórmula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705" name="Diagrama de flujo: proceso 704">
            <a:extLst>
              <a:ext uri="{FF2B5EF4-FFF2-40B4-BE49-F238E27FC236}">
                <a16:creationId xmlns:a16="http://schemas.microsoft.com/office/drawing/2014/main" id="{00000000-0008-0000-0100-0000C1020000}"/>
              </a:ext>
            </a:extLst>
          </xdr:cNvPr>
          <xdr:cNvSpPr/>
        </xdr:nvSpPr>
        <xdr:spPr>
          <a:xfrm>
            <a:off x="837697" y="952009"/>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Valor</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meta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clientData/>
  </xdr:twoCellAnchor>
  <xdr:twoCellAnchor>
    <xdr:from>
      <xdr:col>9</xdr:col>
      <xdr:colOff>298450</xdr:colOff>
      <xdr:row>154</xdr:row>
      <xdr:rowOff>88900</xdr:rowOff>
    </xdr:from>
    <xdr:to>
      <xdr:col>9</xdr:col>
      <xdr:colOff>1594450</xdr:colOff>
      <xdr:row>155</xdr:row>
      <xdr:rowOff>88199</xdr:rowOff>
    </xdr:to>
    <xdr:sp macro="" textlink="">
      <xdr:nvSpPr>
        <xdr:cNvPr id="706" name="Diagrama de flujo: proceso 705">
          <a:extLst>
            <a:ext uri="{FF2B5EF4-FFF2-40B4-BE49-F238E27FC236}">
              <a16:creationId xmlns:a16="http://schemas.microsoft.com/office/drawing/2014/main" id="{00000000-0008-0000-0100-0000C2020000}"/>
            </a:ext>
          </a:extLst>
        </xdr:cNvPr>
        <xdr:cNvSpPr/>
      </xdr:nvSpPr>
      <xdr:spPr>
        <a:xfrm>
          <a:off x="14928850" y="2993390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Eficiencia uso CAPEX</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7</xdr:col>
      <xdr:colOff>302659</xdr:colOff>
      <xdr:row>160</xdr:row>
      <xdr:rowOff>40881</xdr:rowOff>
    </xdr:from>
    <xdr:to>
      <xdr:col>7</xdr:col>
      <xdr:colOff>1598659</xdr:colOff>
      <xdr:row>163</xdr:row>
      <xdr:rowOff>28487</xdr:rowOff>
    </xdr:to>
    <xdr:grpSp>
      <xdr:nvGrpSpPr>
        <xdr:cNvPr id="715" name="Grupo 714">
          <a:extLst>
            <a:ext uri="{FF2B5EF4-FFF2-40B4-BE49-F238E27FC236}">
              <a16:creationId xmlns:a16="http://schemas.microsoft.com/office/drawing/2014/main" id="{00000000-0008-0000-0100-0000CB020000}"/>
            </a:ext>
          </a:extLst>
        </xdr:cNvPr>
        <xdr:cNvGrpSpPr/>
      </xdr:nvGrpSpPr>
      <xdr:grpSpPr>
        <a:xfrm>
          <a:off x="8906909" y="30727256"/>
          <a:ext cx="1296000" cy="559106"/>
          <a:chOff x="837697" y="771130"/>
          <a:chExt cx="1296000" cy="546450"/>
        </a:xfrm>
      </xdr:grpSpPr>
      <xdr:sp macro="" textlink="">
        <xdr:nvSpPr>
          <xdr:cNvPr id="716" name="Diagrama de flujo: proceso 715">
            <a:extLst>
              <a:ext uri="{FF2B5EF4-FFF2-40B4-BE49-F238E27FC236}">
                <a16:creationId xmlns:a16="http://schemas.microsoft.com/office/drawing/2014/main" id="{00000000-0008-0000-0100-0000CC020000}"/>
              </a:ext>
            </a:extLst>
          </xdr:cNvPr>
          <xdr:cNvSpPr/>
        </xdr:nvSpPr>
        <xdr:spPr>
          <a:xfrm>
            <a:off x="837697" y="77113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Descripción</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indicador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717" name="Diagrama de flujo: proceso 716">
            <a:extLst>
              <a:ext uri="{FF2B5EF4-FFF2-40B4-BE49-F238E27FC236}">
                <a16:creationId xmlns:a16="http://schemas.microsoft.com/office/drawing/2014/main" id="{00000000-0008-0000-0100-0000CD020000}"/>
              </a:ext>
            </a:extLst>
          </xdr:cNvPr>
          <xdr:cNvSpPr/>
        </xdr:nvSpPr>
        <xdr:spPr>
          <a:xfrm>
            <a:off x="837697" y="1134746"/>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Fórmula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718" name="Diagrama de flujo: proceso 717">
            <a:extLst>
              <a:ext uri="{FF2B5EF4-FFF2-40B4-BE49-F238E27FC236}">
                <a16:creationId xmlns:a16="http://schemas.microsoft.com/office/drawing/2014/main" id="{00000000-0008-0000-0100-0000CE020000}"/>
              </a:ext>
            </a:extLst>
          </xdr:cNvPr>
          <xdr:cNvSpPr/>
        </xdr:nvSpPr>
        <xdr:spPr>
          <a:xfrm>
            <a:off x="837697" y="952009"/>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Valor</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meta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clientData/>
  </xdr:twoCellAnchor>
  <xdr:twoCellAnchor>
    <xdr:from>
      <xdr:col>9</xdr:col>
      <xdr:colOff>298450</xdr:colOff>
      <xdr:row>161</xdr:row>
      <xdr:rowOff>31750</xdr:rowOff>
    </xdr:from>
    <xdr:to>
      <xdr:col>9</xdr:col>
      <xdr:colOff>1594450</xdr:colOff>
      <xdr:row>162</xdr:row>
      <xdr:rowOff>31049</xdr:rowOff>
    </xdr:to>
    <xdr:sp macro="" textlink="">
      <xdr:nvSpPr>
        <xdr:cNvPr id="719" name="Diagrama de flujo: proceso 718">
          <a:extLst>
            <a:ext uri="{FF2B5EF4-FFF2-40B4-BE49-F238E27FC236}">
              <a16:creationId xmlns:a16="http://schemas.microsoft.com/office/drawing/2014/main" id="{00000000-0008-0000-0100-0000CF020000}"/>
            </a:ext>
          </a:extLst>
        </xdr:cNvPr>
        <xdr:cNvSpPr/>
      </xdr:nvSpPr>
      <xdr:spPr>
        <a:xfrm>
          <a:off x="14928850" y="3116580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 Cumplimiento prog. proyectos</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3</xdr:col>
      <xdr:colOff>1302000</xdr:colOff>
      <xdr:row>113</xdr:row>
      <xdr:rowOff>128046</xdr:rowOff>
    </xdr:from>
    <xdr:to>
      <xdr:col>4</xdr:col>
      <xdr:colOff>304400</xdr:colOff>
      <xdr:row>113</xdr:row>
      <xdr:rowOff>128046</xdr:rowOff>
    </xdr:to>
    <xdr:cxnSp macro="">
      <xdr:nvCxnSpPr>
        <xdr:cNvPr id="724" name="Conector recto de flecha 723">
          <a:extLst>
            <a:ext uri="{FF2B5EF4-FFF2-40B4-BE49-F238E27FC236}">
              <a16:creationId xmlns:a16="http://schemas.microsoft.com/office/drawing/2014/main" id="{00000000-0008-0000-0100-0000D4020000}"/>
            </a:ext>
          </a:extLst>
        </xdr:cNvPr>
        <xdr:cNvCxnSpPr/>
      </xdr:nvCxnSpPr>
      <xdr:spPr>
        <a:xfrm>
          <a:off x="2419600" y="22200646"/>
          <a:ext cx="88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539750</xdr:colOff>
      <xdr:row>112</xdr:row>
      <xdr:rowOff>139700</xdr:rowOff>
    </xdr:from>
    <xdr:to>
      <xdr:col>3</xdr:col>
      <xdr:colOff>1308100</xdr:colOff>
      <xdr:row>114</xdr:row>
      <xdr:rowOff>114300</xdr:rowOff>
    </xdr:to>
    <xdr:sp macro="" textlink="">
      <xdr:nvSpPr>
        <xdr:cNvPr id="725" name="Diagrama de flujo: terminador 724">
          <a:extLst>
            <a:ext uri="{FF2B5EF4-FFF2-40B4-BE49-F238E27FC236}">
              <a16:creationId xmlns:a16="http://schemas.microsoft.com/office/drawing/2014/main" id="{00000000-0008-0000-0100-0000D5020000}"/>
            </a:ext>
          </a:extLst>
        </xdr:cNvPr>
        <xdr:cNvSpPr/>
      </xdr:nvSpPr>
      <xdr:spPr>
        <a:xfrm>
          <a:off x="1657350" y="22028150"/>
          <a:ext cx="768350" cy="342900"/>
        </a:xfrm>
        <a:prstGeom prst="flowChartTerminator">
          <a:avLst/>
        </a:prstGeom>
        <a:solidFill>
          <a:schemeClr val="bg1"/>
        </a:solid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600">
              <a:solidFill>
                <a:sysClr val="windowText" lastClr="000000"/>
              </a:solidFill>
              <a:latin typeface="Arial" panose="020B0604020202020204" pitchFamily="34" charset="0"/>
              <a:cs typeface="Arial" panose="020B0604020202020204" pitchFamily="34" charset="0"/>
            </a:rPr>
            <a:t>Inicio</a:t>
          </a:r>
        </a:p>
      </xdr:txBody>
    </xdr:sp>
    <xdr:clientData/>
  </xdr:twoCellAnchor>
  <xdr:twoCellAnchor>
    <xdr:from>
      <xdr:col>5</xdr:col>
      <xdr:colOff>133350</xdr:colOff>
      <xdr:row>111</xdr:row>
      <xdr:rowOff>146050</xdr:rowOff>
    </xdr:from>
    <xdr:to>
      <xdr:col>5</xdr:col>
      <xdr:colOff>1727200</xdr:colOff>
      <xdr:row>115</xdr:row>
      <xdr:rowOff>127000</xdr:rowOff>
    </xdr:to>
    <xdr:grpSp>
      <xdr:nvGrpSpPr>
        <xdr:cNvPr id="726" name="Grupo 725">
          <a:extLst>
            <a:ext uri="{FF2B5EF4-FFF2-40B4-BE49-F238E27FC236}">
              <a16:creationId xmlns:a16="http://schemas.microsoft.com/office/drawing/2014/main" id="{00000000-0008-0000-0100-0000D6020000}"/>
            </a:ext>
          </a:extLst>
        </xdr:cNvPr>
        <xdr:cNvGrpSpPr/>
      </xdr:nvGrpSpPr>
      <xdr:grpSpPr>
        <a:xfrm>
          <a:off x="5149850" y="21497925"/>
          <a:ext cx="1593850" cy="727075"/>
          <a:chOff x="5092700" y="1384300"/>
          <a:chExt cx="1593850" cy="730250"/>
        </a:xfrm>
      </xdr:grpSpPr>
      <xdr:grpSp>
        <xdr:nvGrpSpPr>
          <xdr:cNvPr id="727" name="Grupo 726">
            <a:extLst>
              <a:ext uri="{FF2B5EF4-FFF2-40B4-BE49-F238E27FC236}">
                <a16:creationId xmlns:a16="http://schemas.microsoft.com/office/drawing/2014/main" id="{00000000-0008-0000-0100-0000D7020000}"/>
              </a:ext>
            </a:extLst>
          </xdr:cNvPr>
          <xdr:cNvGrpSpPr/>
        </xdr:nvGrpSpPr>
        <xdr:grpSpPr>
          <a:xfrm>
            <a:off x="5289047" y="1520430"/>
            <a:ext cx="1296000" cy="550941"/>
            <a:chOff x="837697" y="771130"/>
            <a:chExt cx="1296000" cy="550941"/>
          </a:xfrm>
        </xdr:grpSpPr>
        <xdr:sp macro="" textlink="">
          <xdr:nvSpPr>
            <xdr:cNvPr id="729" name="Diagrama de flujo: proceso 728">
              <a:extLst>
                <a:ext uri="{FF2B5EF4-FFF2-40B4-BE49-F238E27FC236}">
                  <a16:creationId xmlns:a16="http://schemas.microsoft.com/office/drawing/2014/main" id="{00000000-0008-0000-0100-0000D9020000}"/>
                </a:ext>
              </a:extLst>
            </xdr:cNvPr>
            <xdr:cNvSpPr/>
          </xdr:nvSpPr>
          <xdr:spPr>
            <a:xfrm>
              <a:off x="837697" y="771130"/>
              <a:ext cx="1296000" cy="183449"/>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Gasto real mantenimiento</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730" name="Diagrama de flujo: proceso 729">
              <a:extLst>
                <a:ext uri="{FF2B5EF4-FFF2-40B4-BE49-F238E27FC236}">
                  <a16:creationId xmlns:a16="http://schemas.microsoft.com/office/drawing/2014/main" id="{00000000-0008-0000-0100-0000DA020000}"/>
                </a:ext>
              </a:extLst>
            </xdr:cNvPr>
            <xdr:cNvSpPr/>
          </xdr:nvSpPr>
          <xdr:spPr>
            <a:xfrm>
              <a:off x="837697" y="1139237"/>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731" name="Diagrama de flujo: proceso 730">
              <a:extLst>
                <a:ext uri="{FF2B5EF4-FFF2-40B4-BE49-F238E27FC236}">
                  <a16:creationId xmlns:a16="http://schemas.microsoft.com/office/drawing/2014/main" id="{00000000-0008-0000-0100-0000DB020000}"/>
                </a:ext>
              </a:extLst>
            </xdr:cNvPr>
            <xdr:cNvSpPr/>
          </xdr:nvSpPr>
          <xdr:spPr>
            <a:xfrm>
              <a:off x="837697" y="952009"/>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Presupuesto mantenimiento</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sp macro="" textlink="">
        <xdr:nvSpPr>
          <xdr:cNvPr id="728" name="Diagrama de flujo: datos 727">
            <a:extLst>
              <a:ext uri="{FF2B5EF4-FFF2-40B4-BE49-F238E27FC236}">
                <a16:creationId xmlns:a16="http://schemas.microsoft.com/office/drawing/2014/main" id="{00000000-0008-0000-0100-0000D8020000}"/>
              </a:ext>
            </a:extLst>
          </xdr:cNvPr>
          <xdr:cNvSpPr/>
        </xdr:nvSpPr>
        <xdr:spPr>
          <a:xfrm>
            <a:off x="5092700" y="1384300"/>
            <a:ext cx="1593850" cy="730250"/>
          </a:xfrm>
          <a:prstGeom prst="flowChartInputOutput">
            <a:avLst/>
          </a:prstGeom>
          <a:no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grpSp>
    <xdr:clientData/>
  </xdr:twoCellAnchor>
  <xdr:twoCellAnchor>
    <xdr:from>
      <xdr:col>5</xdr:col>
      <xdr:colOff>133350</xdr:colOff>
      <xdr:row>118</xdr:row>
      <xdr:rowOff>88900</xdr:rowOff>
    </xdr:from>
    <xdr:to>
      <xdr:col>5</xdr:col>
      <xdr:colOff>1727200</xdr:colOff>
      <xdr:row>122</xdr:row>
      <xdr:rowOff>69850</xdr:rowOff>
    </xdr:to>
    <xdr:grpSp>
      <xdr:nvGrpSpPr>
        <xdr:cNvPr id="739" name="Grupo 738">
          <a:extLst>
            <a:ext uri="{FF2B5EF4-FFF2-40B4-BE49-F238E27FC236}">
              <a16:creationId xmlns:a16="http://schemas.microsoft.com/office/drawing/2014/main" id="{00000000-0008-0000-0100-0000E3020000}"/>
            </a:ext>
          </a:extLst>
        </xdr:cNvPr>
        <xdr:cNvGrpSpPr/>
      </xdr:nvGrpSpPr>
      <xdr:grpSpPr>
        <a:xfrm>
          <a:off x="5149850" y="22758400"/>
          <a:ext cx="1593850" cy="742950"/>
          <a:chOff x="5092700" y="1384300"/>
          <a:chExt cx="1593850" cy="730250"/>
        </a:xfrm>
      </xdr:grpSpPr>
      <xdr:grpSp>
        <xdr:nvGrpSpPr>
          <xdr:cNvPr id="740" name="Grupo 739">
            <a:extLst>
              <a:ext uri="{FF2B5EF4-FFF2-40B4-BE49-F238E27FC236}">
                <a16:creationId xmlns:a16="http://schemas.microsoft.com/office/drawing/2014/main" id="{00000000-0008-0000-0100-0000E4020000}"/>
              </a:ext>
            </a:extLst>
          </xdr:cNvPr>
          <xdr:cNvGrpSpPr/>
        </xdr:nvGrpSpPr>
        <xdr:grpSpPr>
          <a:xfrm>
            <a:off x="5289047" y="1520430"/>
            <a:ext cx="1296000" cy="550941"/>
            <a:chOff x="837697" y="771130"/>
            <a:chExt cx="1296000" cy="550941"/>
          </a:xfrm>
        </xdr:grpSpPr>
        <xdr:sp macro="" textlink="">
          <xdr:nvSpPr>
            <xdr:cNvPr id="742" name="Diagrama de flujo: proceso 741">
              <a:extLst>
                <a:ext uri="{FF2B5EF4-FFF2-40B4-BE49-F238E27FC236}">
                  <a16:creationId xmlns:a16="http://schemas.microsoft.com/office/drawing/2014/main" id="{00000000-0008-0000-0100-0000E6020000}"/>
                </a:ext>
              </a:extLst>
            </xdr:cNvPr>
            <xdr:cNvSpPr/>
          </xdr:nvSpPr>
          <xdr:spPr>
            <a:xfrm>
              <a:off x="837697" y="771130"/>
              <a:ext cx="1296000" cy="183449"/>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Gasto de mantenimiento</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743" name="Diagrama de flujo: proceso 742">
              <a:extLst>
                <a:ext uri="{FF2B5EF4-FFF2-40B4-BE49-F238E27FC236}">
                  <a16:creationId xmlns:a16="http://schemas.microsoft.com/office/drawing/2014/main" id="{00000000-0008-0000-0100-0000E7020000}"/>
                </a:ext>
              </a:extLst>
            </xdr:cNvPr>
            <xdr:cNvSpPr/>
          </xdr:nvSpPr>
          <xdr:spPr>
            <a:xfrm>
              <a:off x="837697" y="1139237"/>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744" name="Diagrama de flujo: proceso 743">
              <a:extLst>
                <a:ext uri="{FF2B5EF4-FFF2-40B4-BE49-F238E27FC236}">
                  <a16:creationId xmlns:a16="http://schemas.microsoft.com/office/drawing/2014/main" id="{00000000-0008-0000-0100-0000E8020000}"/>
                </a:ext>
              </a:extLst>
            </xdr:cNvPr>
            <xdr:cNvSpPr/>
          </xdr:nvSpPr>
          <xdr:spPr>
            <a:xfrm>
              <a:off x="837697" y="952009"/>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Onzas de oro producidas</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sp macro="" textlink="">
        <xdr:nvSpPr>
          <xdr:cNvPr id="741" name="Diagrama de flujo: datos 740">
            <a:extLst>
              <a:ext uri="{FF2B5EF4-FFF2-40B4-BE49-F238E27FC236}">
                <a16:creationId xmlns:a16="http://schemas.microsoft.com/office/drawing/2014/main" id="{00000000-0008-0000-0100-0000E5020000}"/>
              </a:ext>
            </a:extLst>
          </xdr:cNvPr>
          <xdr:cNvSpPr/>
        </xdr:nvSpPr>
        <xdr:spPr>
          <a:xfrm>
            <a:off x="5092700" y="1384300"/>
            <a:ext cx="1593850" cy="730250"/>
          </a:xfrm>
          <a:prstGeom prst="flowChartInputOutput">
            <a:avLst/>
          </a:prstGeom>
          <a:no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grpSp>
    <xdr:clientData/>
  </xdr:twoCellAnchor>
  <xdr:twoCellAnchor>
    <xdr:from>
      <xdr:col>4</xdr:col>
      <xdr:colOff>959150</xdr:colOff>
      <xdr:row>114</xdr:row>
      <xdr:rowOff>45524</xdr:rowOff>
    </xdr:from>
    <xdr:to>
      <xdr:col>5</xdr:col>
      <xdr:colOff>303550</xdr:colOff>
      <xdr:row>120</xdr:row>
      <xdr:rowOff>78224</xdr:rowOff>
    </xdr:to>
    <xdr:cxnSp macro="">
      <xdr:nvCxnSpPr>
        <xdr:cNvPr id="745" name="Conector: angular 744">
          <a:extLst>
            <a:ext uri="{FF2B5EF4-FFF2-40B4-BE49-F238E27FC236}">
              <a16:creationId xmlns:a16="http://schemas.microsoft.com/office/drawing/2014/main" id="{00000000-0008-0000-0100-0000E9020000}"/>
            </a:ext>
          </a:extLst>
        </xdr:cNvPr>
        <xdr:cNvCxnSpPr/>
      </xdr:nvCxnSpPr>
      <xdr:spPr>
        <a:xfrm rot="16200000" flipH="1">
          <a:off x="3999550" y="22259074"/>
          <a:ext cx="1137600" cy="1224000"/>
        </a:xfrm>
        <a:prstGeom prst="bentConnector2">
          <a:avLst/>
        </a:prstGeom>
        <a:ln w="3175">
          <a:solidFill>
            <a:schemeClr val="accent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311150</xdr:colOff>
      <xdr:row>113</xdr:row>
      <xdr:rowOff>50800</xdr:rowOff>
    </xdr:from>
    <xdr:to>
      <xdr:col>4</xdr:col>
      <xdr:colOff>1607150</xdr:colOff>
      <xdr:row>114</xdr:row>
      <xdr:rowOff>50099</xdr:rowOff>
    </xdr:to>
    <xdr:sp macro="" textlink="">
      <xdr:nvSpPr>
        <xdr:cNvPr id="630" name="Diagrama de flujo: proceso 629">
          <a:extLst>
            <a:ext uri="{FF2B5EF4-FFF2-40B4-BE49-F238E27FC236}">
              <a16:creationId xmlns:a16="http://schemas.microsoft.com/office/drawing/2014/main" id="{00000000-0008-0000-0100-000076020000}"/>
            </a:ext>
          </a:extLst>
        </xdr:cNvPr>
        <xdr:cNvSpPr/>
      </xdr:nvSpPr>
      <xdr:spPr>
        <a:xfrm>
          <a:off x="3308350" y="22123400"/>
          <a:ext cx="1296000"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SAP PM</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10</xdr:col>
      <xdr:colOff>488950</xdr:colOff>
      <xdr:row>112</xdr:row>
      <xdr:rowOff>139700</xdr:rowOff>
    </xdr:from>
    <xdr:to>
      <xdr:col>10</xdr:col>
      <xdr:colOff>1257300</xdr:colOff>
      <xdr:row>114</xdr:row>
      <xdr:rowOff>114300</xdr:rowOff>
    </xdr:to>
    <xdr:sp macro="" textlink="">
      <xdr:nvSpPr>
        <xdr:cNvPr id="746" name="Diagrama de flujo: terminador 745">
          <a:extLst>
            <a:ext uri="{FF2B5EF4-FFF2-40B4-BE49-F238E27FC236}">
              <a16:creationId xmlns:a16="http://schemas.microsoft.com/office/drawing/2014/main" id="{00000000-0008-0000-0100-0000EA020000}"/>
            </a:ext>
          </a:extLst>
        </xdr:cNvPr>
        <xdr:cNvSpPr/>
      </xdr:nvSpPr>
      <xdr:spPr>
        <a:xfrm>
          <a:off x="12884150" y="22028150"/>
          <a:ext cx="768350" cy="342900"/>
        </a:xfrm>
        <a:prstGeom prst="flowChartTerminator">
          <a:avLst/>
        </a:prstGeom>
        <a:solidFill>
          <a:schemeClr val="bg1"/>
        </a:solid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600">
              <a:solidFill>
                <a:sysClr val="windowText" lastClr="000000"/>
              </a:solidFill>
              <a:latin typeface="Arial" panose="020B0604020202020204" pitchFamily="34" charset="0"/>
              <a:cs typeface="Arial" panose="020B0604020202020204" pitchFamily="34" charset="0"/>
            </a:rPr>
            <a:t>Fin</a:t>
          </a:r>
        </a:p>
      </xdr:txBody>
    </xdr:sp>
    <xdr:clientData/>
  </xdr:twoCellAnchor>
  <xdr:twoCellAnchor>
    <xdr:from>
      <xdr:col>9</xdr:col>
      <xdr:colOff>1594101</xdr:colOff>
      <xdr:row>113</xdr:row>
      <xdr:rowOff>128046</xdr:rowOff>
    </xdr:from>
    <xdr:to>
      <xdr:col>10</xdr:col>
      <xdr:colOff>488501</xdr:colOff>
      <xdr:row>113</xdr:row>
      <xdr:rowOff>128046</xdr:rowOff>
    </xdr:to>
    <xdr:cxnSp macro="">
      <xdr:nvCxnSpPr>
        <xdr:cNvPr id="747" name="Conector recto de flecha 746">
          <a:extLst>
            <a:ext uri="{FF2B5EF4-FFF2-40B4-BE49-F238E27FC236}">
              <a16:creationId xmlns:a16="http://schemas.microsoft.com/office/drawing/2014/main" id="{00000000-0008-0000-0100-0000EB020000}"/>
            </a:ext>
          </a:extLst>
        </xdr:cNvPr>
        <xdr:cNvCxnSpPr/>
      </xdr:nvCxnSpPr>
      <xdr:spPr>
        <a:xfrm>
          <a:off x="12109701" y="22200646"/>
          <a:ext cx="774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1591200</xdr:colOff>
      <xdr:row>114</xdr:row>
      <xdr:rowOff>108224</xdr:rowOff>
    </xdr:from>
    <xdr:to>
      <xdr:col>10</xdr:col>
      <xdr:colOff>870800</xdr:colOff>
      <xdr:row>120</xdr:row>
      <xdr:rowOff>76124</xdr:rowOff>
    </xdr:to>
    <xdr:cxnSp macro="">
      <xdr:nvCxnSpPr>
        <xdr:cNvPr id="748" name="Conector: angular 747">
          <a:extLst>
            <a:ext uri="{FF2B5EF4-FFF2-40B4-BE49-F238E27FC236}">
              <a16:creationId xmlns:a16="http://schemas.microsoft.com/office/drawing/2014/main" id="{00000000-0008-0000-0100-0000EC020000}"/>
            </a:ext>
          </a:extLst>
        </xdr:cNvPr>
        <xdr:cNvCxnSpPr/>
      </xdr:nvCxnSpPr>
      <xdr:spPr>
        <a:xfrm rot="10800000" flipH="1">
          <a:off x="12106800" y="22364974"/>
          <a:ext cx="1159200" cy="1072800"/>
        </a:xfrm>
        <a:prstGeom prst="bentConnector2">
          <a:avLst/>
        </a:prstGeom>
        <a:ln w="3175">
          <a:solidFill>
            <a:schemeClr val="accent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1591200</xdr:colOff>
      <xdr:row>114</xdr:row>
      <xdr:rowOff>115274</xdr:rowOff>
    </xdr:from>
    <xdr:to>
      <xdr:col>10</xdr:col>
      <xdr:colOff>870800</xdr:colOff>
      <xdr:row>127</xdr:row>
      <xdr:rowOff>25324</xdr:rowOff>
    </xdr:to>
    <xdr:cxnSp macro="">
      <xdr:nvCxnSpPr>
        <xdr:cNvPr id="750" name="Conector: angular 749">
          <a:extLst>
            <a:ext uri="{FF2B5EF4-FFF2-40B4-BE49-F238E27FC236}">
              <a16:creationId xmlns:a16="http://schemas.microsoft.com/office/drawing/2014/main" id="{00000000-0008-0000-0100-0000EE020000}"/>
            </a:ext>
          </a:extLst>
        </xdr:cNvPr>
        <xdr:cNvCxnSpPr/>
      </xdr:nvCxnSpPr>
      <xdr:spPr>
        <a:xfrm rot="10800000" flipH="1">
          <a:off x="12106800" y="22372024"/>
          <a:ext cx="1159200" cy="2304000"/>
        </a:xfrm>
        <a:prstGeom prst="bentConnector2">
          <a:avLst/>
        </a:prstGeom>
        <a:ln w="3175">
          <a:solidFill>
            <a:schemeClr val="accent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133350</xdr:colOff>
      <xdr:row>125</xdr:row>
      <xdr:rowOff>44450</xdr:rowOff>
    </xdr:from>
    <xdr:to>
      <xdr:col>5</xdr:col>
      <xdr:colOff>1727200</xdr:colOff>
      <xdr:row>129</xdr:row>
      <xdr:rowOff>25400</xdr:rowOff>
    </xdr:to>
    <xdr:grpSp>
      <xdr:nvGrpSpPr>
        <xdr:cNvPr id="751" name="Grupo 750">
          <a:extLst>
            <a:ext uri="{FF2B5EF4-FFF2-40B4-BE49-F238E27FC236}">
              <a16:creationId xmlns:a16="http://schemas.microsoft.com/office/drawing/2014/main" id="{00000000-0008-0000-0100-0000EF020000}"/>
            </a:ext>
          </a:extLst>
        </xdr:cNvPr>
        <xdr:cNvGrpSpPr/>
      </xdr:nvGrpSpPr>
      <xdr:grpSpPr>
        <a:xfrm>
          <a:off x="5149850" y="24047450"/>
          <a:ext cx="1593850" cy="742950"/>
          <a:chOff x="5092700" y="1384300"/>
          <a:chExt cx="1593850" cy="730250"/>
        </a:xfrm>
      </xdr:grpSpPr>
      <xdr:grpSp>
        <xdr:nvGrpSpPr>
          <xdr:cNvPr id="752" name="Grupo 751">
            <a:extLst>
              <a:ext uri="{FF2B5EF4-FFF2-40B4-BE49-F238E27FC236}">
                <a16:creationId xmlns:a16="http://schemas.microsoft.com/office/drawing/2014/main" id="{00000000-0008-0000-0100-0000F0020000}"/>
              </a:ext>
            </a:extLst>
          </xdr:cNvPr>
          <xdr:cNvGrpSpPr/>
        </xdr:nvGrpSpPr>
        <xdr:grpSpPr>
          <a:xfrm>
            <a:off x="5289047" y="1520430"/>
            <a:ext cx="1296000" cy="550941"/>
            <a:chOff x="837697" y="771130"/>
            <a:chExt cx="1296000" cy="550941"/>
          </a:xfrm>
        </xdr:grpSpPr>
        <xdr:sp macro="" textlink="">
          <xdr:nvSpPr>
            <xdr:cNvPr id="754" name="Diagrama de flujo: proceso 753">
              <a:extLst>
                <a:ext uri="{FF2B5EF4-FFF2-40B4-BE49-F238E27FC236}">
                  <a16:creationId xmlns:a16="http://schemas.microsoft.com/office/drawing/2014/main" id="{00000000-0008-0000-0100-0000F2020000}"/>
                </a:ext>
              </a:extLst>
            </xdr:cNvPr>
            <xdr:cNvSpPr/>
          </xdr:nvSpPr>
          <xdr:spPr>
            <a:xfrm>
              <a:off x="837697" y="771130"/>
              <a:ext cx="1296000" cy="183449"/>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Gasto real contratos de mtto.</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755" name="Diagrama de flujo: proceso 754">
              <a:extLst>
                <a:ext uri="{FF2B5EF4-FFF2-40B4-BE49-F238E27FC236}">
                  <a16:creationId xmlns:a16="http://schemas.microsoft.com/office/drawing/2014/main" id="{00000000-0008-0000-0100-0000F3020000}"/>
                </a:ext>
              </a:extLst>
            </xdr:cNvPr>
            <xdr:cNvSpPr/>
          </xdr:nvSpPr>
          <xdr:spPr>
            <a:xfrm>
              <a:off x="837697" y="1139237"/>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756" name="Diagrama de flujo: proceso 755">
              <a:extLst>
                <a:ext uri="{FF2B5EF4-FFF2-40B4-BE49-F238E27FC236}">
                  <a16:creationId xmlns:a16="http://schemas.microsoft.com/office/drawing/2014/main" id="{00000000-0008-0000-0100-0000F4020000}"/>
                </a:ext>
              </a:extLst>
            </xdr:cNvPr>
            <xdr:cNvSpPr/>
          </xdr:nvSpPr>
          <xdr:spPr>
            <a:xfrm>
              <a:off x="837697" y="952009"/>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Presupuesto contratos de mtto.</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sp macro="" textlink="">
        <xdr:nvSpPr>
          <xdr:cNvPr id="753" name="Diagrama de flujo: datos 752">
            <a:extLst>
              <a:ext uri="{FF2B5EF4-FFF2-40B4-BE49-F238E27FC236}">
                <a16:creationId xmlns:a16="http://schemas.microsoft.com/office/drawing/2014/main" id="{00000000-0008-0000-0100-0000F1020000}"/>
              </a:ext>
            </a:extLst>
          </xdr:cNvPr>
          <xdr:cNvSpPr/>
        </xdr:nvSpPr>
        <xdr:spPr>
          <a:xfrm>
            <a:off x="5092700" y="1384300"/>
            <a:ext cx="1593850" cy="730250"/>
          </a:xfrm>
          <a:prstGeom prst="flowChartInputOutput">
            <a:avLst/>
          </a:prstGeom>
          <a:no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grpSp>
    <xdr:clientData/>
  </xdr:twoCellAnchor>
  <xdr:twoCellAnchor>
    <xdr:from>
      <xdr:col>4</xdr:col>
      <xdr:colOff>959150</xdr:colOff>
      <xdr:row>114</xdr:row>
      <xdr:rowOff>63374</xdr:rowOff>
    </xdr:from>
    <xdr:to>
      <xdr:col>5</xdr:col>
      <xdr:colOff>303550</xdr:colOff>
      <xdr:row>127</xdr:row>
      <xdr:rowOff>27424</xdr:rowOff>
    </xdr:to>
    <xdr:cxnSp macro="">
      <xdr:nvCxnSpPr>
        <xdr:cNvPr id="757" name="Conector: angular 756">
          <a:extLst>
            <a:ext uri="{FF2B5EF4-FFF2-40B4-BE49-F238E27FC236}">
              <a16:creationId xmlns:a16="http://schemas.microsoft.com/office/drawing/2014/main" id="{00000000-0008-0000-0100-0000F5020000}"/>
            </a:ext>
          </a:extLst>
        </xdr:cNvPr>
        <xdr:cNvCxnSpPr/>
      </xdr:nvCxnSpPr>
      <xdr:spPr>
        <a:xfrm rot="16200000" flipH="1">
          <a:off x="3389350" y="22887124"/>
          <a:ext cx="2358000" cy="1224000"/>
        </a:xfrm>
        <a:prstGeom prst="bentConnector2">
          <a:avLst/>
        </a:prstGeom>
        <a:ln w="3175">
          <a:solidFill>
            <a:schemeClr val="accent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133350</xdr:colOff>
      <xdr:row>131</xdr:row>
      <xdr:rowOff>165100</xdr:rowOff>
    </xdr:from>
    <xdr:to>
      <xdr:col>5</xdr:col>
      <xdr:colOff>1727200</xdr:colOff>
      <xdr:row>135</xdr:row>
      <xdr:rowOff>146050</xdr:rowOff>
    </xdr:to>
    <xdr:grpSp>
      <xdr:nvGrpSpPr>
        <xdr:cNvPr id="759" name="Grupo 758">
          <a:extLst>
            <a:ext uri="{FF2B5EF4-FFF2-40B4-BE49-F238E27FC236}">
              <a16:creationId xmlns:a16="http://schemas.microsoft.com/office/drawing/2014/main" id="{00000000-0008-0000-0100-0000F7020000}"/>
            </a:ext>
          </a:extLst>
        </xdr:cNvPr>
        <xdr:cNvGrpSpPr/>
      </xdr:nvGrpSpPr>
      <xdr:grpSpPr>
        <a:xfrm>
          <a:off x="5149850" y="25311100"/>
          <a:ext cx="1593850" cy="742950"/>
          <a:chOff x="5092700" y="1384300"/>
          <a:chExt cx="1593850" cy="730250"/>
        </a:xfrm>
      </xdr:grpSpPr>
      <xdr:grpSp>
        <xdr:nvGrpSpPr>
          <xdr:cNvPr id="760" name="Grupo 759">
            <a:extLst>
              <a:ext uri="{FF2B5EF4-FFF2-40B4-BE49-F238E27FC236}">
                <a16:creationId xmlns:a16="http://schemas.microsoft.com/office/drawing/2014/main" id="{00000000-0008-0000-0100-0000F8020000}"/>
              </a:ext>
            </a:extLst>
          </xdr:cNvPr>
          <xdr:cNvGrpSpPr/>
        </xdr:nvGrpSpPr>
        <xdr:grpSpPr>
          <a:xfrm>
            <a:off x="5289047" y="1520430"/>
            <a:ext cx="1296000" cy="550941"/>
            <a:chOff x="837697" y="771130"/>
            <a:chExt cx="1296000" cy="550941"/>
          </a:xfrm>
        </xdr:grpSpPr>
        <xdr:sp macro="" textlink="">
          <xdr:nvSpPr>
            <xdr:cNvPr id="762" name="Diagrama de flujo: proceso 761">
              <a:extLst>
                <a:ext uri="{FF2B5EF4-FFF2-40B4-BE49-F238E27FC236}">
                  <a16:creationId xmlns:a16="http://schemas.microsoft.com/office/drawing/2014/main" id="{00000000-0008-0000-0100-0000FA020000}"/>
                </a:ext>
              </a:extLst>
            </xdr:cNvPr>
            <xdr:cNvSpPr/>
          </xdr:nvSpPr>
          <xdr:spPr>
            <a:xfrm>
              <a:off x="837697" y="771130"/>
              <a:ext cx="1296000" cy="183449"/>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Gasto real repuestos de mtto.</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763" name="Diagrama de flujo: proceso 762">
              <a:extLst>
                <a:ext uri="{FF2B5EF4-FFF2-40B4-BE49-F238E27FC236}">
                  <a16:creationId xmlns:a16="http://schemas.microsoft.com/office/drawing/2014/main" id="{00000000-0008-0000-0100-0000FB020000}"/>
                </a:ext>
              </a:extLst>
            </xdr:cNvPr>
            <xdr:cNvSpPr/>
          </xdr:nvSpPr>
          <xdr:spPr>
            <a:xfrm>
              <a:off x="837697" y="1139237"/>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764" name="Diagrama de flujo: proceso 763">
              <a:extLst>
                <a:ext uri="{FF2B5EF4-FFF2-40B4-BE49-F238E27FC236}">
                  <a16:creationId xmlns:a16="http://schemas.microsoft.com/office/drawing/2014/main" id="{00000000-0008-0000-0100-0000FC020000}"/>
                </a:ext>
              </a:extLst>
            </xdr:cNvPr>
            <xdr:cNvSpPr/>
          </xdr:nvSpPr>
          <xdr:spPr>
            <a:xfrm>
              <a:off x="837697" y="952009"/>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Presupuesto repuestos de mtto.</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sp macro="" textlink="">
        <xdr:nvSpPr>
          <xdr:cNvPr id="761" name="Diagrama de flujo: datos 760">
            <a:extLst>
              <a:ext uri="{FF2B5EF4-FFF2-40B4-BE49-F238E27FC236}">
                <a16:creationId xmlns:a16="http://schemas.microsoft.com/office/drawing/2014/main" id="{00000000-0008-0000-0100-0000F9020000}"/>
              </a:ext>
            </a:extLst>
          </xdr:cNvPr>
          <xdr:cNvSpPr/>
        </xdr:nvSpPr>
        <xdr:spPr>
          <a:xfrm>
            <a:off x="5092700" y="1384300"/>
            <a:ext cx="1593850" cy="730250"/>
          </a:xfrm>
          <a:prstGeom prst="flowChartInputOutput">
            <a:avLst/>
          </a:prstGeom>
          <a:no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grpSp>
    <xdr:clientData/>
  </xdr:twoCellAnchor>
  <xdr:twoCellAnchor>
    <xdr:from>
      <xdr:col>5</xdr:col>
      <xdr:colOff>1562351</xdr:colOff>
      <xdr:row>133</xdr:row>
      <xdr:rowOff>153446</xdr:rowOff>
    </xdr:from>
    <xdr:to>
      <xdr:col>7</xdr:col>
      <xdr:colOff>1230751</xdr:colOff>
      <xdr:row>133</xdr:row>
      <xdr:rowOff>153446</xdr:rowOff>
    </xdr:to>
    <xdr:cxnSp macro="">
      <xdr:nvCxnSpPr>
        <xdr:cNvPr id="659" name="Conector recto de flecha 658">
          <a:extLst>
            <a:ext uri="{FF2B5EF4-FFF2-40B4-BE49-F238E27FC236}">
              <a16:creationId xmlns:a16="http://schemas.microsoft.com/office/drawing/2014/main" id="{00000000-0008-0000-0100-000093020000}"/>
            </a:ext>
          </a:extLst>
        </xdr:cNvPr>
        <xdr:cNvCxnSpPr/>
      </xdr:nvCxnSpPr>
      <xdr:spPr>
        <a:xfrm>
          <a:off x="6439151" y="25909046"/>
          <a:ext cx="1548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959150</xdr:colOff>
      <xdr:row>114</xdr:row>
      <xdr:rowOff>53274</xdr:rowOff>
    </xdr:from>
    <xdr:to>
      <xdr:col>5</xdr:col>
      <xdr:colOff>303550</xdr:colOff>
      <xdr:row>133</xdr:row>
      <xdr:rowOff>154424</xdr:rowOff>
    </xdr:to>
    <xdr:cxnSp macro="">
      <xdr:nvCxnSpPr>
        <xdr:cNvPr id="765" name="Conector: angular 764">
          <a:extLst>
            <a:ext uri="{FF2B5EF4-FFF2-40B4-BE49-F238E27FC236}">
              <a16:creationId xmlns:a16="http://schemas.microsoft.com/office/drawing/2014/main" id="{00000000-0008-0000-0100-0000FD020000}"/>
            </a:ext>
          </a:extLst>
        </xdr:cNvPr>
        <xdr:cNvCxnSpPr/>
      </xdr:nvCxnSpPr>
      <xdr:spPr>
        <a:xfrm rot="16200000" flipH="1">
          <a:off x="2768350" y="23498024"/>
          <a:ext cx="3600000" cy="1224000"/>
        </a:xfrm>
        <a:prstGeom prst="bentConnector2">
          <a:avLst/>
        </a:prstGeom>
        <a:ln w="3175">
          <a:solidFill>
            <a:schemeClr val="accent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302659</xdr:colOff>
      <xdr:row>166</xdr:row>
      <xdr:rowOff>174231</xdr:rowOff>
    </xdr:from>
    <xdr:to>
      <xdr:col>7</xdr:col>
      <xdr:colOff>1598659</xdr:colOff>
      <xdr:row>169</xdr:row>
      <xdr:rowOff>161837</xdr:rowOff>
    </xdr:to>
    <xdr:grpSp>
      <xdr:nvGrpSpPr>
        <xdr:cNvPr id="771" name="Grupo 770">
          <a:extLst>
            <a:ext uri="{FF2B5EF4-FFF2-40B4-BE49-F238E27FC236}">
              <a16:creationId xmlns:a16="http://schemas.microsoft.com/office/drawing/2014/main" id="{00000000-0008-0000-0100-000003030000}"/>
            </a:ext>
          </a:extLst>
        </xdr:cNvPr>
        <xdr:cNvGrpSpPr/>
      </xdr:nvGrpSpPr>
      <xdr:grpSpPr>
        <a:xfrm>
          <a:off x="8906909" y="32003606"/>
          <a:ext cx="1296000" cy="559106"/>
          <a:chOff x="837697" y="771130"/>
          <a:chExt cx="1296000" cy="546450"/>
        </a:xfrm>
      </xdr:grpSpPr>
      <xdr:sp macro="" textlink="">
        <xdr:nvSpPr>
          <xdr:cNvPr id="772" name="Diagrama de flujo: proceso 771">
            <a:extLst>
              <a:ext uri="{FF2B5EF4-FFF2-40B4-BE49-F238E27FC236}">
                <a16:creationId xmlns:a16="http://schemas.microsoft.com/office/drawing/2014/main" id="{00000000-0008-0000-0100-000004030000}"/>
              </a:ext>
            </a:extLst>
          </xdr:cNvPr>
          <xdr:cNvSpPr/>
        </xdr:nvSpPr>
        <xdr:spPr>
          <a:xfrm>
            <a:off x="837697" y="77113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Descripción</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indicador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773" name="Diagrama de flujo: proceso 772">
            <a:extLst>
              <a:ext uri="{FF2B5EF4-FFF2-40B4-BE49-F238E27FC236}">
                <a16:creationId xmlns:a16="http://schemas.microsoft.com/office/drawing/2014/main" id="{00000000-0008-0000-0100-000005030000}"/>
              </a:ext>
            </a:extLst>
          </xdr:cNvPr>
          <xdr:cNvSpPr/>
        </xdr:nvSpPr>
        <xdr:spPr>
          <a:xfrm>
            <a:off x="837697" y="1134746"/>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Fórmula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774" name="Diagrama de flujo: proceso 773">
            <a:extLst>
              <a:ext uri="{FF2B5EF4-FFF2-40B4-BE49-F238E27FC236}">
                <a16:creationId xmlns:a16="http://schemas.microsoft.com/office/drawing/2014/main" id="{00000000-0008-0000-0100-000006030000}"/>
              </a:ext>
            </a:extLst>
          </xdr:cNvPr>
          <xdr:cNvSpPr/>
        </xdr:nvSpPr>
        <xdr:spPr>
          <a:xfrm>
            <a:off x="837697" y="952009"/>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Valor</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meta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clientData/>
  </xdr:twoCellAnchor>
  <xdr:twoCellAnchor>
    <xdr:from>
      <xdr:col>9</xdr:col>
      <xdr:colOff>298450</xdr:colOff>
      <xdr:row>167</xdr:row>
      <xdr:rowOff>165100</xdr:rowOff>
    </xdr:from>
    <xdr:to>
      <xdr:col>9</xdr:col>
      <xdr:colOff>1594450</xdr:colOff>
      <xdr:row>168</xdr:row>
      <xdr:rowOff>164399</xdr:rowOff>
    </xdr:to>
    <xdr:sp macro="" textlink="">
      <xdr:nvSpPr>
        <xdr:cNvPr id="775" name="Diagrama de flujo: proceso 774">
          <a:extLst>
            <a:ext uri="{FF2B5EF4-FFF2-40B4-BE49-F238E27FC236}">
              <a16:creationId xmlns:a16="http://schemas.microsoft.com/office/drawing/2014/main" id="{00000000-0008-0000-0100-000007030000}"/>
            </a:ext>
          </a:extLst>
        </xdr:cNvPr>
        <xdr:cNvSpPr/>
      </xdr:nvSpPr>
      <xdr:spPr>
        <a:xfrm>
          <a:off x="14928850" y="3240405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Uso de contingencia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7</xdr:col>
      <xdr:colOff>302659</xdr:colOff>
      <xdr:row>174</xdr:row>
      <xdr:rowOff>123431</xdr:rowOff>
    </xdr:from>
    <xdr:to>
      <xdr:col>7</xdr:col>
      <xdr:colOff>1598659</xdr:colOff>
      <xdr:row>177</xdr:row>
      <xdr:rowOff>111037</xdr:rowOff>
    </xdr:to>
    <xdr:grpSp>
      <xdr:nvGrpSpPr>
        <xdr:cNvPr id="784" name="Grupo 783">
          <a:extLst>
            <a:ext uri="{FF2B5EF4-FFF2-40B4-BE49-F238E27FC236}">
              <a16:creationId xmlns:a16="http://schemas.microsoft.com/office/drawing/2014/main" id="{00000000-0008-0000-0100-000010030000}"/>
            </a:ext>
          </a:extLst>
        </xdr:cNvPr>
        <xdr:cNvGrpSpPr/>
      </xdr:nvGrpSpPr>
      <xdr:grpSpPr>
        <a:xfrm>
          <a:off x="8906909" y="33492681"/>
          <a:ext cx="1296000" cy="559106"/>
          <a:chOff x="837697" y="771130"/>
          <a:chExt cx="1296000" cy="546450"/>
        </a:xfrm>
      </xdr:grpSpPr>
      <xdr:sp macro="" textlink="">
        <xdr:nvSpPr>
          <xdr:cNvPr id="785" name="Diagrama de flujo: proceso 784">
            <a:extLst>
              <a:ext uri="{FF2B5EF4-FFF2-40B4-BE49-F238E27FC236}">
                <a16:creationId xmlns:a16="http://schemas.microsoft.com/office/drawing/2014/main" id="{00000000-0008-0000-0100-000011030000}"/>
              </a:ext>
            </a:extLst>
          </xdr:cNvPr>
          <xdr:cNvSpPr/>
        </xdr:nvSpPr>
        <xdr:spPr>
          <a:xfrm>
            <a:off x="837697" y="77113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Descripción</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indicador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786" name="Diagrama de flujo: proceso 785">
            <a:extLst>
              <a:ext uri="{FF2B5EF4-FFF2-40B4-BE49-F238E27FC236}">
                <a16:creationId xmlns:a16="http://schemas.microsoft.com/office/drawing/2014/main" id="{00000000-0008-0000-0100-000012030000}"/>
              </a:ext>
            </a:extLst>
          </xdr:cNvPr>
          <xdr:cNvSpPr/>
        </xdr:nvSpPr>
        <xdr:spPr>
          <a:xfrm>
            <a:off x="837697" y="1134746"/>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Fórmula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787" name="Diagrama de flujo: proceso 786">
            <a:extLst>
              <a:ext uri="{FF2B5EF4-FFF2-40B4-BE49-F238E27FC236}">
                <a16:creationId xmlns:a16="http://schemas.microsoft.com/office/drawing/2014/main" id="{00000000-0008-0000-0100-000013030000}"/>
              </a:ext>
            </a:extLst>
          </xdr:cNvPr>
          <xdr:cNvSpPr/>
        </xdr:nvSpPr>
        <xdr:spPr>
          <a:xfrm>
            <a:off x="837697" y="952009"/>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Valor</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meta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clientData/>
  </xdr:twoCellAnchor>
  <xdr:twoCellAnchor>
    <xdr:from>
      <xdr:col>9</xdr:col>
      <xdr:colOff>298450</xdr:colOff>
      <xdr:row>175</xdr:row>
      <xdr:rowOff>114300</xdr:rowOff>
    </xdr:from>
    <xdr:to>
      <xdr:col>9</xdr:col>
      <xdr:colOff>1594450</xdr:colOff>
      <xdr:row>176</xdr:row>
      <xdr:rowOff>113599</xdr:rowOff>
    </xdr:to>
    <xdr:sp macro="" textlink="">
      <xdr:nvSpPr>
        <xdr:cNvPr id="788" name="Diagrama de flujo: proceso 787">
          <a:extLst>
            <a:ext uri="{FF2B5EF4-FFF2-40B4-BE49-F238E27FC236}">
              <a16:creationId xmlns:a16="http://schemas.microsoft.com/office/drawing/2014/main" id="{00000000-0008-0000-0100-000014030000}"/>
            </a:ext>
          </a:extLst>
        </xdr:cNvPr>
        <xdr:cNvSpPr/>
      </xdr:nvSpPr>
      <xdr:spPr>
        <a:xfrm>
          <a:off x="14928850" y="3364865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Disponibilidad de activos</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4</xdr:col>
      <xdr:colOff>1505201</xdr:colOff>
      <xdr:row>176</xdr:row>
      <xdr:rowOff>26446</xdr:rowOff>
    </xdr:from>
    <xdr:to>
      <xdr:col>5</xdr:col>
      <xdr:colOff>301625</xdr:colOff>
      <xdr:row>176</xdr:row>
      <xdr:rowOff>26446</xdr:rowOff>
    </xdr:to>
    <xdr:cxnSp macro="">
      <xdr:nvCxnSpPr>
        <xdr:cNvPr id="789" name="Conector recto de flecha 788">
          <a:extLst>
            <a:ext uri="{FF2B5EF4-FFF2-40B4-BE49-F238E27FC236}">
              <a16:creationId xmlns:a16="http://schemas.microsoft.com/office/drawing/2014/main" id="{00000000-0008-0000-0100-000015030000}"/>
            </a:ext>
          </a:extLst>
        </xdr:cNvPr>
        <xdr:cNvCxnSpPr/>
      </xdr:nvCxnSpPr>
      <xdr:spPr>
        <a:xfrm>
          <a:off x="4502401" y="33338546"/>
          <a:ext cx="676024"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302659</xdr:colOff>
      <xdr:row>181</xdr:row>
      <xdr:rowOff>72631</xdr:rowOff>
    </xdr:from>
    <xdr:to>
      <xdr:col>7</xdr:col>
      <xdr:colOff>1598659</xdr:colOff>
      <xdr:row>184</xdr:row>
      <xdr:rowOff>60237</xdr:rowOff>
    </xdr:to>
    <xdr:grpSp>
      <xdr:nvGrpSpPr>
        <xdr:cNvPr id="797" name="Grupo 796">
          <a:extLst>
            <a:ext uri="{FF2B5EF4-FFF2-40B4-BE49-F238E27FC236}">
              <a16:creationId xmlns:a16="http://schemas.microsoft.com/office/drawing/2014/main" id="{00000000-0008-0000-0100-00001D030000}"/>
            </a:ext>
          </a:extLst>
        </xdr:cNvPr>
        <xdr:cNvGrpSpPr/>
      </xdr:nvGrpSpPr>
      <xdr:grpSpPr>
        <a:xfrm>
          <a:off x="8906909" y="34775381"/>
          <a:ext cx="1296000" cy="559106"/>
          <a:chOff x="837697" y="771130"/>
          <a:chExt cx="1296000" cy="546450"/>
        </a:xfrm>
      </xdr:grpSpPr>
      <xdr:sp macro="" textlink="">
        <xdr:nvSpPr>
          <xdr:cNvPr id="798" name="Diagrama de flujo: proceso 797">
            <a:extLst>
              <a:ext uri="{FF2B5EF4-FFF2-40B4-BE49-F238E27FC236}">
                <a16:creationId xmlns:a16="http://schemas.microsoft.com/office/drawing/2014/main" id="{00000000-0008-0000-0100-00001E030000}"/>
              </a:ext>
            </a:extLst>
          </xdr:cNvPr>
          <xdr:cNvSpPr/>
        </xdr:nvSpPr>
        <xdr:spPr>
          <a:xfrm>
            <a:off x="837697" y="77113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Descripción</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indicador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799" name="Diagrama de flujo: proceso 798">
            <a:extLst>
              <a:ext uri="{FF2B5EF4-FFF2-40B4-BE49-F238E27FC236}">
                <a16:creationId xmlns:a16="http://schemas.microsoft.com/office/drawing/2014/main" id="{00000000-0008-0000-0100-00001F030000}"/>
              </a:ext>
            </a:extLst>
          </xdr:cNvPr>
          <xdr:cNvSpPr/>
        </xdr:nvSpPr>
        <xdr:spPr>
          <a:xfrm>
            <a:off x="837697" y="1134746"/>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Fórmula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800" name="Diagrama de flujo: proceso 799">
            <a:extLst>
              <a:ext uri="{FF2B5EF4-FFF2-40B4-BE49-F238E27FC236}">
                <a16:creationId xmlns:a16="http://schemas.microsoft.com/office/drawing/2014/main" id="{00000000-0008-0000-0100-000020030000}"/>
              </a:ext>
            </a:extLst>
          </xdr:cNvPr>
          <xdr:cNvSpPr/>
        </xdr:nvSpPr>
        <xdr:spPr>
          <a:xfrm>
            <a:off x="837697" y="952009"/>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Valor</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meta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clientData/>
  </xdr:twoCellAnchor>
  <xdr:twoCellAnchor>
    <xdr:from>
      <xdr:col>9</xdr:col>
      <xdr:colOff>298450</xdr:colOff>
      <xdr:row>182</xdr:row>
      <xdr:rowOff>63500</xdr:rowOff>
    </xdr:from>
    <xdr:to>
      <xdr:col>9</xdr:col>
      <xdr:colOff>1594450</xdr:colOff>
      <xdr:row>183</xdr:row>
      <xdr:rowOff>62799</xdr:rowOff>
    </xdr:to>
    <xdr:sp macro="" textlink="">
      <xdr:nvSpPr>
        <xdr:cNvPr id="801" name="Diagrama de flujo: proceso 800">
          <a:extLst>
            <a:ext uri="{FF2B5EF4-FFF2-40B4-BE49-F238E27FC236}">
              <a16:creationId xmlns:a16="http://schemas.microsoft.com/office/drawing/2014/main" id="{00000000-0008-0000-0100-000021030000}"/>
            </a:ext>
          </a:extLst>
        </xdr:cNvPr>
        <xdr:cNvSpPr/>
      </xdr:nvSpPr>
      <xdr:spPr>
        <a:xfrm>
          <a:off x="14928850" y="3488690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MTBF</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7</xdr:col>
      <xdr:colOff>302659</xdr:colOff>
      <xdr:row>188</xdr:row>
      <xdr:rowOff>15481</xdr:rowOff>
    </xdr:from>
    <xdr:to>
      <xdr:col>7</xdr:col>
      <xdr:colOff>1598659</xdr:colOff>
      <xdr:row>191</xdr:row>
      <xdr:rowOff>3087</xdr:rowOff>
    </xdr:to>
    <xdr:grpSp>
      <xdr:nvGrpSpPr>
        <xdr:cNvPr id="810" name="Grupo 809">
          <a:extLst>
            <a:ext uri="{FF2B5EF4-FFF2-40B4-BE49-F238E27FC236}">
              <a16:creationId xmlns:a16="http://schemas.microsoft.com/office/drawing/2014/main" id="{00000000-0008-0000-0100-00002A030000}"/>
            </a:ext>
          </a:extLst>
        </xdr:cNvPr>
        <xdr:cNvGrpSpPr/>
      </xdr:nvGrpSpPr>
      <xdr:grpSpPr>
        <a:xfrm>
          <a:off x="8906909" y="36051731"/>
          <a:ext cx="1296000" cy="559106"/>
          <a:chOff x="837697" y="771130"/>
          <a:chExt cx="1296000" cy="546450"/>
        </a:xfrm>
      </xdr:grpSpPr>
      <xdr:sp macro="" textlink="">
        <xdr:nvSpPr>
          <xdr:cNvPr id="811" name="Diagrama de flujo: proceso 810">
            <a:extLst>
              <a:ext uri="{FF2B5EF4-FFF2-40B4-BE49-F238E27FC236}">
                <a16:creationId xmlns:a16="http://schemas.microsoft.com/office/drawing/2014/main" id="{00000000-0008-0000-0100-00002B030000}"/>
              </a:ext>
            </a:extLst>
          </xdr:cNvPr>
          <xdr:cNvSpPr/>
        </xdr:nvSpPr>
        <xdr:spPr>
          <a:xfrm>
            <a:off x="837697" y="77113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Descripción</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indicador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812" name="Diagrama de flujo: proceso 811">
            <a:extLst>
              <a:ext uri="{FF2B5EF4-FFF2-40B4-BE49-F238E27FC236}">
                <a16:creationId xmlns:a16="http://schemas.microsoft.com/office/drawing/2014/main" id="{00000000-0008-0000-0100-00002C030000}"/>
              </a:ext>
            </a:extLst>
          </xdr:cNvPr>
          <xdr:cNvSpPr/>
        </xdr:nvSpPr>
        <xdr:spPr>
          <a:xfrm>
            <a:off x="837697" y="1134746"/>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Fórmula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813" name="Diagrama de flujo: proceso 812">
            <a:extLst>
              <a:ext uri="{FF2B5EF4-FFF2-40B4-BE49-F238E27FC236}">
                <a16:creationId xmlns:a16="http://schemas.microsoft.com/office/drawing/2014/main" id="{00000000-0008-0000-0100-00002D030000}"/>
              </a:ext>
            </a:extLst>
          </xdr:cNvPr>
          <xdr:cNvSpPr/>
        </xdr:nvSpPr>
        <xdr:spPr>
          <a:xfrm>
            <a:off x="837697" y="952009"/>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Valor</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meta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clientData/>
  </xdr:twoCellAnchor>
  <xdr:twoCellAnchor>
    <xdr:from>
      <xdr:col>9</xdr:col>
      <xdr:colOff>298450</xdr:colOff>
      <xdr:row>189</xdr:row>
      <xdr:rowOff>6350</xdr:rowOff>
    </xdr:from>
    <xdr:to>
      <xdr:col>9</xdr:col>
      <xdr:colOff>1594450</xdr:colOff>
      <xdr:row>190</xdr:row>
      <xdr:rowOff>5649</xdr:rowOff>
    </xdr:to>
    <xdr:sp macro="" textlink="">
      <xdr:nvSpPr>
        <xdr:cNvPr id="814" name="Diagrama de flujo: proceso 813">
          <a:extLst>
            <a:ext uri="{FF2B5EF4-FFF2-40B4-BE49-F238E27FC236}">
              <a16:creationId xmlns:a16="http://schemas.microsoft.com/office/drawing/2014/main" id="{00000000-0008-0000-0100-00002E030000}"/>
            </a:ext>
          </a:extLst>
        </xdr:cNvPr>
        <xdr:cNvSpPr/>
      </xdr:nvSpPr>
      <xdr:spPr>
        <a:xfrm>
          <a:off x="14928850" y="3611880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MTTR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7</xdr:col>
      <xdr:colOff>302659</xdr:colOff>
      <xdr:row>195</xdr:row>
      <xdr:rowOff>155181</xdr:rowOff>
    </xdr:from>
    <xdr:to>
      <xdr:col>7</xdr:col>
      <xdr:colOff>1598659</xdr:colOff>
      <xdr:row>198</xdr:row>
      <xdr:rowOff>142787</xdr:rowOff>
    </xdr:to>
    <xdr:grpSp>
      <xdr:nvGrpSpPr>
        <xdr:cNvPr id="823" name="Grupo 822">
          <a:extLst>
            <a:ext uri="{FF2B5EF4-FFF2-40B4-BE49-F238E27FC236}">
              <a16:creationId xmlns:a16="http://schemas.microsoft.com/office/drawing/2014/main" id="{00000000-0008-0000-0100-000037030000}"/>
            </a:ext>
          </a:extLst>
        </xdr:cNvPr>
        <xdr:cNvGrpSpPr/>
      </xdr:nvGrpSpPr>
      <xdr:grpSpPr>
        <a:xfrm>
          <a:off x="8906909" y="37540806"/>
          <a:ext cx="1296000" cy="559106"/>
          <a:chOff x="837697" y="771130"/>
          <a:chExt cx="1296000" cy="546450"/>
        </a:xfrm>
      </xdr:grpSpPr>
      <xdr:sp macro="" textlink="">
        <xdr:nvSpPr>
          <xdr:cNvPr id="824" name="Diagrama de flujo: proceso 823">
            <a:extLst>
              <a:ext uri="{FF2B5EF4-FFF2-40B4-BE49-F238E27FC236}">
                <a16:creationId xmlns:a16="http://schemas.microsoft.com/office/drawing/2014/main" id="{00000000-0008-0000-0100-000038030000}"/>
              </a:ext>
            </a:extLst>
          </xdr:cNvPr>
          <xdr:cNvSpPr/>
        </xdr:nvSpPr>
        <xdr:spPr>
          <a:xfrm>
            <a:off x="837697" y="77113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Descripción</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indicador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825" name="Diagrama de flujo: proceso 824">
            <a:extLst>
              <a:ext uri="{FF2B5EF4-FFF2-40B4-BE49-F238E27FC236}">
                <a16:creationId xmlns:a16="http://schemas.microsoft.com/office/drawing/2014/main" id="{00000000-0008-0000-0100-000039030000}"/>
              </a:ext>
            </a:extLst>
          </xdr:cNvPr>
          <xdr:cNvSpPr/>
        </xdr:nvSpPr>
        <xdr:spPr>
          <a:xfrm>
            <a:off x="837697" y="1134746"/>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Parámetros</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de forma y escala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826" name="Diagrama de flujo: proceso 825">
            <a:extLst>
              <a:ext uri="{FF2B5EF4-FFF2-40B4-BE49-F238E27FC236}">
                <a16:creationId xmlns:a16="http://schemas.microsoft.com/office/drawing/2014/main" id="{00000000-0008-0000-0100-00003A030000}"/>
              </a:ext>
            </a:extLst>
          </xdr:cNvPr>
          <xdr:cNvSpPr/>
        </xdr:nvSpPr>
        <xdr:spPr>
          <a:xfrm>
            <a:off x="837697" y="952009"/>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Distribución Weibull-Exponencial</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clientData/>
  </xdr:twoCellAnchor>
  <xdr:twoCellAnchor>
    <xdr:from>
      <xdr:col>9</xdr:col>
      <xdr:colOff>298450</xdr:colOff>
      <xdr:row>196</xdr:row>
      <xdr:rowOff>146050</xdr:rowOff>
    </xdr:from>
    <xdr:to>
      <xdr:col>9</xdr:col>
      <xdr:colOff>1594450</xdr:colOff>
      <xdr:row>197</xdr:row>
      <xdr:rowOff>145349</xdr:rowOff>
    </xdr:to>
    <xdr:sp macro="" textlink="">
      <xdr:nvSpPr>
        <xdr:cNvPr id="827" name="Diagrama de flujo: proceso 826">
          <a:extLst>
            <a:ext uri="{FF2B5EF4-FFF2-40B4-BE49-F238E27FC236}">
              <a16:creationId xmlns:a16="http://schemas.microsoft.com/office/drawing/2014/main" id="{00000000-0008-0000-0100-00003B030000}"/>
            </a:ext>
          </a:extLst>
        </xdr:cNvPr>
        <xdr:cNvSpPr/>
      </xdr:nvSpPr>
      <xdr:spPr>
        <a:xfrm>
          <a:off x="14928850" y="3736975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Confiabilidad R(t)</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7</xdr:col>
      <xdr:colOff>302659</xdr:colOff>
      <xdr:row>202</xdr:row>
      <xdr:rowOff>104381</xdr:rowOff>
    </xdr:from>
    <xdr:to>
      <xdr:col>7</xdr:col>
      <xdr:colOff>1598659</xdr:colOff>
      <xdr:row>205</xdr:row>
      <xdr:rowOff>91987</xdr:rowOff>
    </xdr:to>
    <xdr:grpSp>
      <xdr:nvGrpSpPr>
        <xdr:cNvPr id="836" name="Grupo 835">
          <a:extLst>
            <a:ext uri="{FF2B5EF4-FFF2-40B4-BE49-F238E27FC236}">
              <a16:creationId xmlns:a16="http://schemas.microsoft.com/office/drawing/2014/main" id="{00000000-0008-0000-0100-000044030000}"/>
            </a:ext>
          </a:extLst>
        </xdr:cNvPr>
        <xdr:cNvGrpSpPr/>
      </xdr:nvGrpSpPr>
      <xdr:grpSpPr>
        <a:xfrm>
          <a:off x="8906909" y="38823506"/>
          <a:ext cx="1296000" cy="559106"/>
          <a:chOff x="837697" y="771130"/>
          <a:chExt cx="1296000" cy="546450"/>
        </a:xfrm>
      </xdr:grpSpPr>
      <xdr:sp macro="" textlink="">
        <xdr:nvSpPr>
          <xdr:cNvPr id="837" name="Diagrama de flujo: proceso 836">
            <a:extLst>
              <a:ext uri="{FF2B5EF4-FFF2-40B4-BE49-F238E27FC236}">
                <a16:creationId xmlns:a16="http://schemas.microsoft.com/office/drawing/2014/main" id="{00000000-0008-0000-0100-000045030000}"/>
              </a:ext>
            </a:extLst>
          </xdr:cNvPr>
          <xdr:cNvSpPr/>
        </xdr:nvSpPr>
        <xdr:spPr>
          <a:xfrm>
            <a:off x="837697" y="77113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Descripción</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indicador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838" name="Diagrama de flujo: proceso 837">
            <a:extLst>
              <a:ext uri="{FF2B5EF4-FFF2-40B4-BE49-F238E27FC236}">
                <a16:creationId xmlns:a16="http://schemas.microsoft.com/office/drawing/2014/main" id="{00000000-0008-0000-0100-000046030000}"/>
              </a:ext>
            </a:extLst>
          </xdr:cNvPr>
          <xdr:cNvSpPr/>
        </xdr:nvSpPr>
        <xdr:spPr>
          <a:xfrm>
            <a:off x="837697" y="1134746"/>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Parámetros</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de forma y escala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839" name="Diagrama de flujo: proceso 838">
            <a:extLst>
              <a:ext uri="{FF2B5EF4-FFF2-40B4-BE49-F238E27FC236}">
                <a16:creationId xmlns:a16="http://schemas.microsoft.com/office/drawing/2014/main" id="{00000000-0008-0000-0100-000047030000}"/>
              </a:ext>
            </a:extLst>
          </xdr:cNvPr>
          <xdr:cNvSpPr/>
        </xdr:nvSpPr>
        <xdr:spPr>
          <a:xfrm>
            <a:off x="837697" y="952009"/>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Función</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Gamma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clientData/>
  </xdr:twoCellAnchor>
  <xdr:twoCellAnchor>
    <xdr:from>
      <xdr:col>9</xdr:col>
      <xdr:colOff>298450</xdr:colOff>
      <xdr:row>203</xdr:row>
      <xdr:rowOff>95250</xdr:rowOff>
    </xdr:from>
    <xdr:to>
      <xdr:col>9</xdr:col>
      <xdr:colOff>1594450</xdr:colOff>
      <xdr:row>204</xdr:row>
      <xdr:rowOff>94549</xdr:rowOff>
    </xdr:to>
    <xdr:sp macro="" textlink="">
      <xdr:nvSpPr>
        <xdr:cNvPr id="840" name="Diagrama de flujo: proceso 839">
          <a:extLst>
            <a:ext uri="{FF2B5EF4-FFF2-40B4-BE49-F238E27FC236}">
              <a16:creationId xmlns:a16="http://schemas.microsoft.com/office/drawing/2014/main" id="{00000000-0008-0000-0100-000048030000}"/>
            </a:ext>
          </a:extLst>
        </xdr:cNvPr>
        <xdr:cNvSpPr/>
      </xdr:nvSpPr>
      <xdr:spPr>
        <a:xfrm>
          <a:off x="14928850" y="3860800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MTBF</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7</xdr:col>
      <xdr:colOff>302659</xdr:colOff>
      <xdr:row>209</xdr:row>
      <xdr:rowOff>53581</xdr:rowOff>
    </xdr:from>
    <xdr:to>
      <xdr:col>7</xdr:col>
      <xdr:colOff>1598659</xdr:colOff>
      <xdr:row>212</xdr:row>
      <xdr:rowOff>41187</xdr:rowOff>
    </xdr:to>
    <xdr:grpSp>
      <xdr:nvGrpSpPr>
        <xdr:cNvPr id="849" name="Grupo 848">
          <a:extLst>
            <a:ext uri="{FF2B5EF4-FFF2-40B4-BE49-F238E27FC236}">
              <a16:creationId xmlns:a16="http://schemas.microsoft.com/office/drawing/2014/main" id="{00000000-0008-0000-0100-000051030000}"/>
            </a:ext>
          </a:extLst>
        </xdr:cNvPr>
        <xdr:cNvGrpSpPr/>
      </xdr:nvGrpSpPr>
      <xdr:grpSpPr>
        <a:xfrm>
          <a:off x="8906909" y="40106206"/>
          <a:ext cx="1296000" cy="559106"/>
          <a:chOff x="837697" y="771130"/>
          <a:chExt cx="1296000" cy="546450"/>
        </a:xfrm>
      </xdr:grpSpPr>
      <xdr:sp macro="" textlink="">
        <xdr:nvSpPr>
          <xdr:cNvPr id="850" name="Diagrama de flujo: proceso 849">
            <a:extLst>
              <a:ext uri="{FF2B5EF4-FFF2-40B4-BE49-F238E27FC236}">
                <a16:creationId xmlns:a16="http://schemas.microsoft.com/office/drawing/2014/main" id="{00000000-0008-0000-0100-000052030000}"/>
              </a:ext>
            </a:extLst>
          </xdr:cNvPr>
          <xdr:cNvSpPr/>
        </xdr:nvSpPr>
        <xdr:spPr>
          <a:xfrm>
            <a:off x="837697" y="77113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Descripción</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indicador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851" name="Diagrama de flujo: proceso 850">
            <a:extLst>
              <a:ext uri="{FF2B5EF4-FFF2-40B4-BE49-F238E27FC236}">
                <a16:creationId xmlns:a16="http://schemas.microsoft.com/office/drawing/2014/main" id="{00000000-0008-0000-0100-000053030000}"/>
              </a:ext>
            </a:extLst>
          </xdr:cNvPr>
          <xdr:cNvSpPr/>
        </xdr:nvSpPr>
        <xdr:spPr>
          <a:xfrm>
            <a:off x="837697" y="1134746"/>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Parámetros</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de forma y escala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852" name="Diagrama de flujo: proceso 851">
            <a:extLst>
              <a:ext uri="{FF2B5EF4-FFF2-40B4-BE49-F238E27FC236}">
                <a16:creationId xmlns:a16="http://schemas.microsoft.com/office/drawing/2014/main" id="{00000000-0008-0000-0100-000054030000}"/>
              </a:ext>
            </a:extLst>
          </xdr:cNvPr>
          <xdr:cNvSpPr/>
        </xdr:nvSpPr>
        <xdr:spPr>
          <a:xfrm>
            <a:off x="837697" y="952009"/>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Función</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tasa de falla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clientData/>
  </xdr:twoCellAnchor>
  <xdr:twoCellAnchor>
    <xdr:from>
      <xdr:col>9</xdr:col>
      <xdr:colOff>298450</xdr:colOff>
      <xdr:row>210</xdr:row>
      <xdr:rowOff>44450</xdr:rowOff>
    </xdr:from>
    <xdr:to>
      <xdr:col>9</xdr:col>
      <xdr:colOff>1594450</xdr:colOff>
      <xdr:row>211</xdr:row>
      <xdr:rowOff>43749</xdr:rowOff>
    </xdr:to>
    <xdr:sp macro="" textlink="">
      <xdr:nvSpPr>
        <xdr:cNvPr id="853" name="Diagrama de flujo: proceso 852">
          <a:extLst>
            <a:ext uri="{FF2B5EF4-FFF2-40B4-BE49-F238E27FC236}">
              <a16:creationId xmlns:a16="http://schemas.microsoft.com/office/drawing/2014/main" id="{00000000-0008-0000-0100-000055030000}"/>
            </a:ext>
          </a:extLst>
        </xdr:cNvPr>
        <xdr:cNvSpPr/>
      </xdr:nvSpPr>
      <xdr:spPr>
        <a:xfrm>
          <a:off x="14928850" y="3984625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Frecuencia o tasa de falla h(t)</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7</xdr:col>
      <xdr:colOff>302659</xdr:colOff>
      <xdr:row>215</xdr:row>
      <xdr:rowOff>180581</xdr:rowOff>
    </xdr:from>
    <xdr:to>
      <xdr:col>7</xdr:col>
      <xdr:colOff>1598659</xdr:colOff>
      <xdr:row>218</xdr:row>
      <xdr:rowOff>168187</xdr:rowOff>
    </xdr:to>
    <xdr:grpSp>
      <xdr:nvGrpSpPr>
        <xdr:cNvPr id="862" name="Grupo 861">
          <a:extLst>
            <a:ext uri="{FF2B5EF4-FFF2-40B4-BE49-F238E27FC236}">
              <a16:creationId xmlns:a16="http://schemas.microsoft.com/office/drawing/2014/main" id="{00000000-0008-0000-0100-00005E030000}"/>
            </a:ext>
          </a:extLst>
        </xdr:cNvPr>
        <xdr:cNvGrpSpPr/>
      </xdr:nvGrpSpPr>
      <xdr:grpSpPr>
        <a:xfrm>
          <a:off x="8906909" y="41376206"/>
          <a:ext cx="1296000" cy="559106"/>
          <a:chOff x="837697" y="771130"/>
          <a:chExt cx="1296000" cy="546450"/>
        </a:xfrm>
      </xdr:grpSpPr>
      <xdr:sp macro="" textlink="">
        <xdr:nvSpPr>
          <xdr:cNvPr id="863" name="Diagrama de flujo: proceso 862">
            <a:extLst>
              <a:ext uri="{FF2B5EF4-FFF2-40B4-BE49-F238E27FC236}">
                <a16:creationId xmlns:a16="http://schemas.microsoft.com/office/drawing/2014/main" id="{00000000-0008-0000-0100-00005F030000}"/>
              </a:ext>
            </a:extLst>
          </xdr:cNvPr>
          <xdr:cNvSpPr/>
        </xdr:nvSpPr>
        <xdr:spPr>
          <a:xfrm>
            <a:off x="837697" y="77113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Descripción</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indicador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864" name="Diagrama de flujo: proceso 863">
            <a:extLst>
              <a:ext uri="{FF2B5EF4-FFF2-40B4-BE49-F238E27FC236}">
                <a16:creationId xmlns:a16="http://schemas.microsoft.com/office/drawing/2014/main" id="{00000000-0008-0000-0100-000060030000}"/>
              </a:ext>
            </a:extLst>
          </xdr:cNvPr>
          <xdr:cNvSpPr/>
        </xdr:nvSpPr>
        <xdr:spPr>
          <a:xfrm>
            <a:off x="837697" y="1134746"/>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Media</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y desviación estándar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865" name="Diagrama de flujo: proceso 864">
            <a:extLst>
              <a:ext uri="{FF2B5EF4-FFF2-40B4-BE49-F238E27FC236}">
                <a16:creationId xmlns:a16="http://schemas.microsoft.com/office/drawing/2014/main" id="{00000000-0008-0000-0100-000061030000}"/>
              </a:ext>
            </a:extLst>
          </xdr:cNvPr>
          <xdr:cNvSpPr/>
        </xdr:nvSpPr>
        <xdr:spPr>
          <a:xfrm>
            <a:off x="837697" y="952009"/>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Distrib. Lognormal/Exponencial</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clientData/>
  </xdr:twoCellAnchor>
  <xdr:twoCellAnchor>
    <xdr:from>
      <xdr:col>9</xdr:col>
      <xdr:colOff>298450</xdr:colOff>
      <xdr:row>216</xdr:row>
      <xdr:rowOff>171450</xdr:rowOff>
    </xdr:from>
    <xdr:to>
      <xdr:col>9</xdr:col>
      <xdr:colOff>1594450</xdr:colOff>
      <xdr:row>217</xdr:row>
      <xdr:rowOff>170749</xdr:rowOff>
    </xdr:to>
    <xdr:sp macro="" textlink="">
      <xdr:nvSpPr>
        <xdr:cNvPr id="866" name="Diagrama de flujo: proceso 865">
          <a:extLst>
            <a:ext uri="{FF2B5EF4-FFF2-40B4-BE49-F238E27FC236}">
              <a16:creationId xmlns:a16="http://schemas.microsoft.com/office/drawing/2014/main" id="{00000000-0008-0000-0100-000062030000}"/>
            </a:ext>
          </a:extLst>
        </xdr:cNvPr>
        <xdr:cNvSpPr/>
      </xdr:nvSpPr>
      <xdr:spPr>
        <a:xfrm>
          <a:off x="14928850" y="4107815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Mantenibilidad</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M(t)</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7</xdr:col>
      <xdr:colOff>302659</xdr:colOff>
      <xdr:row>222</xdr:row>
      <xdr:rowOff>129781</xdr:rowOff>
    </xdr:from>
    <xdr:to>
      <xdr:col>7</xdr:col>
      <xdr:colOff>1598659</xdr:colOff>
      <xdr:row>225</xdr:row>
      <xdr:rowOff>117387</xdr:rowOff>
    </xdr:to>
    <xdr:grpSp>
      <xdr:nvGrpSpPr>
        <xdr:cNvPr id="875" name="Grupo 874">
          <a:extLst>
            <a:ext uri="{FF2B5EF4-FFF2-40B4-BE49-F238E27FC236}">
              <a16:creationId xmlns:a16="http://schemas.microsoft.com/office/drawing/2014/main" id="{00000000-0008-0000-0100-00006B030000}"/>
            </a:ext>
          </a:extLst>
        </xdr:cNvPr>
        <xdr:cNvGrpSpPr/>
      </xdr:nvGrpSpPr>
      <xdr:grpSpPr>
        <a:xfrm>
          <a:off x="8906909" y="42658906"/>
          <a:ext cx="1296000" cy="559106"/>
          <a:chOff x="837697" y="771130"/>
          <a:chExt cx="1296000" cy="546450"/>
        </a:xfrm>
      </xdr:grpSpPr>
      <xdr:sp macro="" textlink="">
        <xdr:nvSpPr>
          <xdr:cNvPr id="876" name="Diagrama de flujo: proceso 875">
            <a:extLst>
              <a:ext uri="{FF2B5EF4-FFF2-40B4-BE49-F238E27FC236}">
                <a16:creationId xmlns:a16="http://schemas.microsoft.com/office/drawing/2014/main" id="{00000000-0008-0000-0100-00006C030000}"/>
              </a:ext>
            </a:extLst>
          </xdr:cNvPr>
          <xdr:cNvSpPr/>
        </xdr:nvSpPr>
        <xdr:spPr>
          <a:xfrm>
            <a:off x="837697" y="77113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Descripción</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indicador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877" name="Diagrama de flujo: proceso 876">
            <a:extLst>
              <a:ext uri="{FF2B5EF4-FFF2-40B4-BE49-F238E27FC236}">
                <a16:creationId xmlns:a16="http://schemas.microsoft.com/office/drawing/2014/main" id="{00000000-0008-0000-0100-00006D030000}"/>
              </a:ext>
            </a:extLst>
          </xdr:cNvPr>
          <xdr:cNvSpPr/>
        </xdr:nvSpPr>
        <xdr:spPr>
          <a:xfrm>
            <a:off x="837697" y="1134746"/>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Media</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y desviación estándar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878" name="Diagrama de flujo: proceso 877">
            <a:extLst>
              <a:ext uri="{FF2B5EF4-FFF2-40B4-BE49-F238E27FC236}">
                <a16:creationId xmlns:a16="http://schemas.microsoft.com/office/drawing/2014/main" id="{00000000-0008-0000-0100-00006E030000}"/>
              </a:ext>
            </a:extLst>
          </xdr:cNvPr>
          <xdr:cNvSpPr/>
        </xdr:nvSpPr>
        <xdr:spPr>
          <a:xfrm>
            <a:off x="837697" y="952009"/>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Distribución</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Exponencial</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clientData/>
  </xdr:twoCellAnchor>
  <xdr:twoCellAnchor>
    <xdr:from>
      <xdr:col>9</xdr:col>
      <xdr:colOff>298450</xdr:colOff>
      <xdr:row>223</xdr:row>
      <xdr:rowOff>120650</xdr:rowOff>
    </xdr:from>
    <xdr:to>
      <xdr:col>9</xdr:col>
      <xdr:colOff>1594450</xdr:colOff>
      <xdr:row>224</xdr:row>
      <xdr:rowOff>119949</xdr:rowOff>
    </xdr:to>
    <xdr:sp macro="" textlink="">
      <xdr:nvSpPr>
        <xdr:cNvPr id="879" name="Diagrama de flujo: proceso 878">
          <a:extLst>
            <a:ext uri="{FF2B5EF4-FFF2-40B4-BE49-F238E27FC236}">
              <a16:creationId xmlns:a16="http://schemas.microsoft.com/office/drawing/2014/main" id="{00000000-0008-0000-0100-00006F030000}"/>
            </a:ext>
          </a:extLst>
        </xdr:cNvPr>
        <xdr:cNvSpPr/>
      </xdr:nvSpPr>
      <xdr:spPr>
        <a:xfrm>
          <a:off x="14928850" y="4231640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MTTR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5</xdr:col>
      <xdr:colOff>139700</xdr:colOff>
      <xdr:row>139</xdr:row>
      <xdr:rowOff>114300</xdr:rowOff>
    </xdr:from>
    <xdr:to>
      <xdr:col>5</xdr:col>
      <xdr:colOff>1733550</xdr:colOff>
      <xdr:row>143</xdr:row>
      <xdr:rowOff>95250</xdr:rowOff>
    </xdr:to>
    <xdr:grpSp>
      <xdr:nvGrpSpPr>
        <xdr:cNvPr id="923" name="Grupo 922">
          <a:extLst>
            <a:ext uri="{FF2B5EF4-FFF2-40B4-BE49-F238E27FC236}">
              <a16:creationId xmlns:a16="http://schemas.microsoft.com/office/drawing/2014/main" id="{00000000-0008-0000-0100-00009B030000}"/>
            </a:ext>
          </a:extLst>
        </xdr:cNvPr>
        <xdr:cNvGrpSpPr/>
      </xdr:nvGrpSpPr>
      <xdr:grpSpPr>
        <a:xfrm>
          <a:off x="5156200" y="26800175"/>
          <a:ext cx="1593850" cy="742950"/>
          <a:chOff x="5092700" y="1384300"/>
          <a:chExt cx="1593850" cy="730250"/>
        </a:xfrm>
      </xdr:grpSpPr>
      <xdr:grpSp>
        <xdr:nvGrpSpPr>
          <xdr:cNvPr id="924" name="Grupo 923">
            <a:extLst>
              <a:ext uri="{FF2B5EF4-FFF2-40B4-BE49-F238E27FC236}">
                <a16:creationId xmlns:a16="http://schemas.microsoft.com/office/drawing/2014/main" id="{00000000-0008-0000-0100-00009C030000}"/>
              </a:ext>
            </a:extLst>
          </xdr:cNvPr>
          <xdr:cNvGrpSpPr/>
        </xdr:nvGrpSpPr>
        <xdr:grpSpPr>
          <a:xfrm>
            <a:off x="5289047" y="1520430"/>
            <a:ext cx="1296000" cy="550941"/>
            <a:chOff x="837697" y="771130"/>
            <a:chExt cx="1296000" cy="550941"/>
          </a:xfrm>
        </xdr:grpSpPr>
        <xdr:sp macro="" textlink="">
          <xdr:nvSpPr>
            <xdr:cNvPr id="926" name="Diagrama de flujo: proceso 925">
              <a:extLst>
                <a:ext uri="{FF2B5EF4-FFF2-40B4-BE49-F238E27FC236}">
                  <a16:creationId xmlns:a16="http://schemas.microsoft.com/office/drawing/2014/main" id="{00000000-0008-0000-0100-00009E030000}"/>
                </a:ext>
              </a:extLst>
            </xdr:cNvPr>
            <xdr:cNvSpPr/>
          </xdr:nvSpPr>
          <xdr:spPr>
            <a:xfrm>
              <a:off x="837697" y="771130"/>
              <a:ext cx="1296000" cy="183449"/>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Presupuesto CAPEX ejecutado</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927" name="Diagrama de flujo: proceso 926">
              <a:extLst>
                <a:ext uri="{FF2B5EF4-FFF2-40B4-BE49-F238E27FC236}">
                  <a16:creationId xmlns:a16="http://schemas.microsoft.com/office/drawing/2014/main" id="{00000000-0008-0000-0100-00009F030000}"/>
                </a:ext>
              </a:extLst>
            </xdr:cNvPr>
            <xdr:cNvSpPr/>
          </xdr:nvSpPr>
          <xdr:spPr>
            <a:xfrm>
              <a:off x="837697" y="1139237"/>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928" name="Diagrama de flujo: proceso 927">
              <a:extLst>
                <a:ext uri="{FF2B5EF4-FFF2-40B4-BE49-F238E27FC236}">
                  <a16:creationId xmlns:a16="http://schemas.microsoft.com/office/drawing/2014/main" id="{00000000-0008-0000-0100-0000A0030000}"/>
                </a:ext>
              </a:extLst>
            </xdr:cNvPr>
            <xdr:cNvSpPr/>
          </xdr:nvSpPr>
          <xdr:spPr>
            <a:xfrm>
              <a:off x="837697" y="952009"/>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Presupuesto CPEX programado</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sp macro="" textlink="">
        <xdr:nvSpPr>
          <xdr:cNvPr id="925" name="Diagrama de flujo: datos 924">
            <a:extLst>
              <a:ext uri="{FF2B5EF4-FFF2-40B4-BE49-F238E27FC236}">
                <a16:creationId xmlns:a16="http://schemas.microsoft.com/office/drawing/2014/main" id="{00000000-0008-0000-0100-00009D030000}"/>
              </a:ext>
            </a:extLst>
          </xdr:cNvPr>
          <xdr:cNvSpPr/>
        </xdr:nvSpPr>
        <xdr:spPr>
          <a:xfrm>
            <a:off x="5092700" y="1384300"/>
            <a:ext cx="1593850" cy="730250"/>
          </a:xfrm>
          <a:prstGeom prst="flowChartInputOutput">
            <a:avLst/>
          </a:prstGeom>
          <a:no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grpSp>
    <xdr:clientData/>
  </xdr:twoCellAnchor>
  <xdr:twoCellAnchor>
    <xdr:from>
      <xdr:col>3</xdr:col>
      <xdr:colOff>1302000</xdr:colOff>
      <xdr:row>141</xdr:row>
      <xdr:rowOff>102646</xdr:rowOff>
    </xdr:from>
    <xdr:to>
      <xdr:col>4</xdr:col>
      <xdr:colOff>304400</xdr:colOff>
      <xdr:row>141</xdr:row>
      <xdr:rowOff>102646</xdr:rowOff>
    </xdr:to>
    <xdr:cxnSp macro="">
      <xdr:nvCxnSpPr>
        <xdr:cNvPr id="929" name="Conector recto de flecha 928">
          <a:extLst>
            <a:ext uri="{FF2B5EF4-FFF2-40B4-BE49-F238E27FC236}">
              <a16:creationId xmlns:a16="http://schemas.microsoft.com/office/drawing/2014/main" id="{00000000-0008-0000-0100-0000A1030000}"/>
            </a:ext>
          </a:extLst>
        </xdr:cNvPr>
        <xdr:cNvCxnSpPr/>
      </xdr:nvCxnSpPr>
      <xdr:spPr>
        <a:xfrm>
          <a:off x="2419600" y="27153646"/>
          <a:ext cx="88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539750</xdr:colOff>
      <xdr:row>140</xdr:row>
      <xdr:rowOff>114300</xdr:rowOff>
    </xdr:from>
    <xdr:to>
      <xdr:col>3</xdr:col>
      <xdr:colOff>1308100</xdr:colOff>
      <xdr:row>142</xdr:row>
      <xdr:rowOff>88900</xdr:rowOff>
    </xdr:to>
    <xdr:sp macro="" textlink="">
      <xdr:nvSpPr>
        <xdr:cNvPr id="930" name="Diagrama de flujo: terminador 929">
          <a:extLst>
            <a:ext uri="{FF2B5EF4-FFF2-40B4-BE49-F238E27FC236}">
              <a16:creationId xmlns:a16="http://schemas.microsoft.com/office/drawing/2014/main" id="{00000000-0008-0000-0100-0000A2030000}"/>
            </a:ext>
          </a:extLst>
        </xdr:cNvPr>
        <xdr:cNvSpPr/>
      </xdr:nvSpPr>
      <xdr:spPr>
        <a:xfrm>
          <a:off x="1657350" y="26981150"/>
          <a:ext cx="768350" cy="342900"/>
        </a:xfrm>
        <a:prstGeom prst="flowChartTerminator">
          <a:avLst/>
        </a:prstGeom>
        <a:solidFill>
          <a:schemeClr val="bg1"/>
        </a:solid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600">
              <a:solidFill>
                <a:sysClr val="windowText" lastClr="000000"/>
              </a:solidFill>
              <a:latin typeface="Arial" panose="020B0604020202020204" pitchFamily="34" charset="0"/>
              <a:cs typeface="Arial" panose="020B0604020202020204" pitchFamily="34" charset="0"/>
            </a:rPr>
            <a:t>Inicio</a:t>
          </a:r>
        </a:p>
      </xdr:txBody>
    </xdr:sp>
    <xdr:clientData/>
  </xdr:twoCellAnchor>
  <xdr:twoCellAnchor>
    <xdr:from>
      <xdr:col>5</xdr:col>
      <xdr:colOff>139700</xdr:colOff>
      <xdr:row>146</xdr:row>
      <xdr:rowOff>69850</xdr:rowOff>
    </xdr:from>
    <xdr:to>
      <xdr:col>5</xdr:col>
      <xdr:colOff>1733550</xdr:colOff>
      <xdr:row>150</xdr:row>
      <xdr:rowOff>50800</xdr:rowOff>
    </xdr:to>
    <xdr:grpSp>
      <xdr:nvGrpSpPr>
        <xdr:cNvPr id="932" name="Grupo 931">
          <a:extLst>
            <a:ext uri="{FF2B5EF4-FFF2-40B4-BE49-F238E27FC236}">
              <a16:creationId xmlns:a16="http://schemas.microsoft.com/office/drawing/2014/main" id="{00000000-0008-0000-0100-0000A4030000}"/>
            </a:ext>
          </a:extLst>
        </xdr:cNvPr>
        <xdr:cNvGrpSpPr/>
      </xdr:nvGrpSpPr>
      <xdr:grpSpPr>
        <a:xfrm>
          <a:off x="5156200" y="28089225"/>
          <a:ext cx="1593850" cy="742950"/>
          <a:chOff x="5092700" y="1384300"/>
          <a:chExt cx="1593850" cy="730250"/>
        </a:xfrm>
      </xdr:grpSpPr>
      <xdr:grpSp>
        <xdr:nvGrpSpPr>
          <xdr:cNvPr id="933" name="Grupo 932">
            <a:extLst>
              <a:ext uri="{FF2B5EF4-FFF2-40B4-BE49-F238E27FC236}">
                <a16:creationId xmlns:a16="http://schemas.microsoft.com/office/drawing/2014/main" id="{00000000-0008-0000-0100-0000A5030000}"/>
              </a:ext>
            </a:extLst>
          </xdr:cNvPr>
          <xdr:cNvGrpSpPr/>
        </xdr:nvGrpSpPr>
        <xdr:grpSpPr>
          <a:xfrm>
            <a:off x="5289047" y="1520430"/>
            <a:ext cx="1296000" cy="550941"/>
            <a:chOff x="837697" y="771130"/>
            <a:chExt cx="1296000" cy="550941"/>
          </a:xfrm>
        </xdr:grpSpPr>
        <xdr:sp macro="" textlink="">
          <xdr:nvSpPr>
            <xdr:cNvPr id="935" name="Diagrama de flujo: proceso 934">
              <a:extLst>
                <a:ext uri="{FF2B5EF4-FFF2-40B4-BE49-F238E27FC236}">
                  <a16:creationId xmlns:a16="http://schemas.microsoft.com/office/drawing/2014/main" id="{00000000-0008-0000-0100-0000A7030000}"/>
                </a:ext>
              </a:extLst>
            </xdr:cNvPr>
            <xdr:cNvSpPr/>
          </xdr:nvSpPr>
          <xdr:spPr>
            <a:xfrm>
              <a:off x="837697" y="771130"/>
              <a:ext cx="1296000" cy="183449"/>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Proyectos CAPEX realizados</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936" name="Diagrama de flujo: proceso 935">
              <a:extLst>
                <a:ext uri="{FF2B5EF4-FFF2-40B4-BE49-F238E27FC236}">
                  <a16:creationId xmlns:a16="http://schemas.microsoft.com/office/drawing/2014/main" id="{00000000-0008-0000-0100-0000A8030000}"/>
                </a:ext>
              </a:extLst>
            </xdr:cNvPr>
            <xdr:cNvSpPr/>
          </xdr:nvSpPr>
          <xdr:spPr>
            <a:xfrm>
              <a:off x="837697" y="1139237"/>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937" name="Diagrama de flujo: proceso 936">
              <a:extLst>
                <a:ext uri="{FF2B5EF4-FFF2-40B4-BE49-F238E27FC236}">
                  <a16:creationId xmlns:a16="http://schemas.microsoft.com/office/drawing/2014/main" id="{00000000-0008-0000-0100-0000A9030000}"/>
                </a:ext>
              </a:extLst>
            </xdr:cNvPr>
            <xdr:cNvSpPr/>
          </xdr:nvSpPr>
          <xdr:spPr>
            <a:xfrm>
              <a:off x="837697" y="952009"/>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Proyectos CPEX programados</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sp macro="" textlink="">
        <xdr:nvSpPr>
          <xdr:cNvPr id="934" name="Diagrama de flujo: datos 933">
            <a:extLst>
              <a:ext uri="{FF2B5EF4-FFF2-40B4-BE49-F238E27FC236}">
                <a16:creationId xmlns:a16="http://schemas.microsoft.com/office/drawing/2014/main" id="{00000000-0008-0000-0100-0000A6030000}"/>
              </a:ext>
            </a:extLst>
          </xdr:cNvPr>
          <xdr:cNvSpPr/>
        </xdr:nvSpPr>
        <xdr:spPr>
          <a:xfrm>
            <a:off x="5092700" y="1384300"/>
            <a:ext cx="1593850" cy="730250"/>
          </a:xfrm>
          <a:prstGeom prst="flowChartInputOutput">
            <a:avLst/>
          </a:prstGeom>
          <a:no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grpSp>
    <xdr:clientData/>
  </xdr:twoCellAnchor>
  <xdr:twoCellAnchor>
    <xdr:from>
      <xdr:col>4</xdr:col>
      <xdr:colOff>959150</xdr:colOff>
      <xdr:row>142</xdr:row>
      <xdr:rowOff>20124</xdr:rowOff>
    </xdr:from>
    <xdr:to>
      <xdr:col>5</xdr:col>
      <xdr:colOff>303550</xdr:colOff>
      <xdr:row>148</xdr:row>
      <xdr:rowOff>52824</xdr:rowOff>
    </xdr:to>
    <xdr:cxnSp macro="">
      <xdr:nvCxnSpPr>
        <xdr:cNvPr id="938" name="Conector: angular 937">
          <a:extLst>
            <a:ext uri="{FF2B5EF4-FFF2-40B4-BE49-F238E27FC236}">
              <a16:creationId xmlns:a16="http://schemas.microsoft.com/office/drawing/2014/main" id="{00000000-0008-0000-0100-0000AA030000}"/>
            </a:ext>
          </a:extLst>
        </xdr:cNvPr>
        <xdr:cNvCxnSpPr/>
      </xdr:nvCxnSpPr>
      <xdr:spPr>
        <a:xfrm rot="16200000" flipH="1">
          <a:off x="3999550" y="27212074"/>
          <a:ext cx="1137600" cy="1224000"/>
        </a:xfrm>
        <a:prstGeom prst="bentConnector2">
          <a:avLst/>
        </a:prstGeom>
        <a:ln w="3175">
          <a:solidFill>
            <a:schemeClr val="accent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311150</xdr:colOff>
      <xdr:row>141</xdr:row>
      <xdr:rowOff>25400</xdr:rowOff>
    </xdr:from>
    <xdr:to>
      <xdr:col>4</xdr:col>
      <xdr:colOff>1607150</xdr:colOff>
      <xdr:row>142</xdr:row>
      <xdr:rowOff>24699</xdr:rowOff>
    </xdr:to>
    <xdr:sp macro="" textlink="">
      <xdr:nvSpPr>
        <xdr:cNvPr id="682" name="Diagrama de flujo: proceso 681">
          <a:extLst>
            <a:ext uri="{FF2B5EF4-FFF2-40B4-BE49-F238E27FC236}">
              <a16:creationId xmlns:a16="http://schemas.microsoft.com/office/drawing/2014/main" id="{00000000-0008-0000-0100-0000AA020000}"/>
            </a:ext>
          </a:extLst>
        </xdr:cNvPr>
        <xdr:cNvSpPr/>
      </xdr:nvSpPr>
      <xdr:spPr>
        <a:xfrm>
          <a:off x="3308350" y="27070050"/>
          <a:ext cx="1296000"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SAP PM</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5</xdr:col>
      <xdr:colOff>133350</xdr:colOff>
      <xdr:row>153</xdr:row>
      <xdr:rowOff>19050</xdr:rowOff>
    </xdr:from>
    <xdr:to>
      <xdr:col>5</xdr:col>
      <xdr:colOff>1727200</xdr:colOff>
      <xdr:row>157</xdr:row>
      <xdr:rowOff>0</xdr:rowOff>
    </xdr:to>
    <xdr:grpSp>
      <xdr:nvGrpSpPr>
        <xdr:cNvPr id="940" name="Grupo 939">
          <a:extLst>
            <a:ext uri="{FF2B5EF4-FFF2-40B4-BE49-F238E27FC236}">
              <a16:creationId xmlns:a16="http://schemas.microsoft.com/office/drawing/2014/main" id="{00000000-0008-0000-0100-0000AC030000}"/>
            </a:ext>
          </a:extLst>
        </xdr:cNvPr>
        <xdr:cNvGrpSpPr/>
      </xdr:nvGrpSpPr>
      <xdr:grpSpPr>
        <a:xfrm>
          <a:off x="5149850" y="29371925"/>
          <a:ext cx="1593850" cy="742950"/>
          <a:chOff x="5092700" y="1384300"/>
          <a:chExt cx="1593850" cy="730250"/>
        </a:xfrm>
      </xdr:grpSpPr>
      <xdr:grpSp>
        <xdr:nvGrpSpPr>
          <xdr:cNvPr id="941" name="Grupo 940">
            <a:extLst>
              <a:ext uri="{FF2B5EF4-FFF2-40B4-BE49-F238E27FC236}">
                <a16:creationId xmlns:a16="http://schemas.microsoft.com/office/drawing/2014/main" id="{00000000-0008-0000-0100-0000AD030000}"/>
              </a:ext>
            </a:extLst>
          </xdr:cNvPr>
          <xdr:cNvGrpSpPr/>
        </xdr:nvGrpSpPr>
        <xdr:grpSpPr>
          <a:xfrm>
            <a:off x="5289047" y="1520430"/>
            <a:ext cx="1296000" cy="550941"/>
            <a:chOff x="837697" y="771130"/>
            <a:chExt cx="1296000" cy="550941"/>
          </a:xfrm>
        </xdr:grpSpPr>
        <xdr:sp macro="" textlink="">
          <xdr:nvSpPr>
            <xdr:cNvPr id="943" name="Diagrama de flujo: proceso 942">
              <a:extLst>
                <a:ext uri="{FF2B5EF4-FFF2-40B4-BE49-F238E27FC236}">
                  <a16:creationId xmlns:a16="http://schemas.microsoft.com/office/drawing/2014/main" id="{00000000-0008-0000-0100-0000AF030000}"/>
                </a:ext>
              </a:extLst>
            </xdr:cNvPr>
            <xdr:cNvSpPr/>
          </xdr:nvSpPr>
          <xdr:spPr>
            <a:xfrm>
              <a:off x="837697" y="771130"/>
              <a:ext cx="1296000" cy="183449"/>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Tasa interna de retorno</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944" name="Diagrama de flujo: proceso 943">
              <a:extLst>
                <a:ext uri="{FF2B5EF4-FFF2-40B4-BE49-F238E27FC236}">
                  <a16:creationId xmlns:a16="http://schemas.microsoft.com/office/drawing/2014/main" id="{00000000-0008-0000-0100-0000B0030000}"/>
                </a:ext>
              </a:extLst>
            </xdr:cNvPr>
            <xdr:cNvSpPr/>
          </xdr:nvSpPr>
          <xdr:spPr>
            <a:xfrm>
              <a:off x="837697" y="1139237"/>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945" name="Diagrama de flujo: proceso 944">
              <a:extLst>
                <a:ext uri="{FF2B5EF4-FFF2-40B4-BE49-F238E27FC236}">
                  <a16:creationId xmlns:a16="http://schemas.microsoft.com/office/drawing/2014/main" id="{00000000-0008-0000-0100-0000B1030000}"/>
                </a:ext>
              </a:extLst>
            </xdr:cNvPr>
            <xdr:cNvSpPr/>
          </xdr:nvSpPr>
          <xdr:spPr>
            <a:xfrm>
              <a:off x="837697" y="952009"/>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TIR por proyecto</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sp macro="" textlink="">
        <xdr:nvSpPr>
          <xdr:cNvPr id="942" name="Diagrama de flujo: datos 941">
            <a:extLst>
              <a:ext uri="{FF2B5EF4-FFF2-40B4-BE49-F238E27FC236}">
                <a16:creationId xmlns:a16="http://schemas.microsoft.com/office/drawing/2014/main" id="{00000000-0008-0000-0100-0000AE030000}"/>
              </a:ext>
            </a:extLst>
          </xdr:cNvPr>
          <xdr:cNvSpPr/>
        </xdr:nvSpPr>
        <xdr:spPr>
          <a:xfrm>
            <a:off x="5092700" y="1384300"/>
            <a:ext cx="1593850" cy="730250"/>
          </a:xfrm>
          <a:prstGeom prst="flowChartInputOutput">
            <a:avLst/>
          </a:prstGeom>
          <a:no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grpSp>
    <xdr:clientData/>
  </xdr:twoCellAnchor>
  <xdr:twoCellAnchor>
    <xdr:from>
      <xdr:col>4</xdr:col>
      <xdr:colOff>959150</xdr:colOff>
      <xdr:row>142</xdr:row>
      <xdr:rowOff>27174</xdr:rowOff>
    </xdr:from>
    <xdr:to>
      <xdr:col>5</xdr:col>
      <xdr:colOff>303550</xdr:colOff>
      <xdr:row>155</xdr:row>
      <xdr:rowOff>2024</xdr:rowOff>
    </xdr:to>
    <xdr:cxnSp macro="">
      <xdr:nvCxnSpPr>
        <xdr:cNvPr id="946" name="Conector: angular 945">
          <a:extLst>
            <a:ext uri="{FF2B5EF4-FFF2-40B4-BE49-F238E27FC236}">
              <a16:creationId xmlns:a16="http://schemas.microsoft.com/office/drawing/2014/main" id="{00000000-0008-0000-0100-0000B2030000}"/>
            </a:ext>
          </a:extLst>
        </xdr:cNvPr>
        <xdr:cNvCxnSpPr/>
      </xdr:nvCxnSpPr>
      <xdr:spPr>
        <a:xfrm rot="16200000" flipH="1">
          <a:off x="3383950" y="27834724"/>
          <a:ext cx="2368800" cy="1224000"/>
        </a:xfrm>
        <a:prstGeom prst="bentConnector2">
          <a:avLst/>
        </a:prstGeom>
        <a:ln w="3175">
          <a:solidFill>
            <a:schemeClr val="accent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139700</xdr:colOff>
      <xdr:row>159</xdr:row>
      <xdr:rowOff>133350</xdr:rowOff>
    </xdr:from>
    <xdr:to>
      <xdr:col>5</xdr:col>
      <xdr:colOff>1733550</xdr:colOff>
      <xdr:row>163</xdr:row>
      <xdr:rowOff>114300</xdr:rowOff>
    </xdr:to>
    <xdr:grpSp>
      <xdr:nvGrpSpPr>
        <xdr:cNvPr id="948" name="Grupo 947">
          <a:extLst>
            <a:ext uri="{FF2B5EF4-FFF2-40B4-BE49-F238E27FC236}">
              <a16:creationId xmlns:a16="http://schemas.microsoft.com/office/drawing/2014/main" id="{00000000-0008-0000-0100-0000B4030000}"/>
            </a:ext>
          </a:extLst>
        </xdr:cNvPr>
        <xdr:cNvGrpSpPr/>
      </xdr:nvGrpSpPr>
      <xdr:grpSpPr>
        <a:xfrm>
          <a:off x="5156200" y="30629225"/>
          <a:ext cx="1593850" cy="742950"/>
          <a:chOff x="5092700" y="1384300"/>
          <a:chExt cx="1593850" cy="730250"/>
        </a:xfrm>
      </xdr:grpSpPr>
      <xdr:grpSp>
        <xdr:nvGrpSpPr>
          <xdr:cNvPr id="949" name="Grupo 948">
            <a:extLst>
              <a:ext uri="{FF2B5EF4-FFF2-40B4-BE49-F238E27FC236}">
                <a16:creationId xmlns:a16="http://schemas.microsoft.com/office/drawing/2014/main" id="{00000000-0008-0000-0100-0000B5030000}"/>
              </a:ext>
            </a:extLst>
          </xdr:cNvPr>
          <xdr:cNvGrpSpPr/>
        </xdr:nvGrpSpPr>
        <xdr:grpSpPr>
          <a:xfrm>
            <a:off x="5289047" y="1520430"/>
            <a:ext cx="1296000" cy="550941"/>
            <a:chOff x="837697" y="771130"/>
            <a:chExt cx="1296000" cy="550941"/>
          </a:xfrm>
        </xdr:grpSpPr>
        <xdr:sp macro="" textlink="">
          <xdr:nvSpPr>
            <xdr:cNvPr id="951" name="Diagrama de flujo: proceso 950">
              <a:extLst>
                <a:ext uri="{FF2B5EF4-FFF2-40B4-BE49-F238E27FC236}">
                  <a16:creationId xmlns:a16="http://schemas.microsoft.com/office/drawing/2014/main" id="{00000000-0008-0000-0100-0000B7030000}"/>
                </a:ext>
              </a:extLst>
            </xdr:cNvPr>
            <xdr:cNvSpPr/>
          </xdr:nvSpPr>
          <xdr:spPr>
            <a:xfrm>
              <a:off x="837697" y="771130"/>
              <a:ext cx="1296000" cy="183449"/>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N° proyectos que adhieren</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952" name="Diagrama de flujo: proceso 951">
              <a:extLst>
                <a:ext uri="{FF2B5EF4-FFF2-40B4-BE49-F238E27FC236}">
                  <a16:creationId xmlns:a16="http://schemas.microsoft.com/office/drawing/2014/main" id="{00000000-0008-0000-0100-0000B8030000}"/>
                </a:ext>
              </a:extLst>
            </xdr:cNvPr>
            <xdr:cNvSpPr/>
          </xdr:nvSpPr>
          <xdr:spPr>
            <a:xfrm>
              <a:off x="837697" y="1139237"/>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953" name="Diagrama de flujo: proceso 952">
              <a:extLst>
                <a:ext uri="{FF2B5EF4-FFF2-40B4-BE49-F238E27FC236}">
                  <a16:creationId xmlns:a16="http://schemas.microsoft.com/office/drawing/2014/main" id="{00000000-0008-0000-0100-0000B9030000}"/>
                </a:ext>
              </a:extLst>
            </xdr:cNvPr>
            <xdr:cNvSpPr/>
          </xdr:nvSpPr>
          <xdr:spPr>
            <a:xfrm>
              <a:off x="837697" y="952009"/>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N° total de proyectos</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sp macro="" textlink="">
        <xdr:nvSpPr>
          <xdr:cNvPr id="950" name="Diagrama de flujo: datos 949">
            <a:extLst>
              <a:ext uri="{FF2B5EF4-FFF2-40B4-BE49-F238E27FC236}">
                <a16:creationId xmlns:a16="http://schemas.microsoft.com/office/drawing/2014/main" id="{00000000-0008-0000-0100-0000B6030000}"/>
              </a:ext>
            </a:extLst>
          </xdr:cNvPr>
          <xdr:cNvSpPr/>
        </xdr:nvSpPr>
        <xdr:spPr>
          <a:xfrm>
            <a:off x="5092700" y="1384300"/>
            <a:ext cx="1593850" cy="730250"/>
          </a:xfrm>
          <a:prstGeom prst="flowChartInputOutput">
            <a:avLst/>
          </a:prstGeom>
          <a:no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grpSp>
    <xdr:clientData/>
  </xdr:twoCellAnchor>
  <xdr:twoCellAnchor>
    <xdr:from>
      <xdr:col>4</xdr:col>
      <xdr:colOff>959150</xdr:colOff>
      <xdr:row>142</xdr:row>
      <xdr:rowOff>27874</xdr:rowOff>
    </xdr:from>
    <xdr:to>
      <xdr:col>5</xdr:col>
      <xdr:colOff>303550</xdr:colOff>
      <xdr:row>161</xdr:row>
      <xdr:rowOff>129024</xdr:rowOff>
    </xdr:to>
    <xdr:cxnSp macro="">
      <xdr:nvCxnSpPr>
        <xdr:cNvPr id="954" name="Conector: angular 953">
          <a:extLst>
            <a:ext uri="{FF2B5EF4-FFF2-40B4-BE49-F238E27FC236}">
              <a16:creationId xmlns:a16="http://schemas.microsoft.com/office/drawing/2014/main" id="{00000000-0008-0000-0100-0000BA030000}"/>
            </a:ext>
          </a:extLst>
        </xdr:cNvPr>
        <xdr:cNvCxnSpPr/>
      </xdr:nvCxnSpPr>
      <xdr:spPr>
        <a:xfrm rot="16200000" flipH="1">
          <a:off x="2768350" y="28451024"/>
          <a:ext cx="3600000" cy="1224000"/>
        </a:xfrm>
        <a:prstGeom prst="bentConnector2">
          <a:avLst/>
        </a:prstGeom>
        <a:ln w="3175">
          <a:solidFill>
            <a:schemeClr val="accent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139700</xdr:colOff>
      <xdr:row>166</xdr:row>
      <xdr:rowOff>88900</xdr:rowOff>
    </xdr:from>
    <xdr:to>
      <xdr:col>5</xdr:col>
      <xdr:colOff>1733550</xdr:colOff>
      <xdr:row>170</xdr:row>
      <xdr:rowOff>69850</xdr:rowOff>
    </xdr:to>
    <xdr:grpSp>
      <xdr:nvGrpSpPr>
        <xdr:cNvPr id="956" name="Grupo 955">
          <a:extLst>
            <a:ext uri="{FF2B5EF4-FFF2-40B4-BE49-F238E27FC236}">
              <a16:creationId xmlns:a16="http://schemas.microsoft.com/office/drawing/2014/main" id="{00000000-0008-0000-0100-0000BC030000}"/>
            </a:ext>
          </a:extLst>
        </xdr:cNvPr>
        <xdr:cNvGrpSpPr/>
      </xdr:nvGrpSpPr>
      <xdr:grpSpPr>
        <a:xfrm>
          <a:off x="5156200" y="31918275"/>
          <a:ext cx="1593850" cy="742950"/>
          <a:chOff x="5092700" y="1384300"/>
          <a:chExt cx="1593850" cy="730250"/>
        </a:xfrm>
      </xdr:grpSpPr>
      <xdr:grpSp>
        <xdr:nvGrpSpPr>
          <xdr:cNvPr id="957" name="Grupo 956">
            <a:extLst>
              <a:ext uri="{FF2B5EF4-FFF2-40B4-BE49-F238E27FC236}">
                <a16:creationId xmlns:a16="http://schemas.microsoft.com/office/drawing/2014/main" id="{00000000-0008-0000-0100-0000BD030000}"/>
              </a:ext>
            </a:extLst>
          </xdr:cNvPr>
          <xdr:cNvGrpSpPr/>
        </xdr:nvGrpSpPr>
        <xdr:grpSpPr>
          <a:xfrm>
            <a:off x="5289047" y="1520430"/>
            <a:ext cx="1296000" cy="550941"/>
            <a:chOff x="837697" y="771130"/>
            <a:chExt cx="1296000" cy="550941"/>
          </a:xfrm>
        </xdr:grpSpPr>
        <xdr:sp macro="" textlink="">
          <xdr:nvSpPr>
            <xdr:cNvPr id="959" name="Diagrama de flujo: proceso 958">
              <a:extLst>
                <a:ext uri="{FF2B5EF4-FFF2-40B4-BE49-F238E27FC236}">
                  <a16:creationId xmlns:a16="http://schemas.microsoft.com/office/drawing/2014/main" id="{00000000-0008-0000-0100-0000BF030000}"/>
                </a:ext>
              </a:extLst>
            </xdr:cNvPr>
            <xdr:cNvSpPr/>
          </xdr:nvSpPr>
          <xdr:spPr>
            <a:xfrm>
              <a:off x="837697" y="771130"/>
              <a:ext cx="1296000" cy="183449"/>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N° proyectos que adhieren</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960" name="Diagrama de flujo: proceso 959">
              <a:extLst>
                <a:ext uri="{FF2B5EF4-FFF2-40B4-BE49-F238E27FC236}">
                  <a16:creationId xmlns:a16="http://schemas.microsoft.com/office/drawing/2014/main" id="{00000000-0008-0000-0100-0000C0030000}"/>
                </a:ext>
              </a:extLst>
            </xdr:cNvPr>
            <xdr:cNvSpPr/>
          </xdr:nvSpPr>
          <xdr:spPr>
            <a:xfrm>
              <a:off x="837697" y="1139237"/>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961" name="Diagrama de flujo: proceso 960">
              <a:extLst>
                <a:ext uri="{FF2B5EF4-FFF2-40B4-BE49-F238E27FC236}">
                  <a16:creationId xmlns:a16="http://schemas.microsoft.com/office/drawing/2014/main" id="{00000000-0008-0000-0100-0000C1030000}"/>
                </a:ext>
              </a:extLst>
            </xdr:cNvPr>
            <xdr:cNvSpPr/>
          </xdr:nvSpPr>
          <xdr:spPr>
            <a:xfrm>
              <a:off x="837697" y="952009"/>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N° total de proyectos</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sp macro="" textlink="">
        <xdr:nvSpPr>
          <xdr:cNvPr id="958" name="Diagrama de flujo: datos 957">
            <a:extLst>
              <a:ext uri="{FF2B5EF4-FFF2-40B4-BE49-F238E27FC236}">
                <a16:creationId xmlns:a16="http://schemas.microsoft.com/office/drawing/2014/main" id="{00000000-0008-0000-0100-0000BE030000}"/>
              </a:ext>
            </a:extLst>
          </xdr:cNvPr>
          <xdr:cNvSpPr/>
        </xdr:nvSpPr>
        <xdr:spPr>
          <a:xfrm>
            <a:off x="5092700" y="1384300"/>
            <a:ext cx="1593850" cy="730250"/>
          </a:xfrm>
          <a:prstGeom prst="flowChartInputOutput">
            <a:avLst/>
          </a:prstGeom>
          <a:no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grpSp>
    <xdr:clientData/>
  </xdr:twoCellAnchor>
  <xdr:twoCellAnchor>
    <xdr:from>
      <xdr:col>4</xdr:col>
      <xdr:colOff>959150</xdr:colOff>
      <xdr:row>142</xdr:row>
      <xdr:rowOff>42124</xdr:rowOff>
    </xdr:from>
    <xdr:to>
      <xdr:col>5</xdr:col>
      <xdr:colOff>303550</xdr:colOff>
      <xdr:row>168</xdr:row>
      <xdr:rowOff>78224</xdr:rowOff>
    </xdr:to>
    <xdr:cxnSp macro="">
      <xdr:nvCxnSpPr>
        <xdr:cNvPr id="962" name="Conector: angular 961">
          <a:extLst>
            <a:ext uri="{FF2B5EF4-FFF2-40B4-BE49-F238E27FC236}">
              <a16:creationId xmlns:a16="http://schemas.microsoft.com/office/drawing/2014/main" id="{00000000-0008-0000-0100-0000C2030000}"/>
            </a:ext>
          </a:extLst>
        </xdr:cNvPr>
        <xdr:cNvCxnSpPr/>
      </xdr:nvCxnSpPr>
      <xdr:spPr>
        <a:xfrm rot="16200000" flipH="1">
          <a:off x="2156350" y="29077274"/>
          <a:ext cx="4824000" cy="1224000"/>
        </a:xfrm>
        <a:prstGeom prst="bentConnector2">
          <a:avLst/>
        </a:prstGeom>
        <a:ln w="3175">
          <a:solidFill>
            <a:schemeClr val="accent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1591200</xdr:colOff>
      <xdr:row>114</xdr:row>
      <xdr:rowOff>123174</xdr:rowOff>
    </xdr:from>
    <xdr:to>
      <xdr:col>10</xdr:col>
      <xdr:colOff>870800</xdr:colOff>
      <xdr:row>133</xdr:row>
      <xdr:rowOff>152324</xdr:rowOff>
    </xdr:to>
    <xdr:cxnSp macro="">
      <xdr:nvCxnSpPr>
        <xdr:cNvPr id="963" name="Conector: angular 962">
          <a:extLst>
            <a:ext uri="{FF2B5EF4-FFF2-40B4-BE49-F238E27FC236}">
              <a16:creationId xmlns:a16="http://schemas.microsoft.com/office/drawing/2014/main" id="{00000000-0008-0000-0100-0000C3030000}"/>
            </a:ext>
          </a:extLst>
        </xdr:cNvPr>
        <xdr:cNvCxnSpPr/>
      </xdr:nvCxnSpPr>
      <xdr:spPr>
        <a:xfrm rot="10800000" flipH="1">
          <a:off x="12106800" y="22379924"/>
          <a:ext cx="1159200" cy="3528000"/>
        </a:xfrm>
        <a:prstGeom prst="bentConnector2">
          <a:avLst/>
        </a:prstGeom>
        <a:ln w="3175">
          <a:solidFill>
            <a:schemeClr val="accent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488950</xdr:colOff>
      <xdr:row>140</xdr:row>
      <xdr:rowOff>114300</xdr:rowOff>
    </xdr:from>
    <xdr:to>
      <xdr:col>10</xdr:col>
      <xdr:colOff>1257300</xdr:colOff>
      <xdr:row>142</xdr:row>
      <xdr:rowOff>88900</xdr:rowOff>
    </xdr:to>
    <xdr:sp macro="" textlink="">
      <xdr:nvSpPr>
        <xdr:cNvPr id="964" name="Diagrama de flujo: terminador 963">
          <a:extLst>
            <a:ext uri="{FF2B5EF4-FFF2-40B4-BE49-F238E27FC236}">
              <a16:creationId xmlns:a16="http://schemas.microsoft.com/office/drawing/2014/main" id="{00000000-0008-0000-0100-0000C4030000}"/>
            </a:ext>
          </a:extLst>
        </xdr:cNvPr>
        <xdr:cNvSpPr/>
      </xdr:nvSpPr>
      <xdr:spPr>
        <a:xfrm>
          <a:off x="12884150" y="26981150"/>
          <a:ext cx="768350" cy="342900"/>
        </a:xfrm>
        <a:prstGeom prst="flowChartTerminator">
          <a:avLst/>
        </a:prstGeom>
        <a:solidFill>
          <a:schemeClr val="bg1"/>
        </a:solid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600">
              <a:solidFill>
                <a:sysClr val="windowText" lastClr="000000"/>
              </a:solidFill>
              <a:latin typeface="Arial" panose="020B0604020202020204" pitchFamily="34" charset="0"/>
              <a:cs typeface="Arial" panose="020B0604020202020204" pitchFamily="34" charset="0"/>
            </a:rPr>
            <a:t>Fin</a:t>
          </a:r>
        </a:p>
      </xdr:txBody>
    </xdr:sp>
    <xdr:clientData/>
  </xdr:twoCellAnchor>
  <xdr:twoCellAnchor>
    <xdr:from>
      <xdr:col>9</xdr:col>
      <xdr:colOff>1594101</xdr:colOff>
      <xdr:row>141</xdr:row>
      <xdr:rowOff>102646</xdr:rowOff>
    </xdr:from>
    <xdr:to>
      <xdr:col>10</xdr:col>
      <xdr:colOff>488501</xdr:colOff>
      <xdr:row>141</xdr:row>
      <xdr:rowOff>102646</xdr:rowOff>
    </xdr:to>
    <xdr:cxnSp macro="">
      <xdr:nvCxnSpPr>
        <xdr:cNvPr id="965" name="Conector recto de flecha 964">
          <a:extLst>
            <a:ext uri="{FF2B5EF4-FFF2-40B4-BE49-F238E27FC236}">
              <a16:creationId xmlns:a16="http://schemas.microsoft.com/office/drawing/2014/main" id="{00000000-0008-0000-0100-0000C5030000}"/>
            </a:ext>
          </a:extLst>
        </xdr:cNvPr>
        <xdr:cNvCxnSpPr/>
      </xdr:nvCxnSpPr>
      <xdr:spPr>
        <a:xfrm>
          <a:off x="12109701" y="27153646"/>
          <a:ext cx="774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1591200</xdr:colOff>
      <xdr:row>142</xdr:row>
      <xdr:rowOff>82824</xdr:rowOff>
    </xdr:from>
    <xdr:to>
      <xdr:col>10</xdr:col>
      <xdr:colOff>870800</xdr:colOff>
      <xdr:row>148</xdr:row>
      <xdr:rowOff>50724</xdr:rowOff>
    </xdr:to>
    <xdr:cxnSp macro="">
      <xdr:nvCxnSpPr>
        <xdr:cNvPr id="966" name="Conector: angular 965">
          <a:extLst>
            <a:ext uri="{FF2B5EF4-FFF2-40B4-BE49-F238E27FC236}">
              <a16:creationId xmlns:a16="http://schemas.microsoft.com/office/drawing/2014/main" id="{00000000-0008-0000-0100-0000C6030000}"/>
            </a:ext>
          </a:extLst>
        </xdr:cNvPr>
        <xdr:cNvCxnSpPr/>
      </xdr:nvCxnSpPr>
      <xdr:spPr>
        <a:xfrm rot="10800000" flipH="1">
          <a:off x="12106800" y="27317974"/>
          <a:ext cx="1159200" cy="1072800"/>
        </a:xfrm>
        <a:prstGeom prst="bentConnector2">
          <a:avLst/>
        </a:prstGeom>
        <a:ln w="3175">
          <a:solidFill>
            <a:schemeClr val="accent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1591200</xdr:colOff>
      <xdr:row>142</xdr:row>
      <xdr:rowOff>89874</xdr:rowOff>
    </xdr:from>
    <xdr:to>
      <xdr:col>10</xdr:col>
      <xdr:colOff>870800</xdr:colOff>
      <xdr:row>154</xdr:row>
      <xdr:rowOff>184074</xdr:rowOff>
    </xdr:to>
    <xdr:cxnSp macro="">
      <xdr:nvCxnSpPr>
        <xdr:cNvPr id="967" name="Conector: angular 966">
          <a:extLst>
            <a:ext uri="{FF2B5EF4-FFF2-40B4-BE49-F238E27FC236}">
              <a16:creationId xmlns:a16="http://schemas.microsoft.com/office/drawing/2014/main" id="{00000000-0008-0000-0100-0000C7030000}"/>
            </a:ext>
          </a:extLst>
        </xdr:cNvPr>
        <xdr:cNvCxnSpPr/>
      </xdr:nvCxnSpPr>
      <xdr:spPr>
        <a:xfrm rot="10800000" flipH="1">
          <a:off x="12106800" y="27325024"/>
          <a:ext cx="1159200" cy="2304000"/>
        </a:xfrm>
        <a:prstGeom prst="bentConnector2">
          <a:avLst/>
        </a:prstGeom>
        <a:ln w="3175">
          <a:solidFill>
            <a:schemeClr val="accent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1591200</xdr:colOff>
      <xdr:row>142</xdr:row>
      <xdr:rowOff>97774</xdr:rowOff>
    </xdr:from>
    <xdr:to>
      <xdr:col>10</xdr:col>
      <xdr:colOff>870800</xdr:colOff>
      <xdr:row>161</xdr:row>
      <xdr:rowOff>126924</xdr:rowOff>
    </xdr:to>
    <xdr:cxnSp macro="">
      <xdr:nvCxnSpPr>
        <xdr:cNvPr id="968" name="Conector: angular 967">
          <a:extLst>
            <a:ext uri="{FF2B5EF4-FFF2-40B4-BE49-F238E27FC236}">
              <a16:creationId xmlns:a16="http://schemas.microsoft.com/office/drawing/2014/main" id="{00000000-0008-0000-0100-0000C8030000}"/>
            </a:ext>
          </a:extLst>
        </xdr:cNvPr>
        <xdr:cNvCxnSpPr/>
      </xdr:nvCxnSpPr>
      <xdr:spPr>
        <a:xfrm rot="10800000" flipH="1">
          <a:off x="12106800" y="27332924"/>
          <a:ext cx="1159200" cy="3528000"/>
        </a:xfrm>
        <a:prstGeom prst="bentConnector2">
          <a:avLst/>
        </a:prstGeom>
        <a:ln w="3175">
          <a:solidFill>
            <a:schemeClr val="accent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1591200</xdr:colOff>
      <xdr:row>142</xdr:row>
      <xdr:rowOff>86824</xdr:rowOff>
    </xdr:from>
    <xdr:to>
      <xdr:col>10</xdr:col>
      <xdr:colOff>870800</xdr:colOff>
      <xdr:row>168</xdr:row>
      <xdr:rowOff>76124</xdr:rowOff>
    </xdr:to>
    <xdr:cxnSp macro="">
      <xdr:nvCxnSpPr>
        <xdr:cNvPr id="969" name="Conector: angular 968">
          <a:extLst>
            <a:ext uri="{FF2B5EF4-FFF2-40B4-BE49-F238E27FC236}">
              <a16:creationId xmlns:a16="http://schemas.microsoft.com/office/drawing/2014/main" id="{00000000-0008-0000-0100-0000C9030000}"/>
            </a:ext>
          </a:extLst>
        </xdr:cNvPr>
        <xdr:cNvCxnSpPr/>
      </xdr:nvCxnSpPr>
      <xdr:spPr>
        <a:xfrm rot="10800000" flipH="1">
          <a:off x="12106800" y="27321974"/>
          <a:ext cx="1159200" cy="4777200"/>
        </a:xfrm>
        <a:prstGeom prst="bentConnector2">
          <a:avLst/>
        </a:prstGeom>
        <a:ln w="3175">
          <a:solidFill>
            <a:schemeClr val="accent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1302000</xdr:colOff>
      <xdr:row>176</xdr:row>
      <xdr:rowOff>26446</xdr:rowOff>
    </xdr:from>
    <xdr:to>
      <xdr:col>4</xdr:col>
      <xdr:colOff>304400</xdr:colOff>
      <xdr:row>176</xdr:row>
      <xdr:rowOff>26446</xdr:rowOff>
    </xdr:to>
    <xdr:cxnSp macro="">
      <xdr:nvCxnSpPr>
        <xdr:cNvPr id="970" name="Conector recto de flecha 969">
          <a:extLst>
            <a:ext uri="{FF2B5EF4-FFF2-40B4-BE49-F238E27FC236}">
              <a16:creationId xmlns:a16="http://schemas.microsoft.com/office/drawing/2014/main" id="{00000000-0008-0000-0100-0000CA030000}"/>
            </a:ext>
          </a:extLst>
        </xdr:cNvPr>
        <xdr:cNvCxnSpPr/>
      </xdr:nvCxnSpPr>
      <xdr:spPr>
        <a:xfrm>
          <a:off x="2419600" y="33344896"/>
          <a:ext cx="88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539750</xdr:colOff>
      <xdr:row>175</xdr:row>
      <xdr:rowOff>38100</xdr:rowOff>
    </xdr:from>
    <xdr:to>
      <xdr:col>3</xdr:col>
      <xdr:colOff>1308100</xdr:colOff>
      <xdr:row>177</xdr:row>
      <xdr:rowOff>12700</xdr:rowOff>
    </xdr:to>
    <xdr:sp macro="" textlink="">
      <xdr:nvSpPr>
        <xdr:cNvPr id="971" name="Diagrama de flujo: terminador 970">
          <a:extLst>
            <a:ext uri="{FF2B5EF4-FFF2-40B4-BE49-F238E27FC236}">
              <a16:creationId xmlns:a16="http://schemas.microsoft.com/office/drawing/2014/main" id="{00000000-0008-0000-0100-0000CB030000}"/>
            </a:ext>
          </a:extLst>
        </xdr:cNvPr>
        <xdr:cNvSpPr/>
      </xdr:nvSpPr>
      <xdr:spPr>
        <a:xfrm>
          <a:off x="1657350" y="33172400"/>
          <a:ext cx="768350" cy="342900"/>
        </a:xfrm>
        <a:prstGeom prst="flowChartTerminator">
          <a:avLst/>
        </a:prstGeom>
        <a:solidFill>
          <a:schemeClr val="bg1"/>
        </a:solid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600">
              <a:solidFill>
                <a:sysClr val="windowText" lastClr="000000"/>
              </a:solidFill>
              <a:latin typeface="Arial" panose="020B0604020202020204" pitchFamily="34" charset="0"/>
              <a:cs typeface="Arial" panose="020B0604020202020204" pitchFamily="34" charset="0"/>
            </a:rPr>
            <a:t>Inicio</a:t>
          </a:r>
        </a:p>
      </xdr:txBody>
    </xdr:sp>
    <xdr:clientData/>
  </xdr:twoCellAnchor>
  <xdr:twoCellAnchor>
    <xdr:from>
      <xdr:col>5</xdr:col>
      <xdr:colOff>139700</xdr:colOff>
      <xdr:row>187</xdr:row>
      <xdr:rowOff>107950</xdr:rowOff>
    </xdr:from>
    <xdr:to>
      <xdr:col>5</xdr:col>
      <xdr:colOff>1733550</xdr:colOff>
      <xdr:row>191</xdr:row>
      <xdr:rowOff>101600</xdr:rowOff>
    </xdr:to>
    <xdr:grpSp>
      <xdr:nvGrpSpPr>
        <xdr:cNvPr id="987" name="Grupo 986">
          <a:extLst>
            <a:ext uri="{FF2B5EF4-FFF2-40B4-BE49-F238E27FC236}">
              <a16:creationId xmlns:a16="http://schemas.microsoft.com/office/drawing/2014/main" id="{00000000-0008-0000-0100-0000DB030000}"/>
            </a:ext>
          </a:extLst>
        </xdr:cNvPr>
        <xdr:cNvGrpSpPr/>
      </xdr:nvGrpSpPr>
      <xdr:grpSpPr>
        <a:xfrm>
          <a:off x="5156200" y="35953700"/>
          <a:ext cx="1593850" cy="755650"/>
          <a:chOff x="5092700" y="1384300"/>
          <a:chExt cx="1593850" cy="730250"/>
        </a:xfrm>
      </xdr:grpSpPr>
      <xdr:grpSp>
        <xdr:nvGrpSpPr>
          <xdr:cNvPr id="988" name="Grupo 987">
            <a:extLst>
              <a:ext uri="{FF2B5EF4-FFF2-40B4-BE49-F238E27FC236}">
                <a16:creationId xmlns:a16="http://schemas.microsoft.com/office/drawing/2014/main" id="{00000000-0008-0000-0100-0000DC030000}"/>
              </a:ext>
            </a:extLst>
          </xdr:cNvPr>
          <xdr:cNvGrpSpPr/>
        </xdr:nvGrpSpPr>
        <xdr:grpSpPr>
          <a:xfrm>
            <a:off x="5289047" y="1520430"/>
            <a:ext cx="1296000" cy="550941"/>
            <a:chOff x="837697" y="771130"/>
            <a:chExt cx="1296000" cy="550941"/>
          </a:xfrm>
        </xdr:grpSpPr>
        <xdr:sp macro="" textlink="">
          <xdr:nvSpPr>
            <xdr:cNvPr id="990" name="Diagrama de flujo: proceso 989">
              <a:extLst>
                <a:ext uri="{FF2B5EF4-FFF2-40B4-BE49-F238E27FC236}">
                  <a16:creationId xmlns:a16="http://schemas.microsoft.com/office/drawing/2014/main" id="{00000000-0008-0000-0100-0000DE030000}"/>
                </a:ext>
              </a:extLst>
            </xdr:cNvPr>
            <xdr:cNvSpPr/>
          </xdr:nvSpPr>
          <xdr:spPr>
            <a:xfrm>
              <a:off x="837697" y="771130"/>
              <a:ext cx="1296000" cy="183449"/>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Horas</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mantenimiento correctivo</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991" name="Diagrama de flujo: proceso 990">
              <a:extLst>
                <a:ext uri="{FF2B5EF4-FFF2-40B4-BE49-F238E27FC236}">
                  <a16:creationId xmlns:a16="http://schemas.microsoft.com/office/drawing/2014/main" id="{00000000-0008-0000-0100-0000DF030000}"/>
                </a:ext>
              </a:extLst>
            </xdr:cNvPr>
            <xdr:cNvSpPr/>
          </xdr:nvSpPr>
          <xdr:spPr>
            <a:xfrm>
              <a:off x="837697" y="1139237"/>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992" name="Diagrama de flujo: proceso 991">
              <a:extLst>
                <a:ext uri="{FF2B5EF4-FFF2-40B4-BE49-F238E27FC236}">
                  <a16:creationId xmlns:a16="http://schemas.microsoft.com/office/drawing/2014/main" id="{00000000-0008-0000-0100-0000E0030000}"/>
                </a:ext>
              </a:extLst>
            </xdr:cNvPr>
            <xdr:cNvSpPr/>
          </xdr:nvSpPr>
          <xdr:spPr>
            <a:xfrm>
              <a:off x="837697" y="952009"/>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N°</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de fallas</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sp macro="" textlink="">
        <xdr:nvSpPr>
          <xdr:cNvPr id="989" name="Diagrama de flujo: datos 988">
            <a:extLst>
              <a:ext uri="{FF2B5EF4-FFF2-40B4-BE49-F238E27FC236}">
                <a16:creationId xmlns:a16="http://schemas.microsoft.com/office/drawing/2014/main" id="{00000000-0008-0000-0100-0000DD030000}"/>
              </a:ext>
            </a:extLst>
          </xdr:cNvPr>
          <xdr:cNvSpPr/>
        </xdr:nvSpPr>
        <xdr:spPr>
          <a:xfrm>
            <a:off x="5092700" y="1384300"/>
            <a:ext cx="1593850" cy="730250"/>
          </a:xfrm>
          <a:prstGeom prst="flowChartInputOutput">
            <a:avLst/>
          </a:prstGeom>
          <a:no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grpSp>
    <xdr:clientData/>
  </xdr:twoCellAnchor>
  <xdr:twoCellAnchor>
    <xdr:from>
      <xdr:col>5</xdr:col>
      <xdr:colOff>139700</xdr:colOff>
      <xdr:row>180</xdr:row>
      <xdr:rowOff>171450</xdr:rowOff>
    </xdr:from>
    <xdr:to>
      <xdr:col>5</xdr:col>
      <xdr:colOff>1733550</xdr:colOff>
      <xdr:row>184</xdr:row>
      <xdr:rowOff>165100</xdr:rowOff>
    </xdr:to>
    <xdr:grpSp>
      <xdr:nvGrpSpPr>
        <xdr:cNvPr id="981" name="Grupo 980">
          <a:extLst>
            <a:ext uri="{FF2B5EF4-FFF2-40B4-BE49-F238E27FC236}">
              <a16:creationId xmlns:a16="http://schemas.microsoft.com/office/drawing/2014/main" id="{00000000-0008-0000-0100-0000D5030000}"/>
            </a:ext>
          </a:extLst>
        </xdr:cNvPr>
        <xdr:cNvGrpSpPr/>
      </xdr:nvGrpSpPr>
      <xdr:grpSpPr>
        <a:xfrm>
          <a:off x="5156200" y="34683700"/>
          <a:ext cx="1593850" cy="755650"/>
          <a:chOff x="5092700" y="1384300"/>
          <a:chExt cx="1593850" cy="730250"/>
        </a:xfrm>
      </xdr:grpSpPr>
      <xdr:grpSp>
        <xdr:nvGrpSpPr>
          <xdr:cNvPr id="982" name="Grupo 981">
            <a:extLst>
              <a:ext uri="{FF2B5EF4-FFF2-40B4-BE49-F238E27FC236}">
                <a16:creationId xmlns:a16="http://schemas.microsoft.com/office/drawing/2014/main" id="{00000000-0008-0000-0100-0000D6030000}"/>
              </a:ext>
            </a:extLst>
          </xdr:cNvPr>
          <xdr:cNvGrpSpPr/>
        </xdr:nvGrpSpPr>
        <xdr:grpSpPr>
          <a:xfrm>
            <a:off x="5289047" y="1520430"/>
            <a:ext cx="1296000" cy="550941"/>
            <a:chOff x="837697" y="771130"/>
            <a:chExt cx="1296000" cy="550941"/>
          </a:xfrm>
        </xdr:grpSpPr>
        <xdr:sp macro="" textlink="">
          <xdr:nvSpPr>
            <xdr:cNvPr id="984" name="Diagrama de flujo: proceso 983">
              <a:extLst>
                <a:ext uri="{FF2B5EF4-FFF2-40B4-BE49-F238E27FC236}">
                  <a16:creationId xmlns:a16="http://schemas.microsoft.com/office/drawing/2014/main" id="{00000000-0008-0000-0100-0000D8030000}"/>
                </a:ext>
              </a:extLst>
            </xdr:cNvPr>
            <xdr:cNvSpPr/>
          </xdr:nvSpPr>
          <xdr:spPr>
            <a:xfrm>
              <a:off x="837697" y="771130"/>
              <a:ext cx="1296000" cy="183449"/>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Horas</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operacionales</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985" name="Diagrama de flujo: proceso 984">
              <a:extLst>
                <a:ext uri="{FF2B5EF4-FFF2-40B4-BE49-F238E27FC236}">
                  <a16:creationId xmlns:a16="http://schemas.microsoft.com/office/drawing/2014/main" id="{00000000-0008-0000-0100-0000D9030000}"/>
                </a:ext>
              </a:extLst>
            </xdr:cNvPr>
            <xdr:cNvSpPr/>
          </xdr:nvSpPr>
          <xdr:spPr>
            <a:xfrm>
              <a:off x="837697" y="1139237"/>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986" name="Diagrama de flujo: proceso 985">
              <a:extLst>
                <a:ext uri="{FF2B5EF4-FFF2-40B4-BE49-F238E27FC236}">
                  <a16:creationId xmlns:a16="http://schemas.microsoft.com/office/drawing/2014/main" id="{00000000-0008-0000-0100-0000DA030000}"/>
                </a:ext>
              </a:extLst>
            </xdr:cNvPr>
            <xdr:cNvSpPr/>
          </xdr:nvSpPr>
          <xdr:spPr>
            <a:xfrm>
              <a:off x="837697" y="952009"/>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N°</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de fallas</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sp macro="" textlink="">
        <xdr:nvSpPr>
          <xdr:cNvPr id="983" name="Diagrama de flujo: datos 982">
            <a:extLst>
              <a:ext uri="{FF2B5EF4-FFF2-40B4-BE49-F238E27FC236}">
                <a16:creationId xmlns:a16="http://schemas.microsoft.com/office/drawing/2014/main" id="{00000000-0008-0000-0100-0000D7030000}"/>
              </a:ext>
            </a:extLst>
          </xdr:cNvPr>
          <xdr:cNvSpPr/>
        </xdr:nvSpPr>
        <xdr:spPr>
          <a:xfrm>
            <a:off x="5092700" y="1384300"/>
            <a:ext cx="1593850" cy="730250"/>
          </a:xfrm>
          <a:prstGeom prst="flowChartInputOutput">
            <a:avLst/>
          </a:prstGeom>
          <a:no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grpSp>
    <xdr:clientData/>
  </xdr:twoCellAnchor>
  <xdr:twoCellAnchor>
    <xdr:from>
      <xdr:col>5</xdr:col>
      <xdr:colOff>139700</xdr:colOff>
      <xdr:row>174</xdr:row>
      <xdr:rowOff>31750</xdr:rowOff>
    </xdr:from>
    <xdr:to>
      <xdr:col>5</xdr:col>
      <xdr:colOff>1733550</xdr:colOff>
      <xdr:row>178</xdr:row>
      <xdr:rowOff>25400</xdr:rowOff>
    </xdr:to>
    <xdr:grpSp>
      <xdr:nvGrpSpPr>
        <xdr:cNvPr id="972" name="Grupo 971">
          <a:extLst>
            <a:ext uri="{FF2B5EF4-FFF2-40B4-BE49-F238E27FC236}">
              <a16:creationId xmlns:a16="http://schemas.microsoft.com/office/drawing/2014/main" id="{00000000-0008-0000-0100-0000CC030000}"/>
            </a:ext>
          </a:extLst>
        </xdr:cNvPr>
        <xdr:cNvGrpSpPr/>
      </xdr:nvGrpSpPr>
      <xdr:grpSpPr>
        <a:xfrm>
          <a:off x="5156200" y="33401000"/>
          <a:ext cx="1593850" cy="755650"/>
          <a:chOff x="5092700" y="1384300"/>
          <a:chExt cx="1593850" cy="730250"/>
        </a:xfrm>
      </xdr:grpSpPr>
      <xdr:grpSp>
        <xdr:nvGrpSpPr>
          <xdr:cNvPr id="973" name="Grupo 972">
            <a:extLst>
              <a:ext uri="{FF2B5EF4-FFF2-40B4-BE49-F238E27FC236}">
                <a16:creationId xmlns:a16="http://schemas.microsoft.com/office/drawing/2014/main" id="{00000000-0008-0000-0100-0000CD030000}"/>
              </a:ext>
            </a:extLst>
          </xdr:cNvPr>
          <xdr:cNvGrpSpPr/>
        </xdr:nvGrpSpPr>
        <xdr:grpSpPr>
          <a:xfrm>
            <a:off x="5289047" y="1520430"/>
            <a:ext cx="1296000" cy="550941"/>
            <a:chOff x="837697" y="771130"/>
            <a:chExt cx="1296000" cy="550941"/>
          </a:xfrm>
        </xdr:grpSpPr>
        <xdr:sp macro="" textlink="">
          <xdr:nvSpPr>
            <xdr:cNvPr id="975" name="Diagrama de flujo: proceso 974">
              <a:extLst>
                <a:ext uri="{FF2B5EF4-FFF2-40B4-BE49-F238E27FC236}">
                  <a16:creationId xmlns:a16="http://schemas.microsoft.com/office/drawing/2014/main" id="{00000000-0008-0000-0100-0000CF030000}"/>
                </a:ext>
              </a:extLst>
            </xdr:cNvPr>
            <xdr:cNvSpPr/>
          </xdr:nvSpPr>
          <xdr:spPr>
            <a:xfrm>
              <a:off x="837697" y="771130"/>
              <a:ext cx="1296000" cy="183449"/>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Horas</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mantenimiento preventivo</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976" name="Diagrama de flujo: proceso 975">
              <a:extLst>
                <a:ext uri="{FF2B5EF4-FFF2-40B4-BE49-F238E27FC236}">
                  <a16:creationId xmlns:a16="http://schemas.microsoft.com/office/drawing/2014/main" id="{00000000-0008-0000-0100-0000D0030000}"/>
                </a:ext>
              </a:extLst>
            </xdr:cNvPr>
            <xdr:cNvSpPr/>
          </xdr:nvSpPr>
          <xdr:spPr>
            <a:xfrm>
              <a:off x="837697" y="1139237"/>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Horas</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nominales</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977" name="Diagrama de flujo: proceso 976">
              <a:extLst>
                <a:ext uri="{FF2B5EF4-FFF2-40B4-BE49-F238E27FC236}">
                  <a16:creationId xmlns:a16="http://schemas.microsoft.com/office/drawing/2014/main" id="{00000000-0008-0000-0100-0000D1030000}"/>
                </a:ext>
              </a:extLst>
            </xdr:cNvPr>
            <xdr:cNvSpPr/>
          </xdr:nvSpPr>
          <xdr:spPr>
            <a:xfrm>
              <a:off x="837697" y="952009"/>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Horas</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mantenimiento correctivo</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sp macro="" textlink="">
        <xdr:nvSpPr>
          <xdr:cNvPr id="974" name="Diagrama de flujo: datos 973">
            <a:extLst>
              <a:ext uri="{FF2B5EF4-FFF2-40B4-BE49-F238E27FC236}">
                <a16:creationId xmlns:a16="http://schemas.microsoft.com/office/drawing/2014/main" id="{00000000-0008-0000-0100-0000CE030000}"/>
              </a:ext>
            </a:extLst>
          </xdr:cNvPr>
          <xdr:cNvSpPr/>
        </xdr:nvSpPr>
        <xdr:spPr>
          <a:xfrm>
            <a:off x="5092700" y="1384300"/>
            <a:ext cx="1593850" cy="730250"/>
          </a:xfrm>
          <a:prstGeom prst="flowChartInputOutput">
            <a:avLst/>
          </a:prstGeom>
          <a:no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grpSp>
    <xdr:clientData/>
  </xdr:twoCellAnchor>
  <xdr:twoCellAnchor>
    <xdr:from>
      <xdr:col>4</xdr:col>
      <xdr:colOff>959150</xdr:colOff>
      <xdr:row>176</xdr:row>
      <xdr:rowOff>128074</xdr:rowOff>
    </xdr:from>
    <xdr:to>
      <xdr:col>5</xdr:col>
      <xdr:colOff>303550</xdr:colOff>
      <xdr:row>182</xdr:row>
      <xdr:rowOff>160774</xdr:rowOff>
    </xdr:to>
    <xdr:cxnSp macro="">
      <xdr:nvCxnSpPr>
        <xdr:cNvPr id="993" name="Conector: angular 992">
          <a:extLst>
            <a:ext uri="{FF2B5EF4-FFF2-40B4-BE49-F238E27FC236}">
              <a16:creationId xmlns:a16="http://schemas.microsoft.com/office/drawing/2014/main" id="{00000000-0008-0000-0100-0000E1030000}"/>
            </a:ext>
          </a:extLst>
        </xdr:cNvPr>
        <xdr:cNvCxnSpPr/>
      </xdr:nvCxnSpPr>
      <xdr:spPr>
        <a:xfrm rot="16200000" flipH="1">
          <a:off x="3999550" y="33403324"/>
          <a:ext cx="1137600" cy="1224000"/>
        </a:xfrm>
        <a:prstGeom prst="bentConnector2">
          <a:avLst/>
        </a:prstGeom>
        <a:ln w="3175">
          <a:solidFill>
            <a:schemeClr val="accent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959150</xdr:colOff>
      <xdr:row>176</xdr:row>
      <xdr:rowOff>128774</xdr:rowOff>
    </xdr:from>
    <xdr:to>
      <xdr:col>5</xdr:col>
      <xdr:colOff>303550</xdr:colOff>
      <xdr:row>189</xdr:row>
      <xdr:rowOff>103624</xdr:rowOff>
    </xdr:to>
    <xdr:cxnSp macro="">
      <xdr:nvCxnSpPr>
        <xdr:cNvPr id="994" name="Conector: angular 993">
          <a:extLst>
            <a:ext uri="{FF2B5EF4-FFF2-40B4-BE49-F238E27FC236}">
              <a16:creationId xmlns:a16="http://schemas.microsoft.com/office/drawing/2014/main" id="{00000000-0008-0000-0100-0000E2030000}"/>
            </a:ext>
          </a:extLst>
        </xdr:cNvPr>
        <xdr:cNvCxnSpPr/>
      </xdr:nvCxnSpPr>
      <xdr:spPr>
        <a:xfrm rot="16200000" flipH="1">
          <a:off x="3383950" y="34019624"/>
          <a:ext cx="2368800" cy="1224000"/>
        </a:xfrm>
        <a:prstGeom prst="bentConnector2">
          <a:avLst/>
        </a:prstGeom>
        <a:ln w="3175">
          <a:solidFill>
            <a:schemeClr val="accent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311150</xdr:colOff>
      <xdr:row>175</xdr:row>
      <xdr:rowOff>133350</xdr:rowOff>
    </xdr:from>
    <xdr:to>
      <xdr:col>4</xdr:col>
      <xdr:colOff>1607150</xdr:colOff>
      <xdr:row>176</xdr:row>
      <xdr:rowOff>132649</xdr:rowOff>
    </xdr:to>
    <xdr:sp macro="" textlink="">
      <xdr:nvSpPr>
        <xdr:cNvPr id="790" name="Diagrama de flujo: proceso 789">
          <a:extLst>
            <a:ext uri="{FF2B5EF4-FFF2-40B4-BE49-F238E27FC236}">
              <a16:creationId xmlns:a16="http://schemas.microsoft.com/office/drawing/2014/main" id="{00000000-0008-0000-0100-000016030000}"/>
            </a:ext>
          </a:extLst>
        </xdr:cNvPr>
        <xdr:cNvSpPr/>
      </xdr:nvSpPr>
      <xdr:spPr>
        <a:xfrm>
          <a:off x="3308350" y="33261300"/>
          <a:ext cx="1296000"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Knowledge Manager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10</xdr:col>
      <xdr:colOff>488950</xdr:colOff>
      <xdr:row>175</xdr:row>
      <xdr:rowOff>38100</xdr:rowOff>
    </xdr:from>
    <xdr:to>
      <xdr:col>10</xdr:col>
      <xdr:colOff>1257300</xdr:colOff>
      <xdr:row>177</xdr:row>
      <xdr:rowOff>12700</xdr:rowOff>
    </xdr:to>
    <xdr:sp macro="" textlink="">
      <xdr:nvSpPr>
        <xdr:cNvPr id="995" name="Diagrama de flujo: terminador 994">
          <a:extLst>
            <a:ext uri="{FF2B5EF4-FFF2-40B4-BE49-F238E27FC236}">
              <a16:creationId xmlns:a16="http://schemas.microsoft.com/office/drawing/2014/main" id="{00000000-0008-0000-0100-0000E3030000}"/>
            </a:ext>
          </a:extLst>
        </xdr:cNvPr>
        <xdr:cNvSpPr/>
      </xdr:nvSpPr>
      <xdr:spPr>
        <a:xfrm>
          <a:off x="12884150" y="33172400"/>
          <a:ext cx="768350" cy="342900"/>
        </a:xfrm>
        <a:prstGeom prst="flowChartTerminator">
          <a:avLst/>
        </a:prstGeom>
        <a:solidFill>
          <a:schemeClr val="bg1"/>
        </a:solid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600">
              <a:solidFill>
                <a:sysClr val="windowText" lastClr="000000"/>
              </a:solidFill>
              <a:latin typeface="Arial" panose="020B0604020202020204" pitchFamily="34" charset="0"/>
              <a:cs typeface="Arial" panose="020B0604020202020204" pitchFamily="34" charset="0"/>
            </a:rPr>
            <a:t>Fin</a:t>
          </a:r>
        </a:p>
      </xdr:txBody>
    </xdr:sp>
    <xdr:clientData/>
  </xdr:twoCellAnchor>
  <xdr:twoCellAnchor>
    <xdr:from>
      <xdr:col>9</xdr:col>
      <xdr:colOff>1594101</xdr:colOff>
      <xdr:row>176</xdr:row>
      <xdr:rowOff>26446</xdr:rowOff>
    </xdr:from>
    <xdr:to>
      <xdr:col>10</xdr:col>
      <xdr:colOff>488501</xdr:colOff>
      <xdr:row>176</xdr:row>
      <xdr:rowOff>26446</xdr:rowOff>
    </xdr:to>
    <xdr:cxnSp macro="">
      <xdr:nvCxnSpPr>
        <xdr:cNvPr id="996" name="Conector recto de flecha 995">
          <a:extLst>
            <a:ext uri="{FF2B5EF4-FFF2-40B4-BE49-F238E27FC236}">
              <a16:creationId xmlns:a16="http://schemas.microsoft.com/office/drawing/2014/main" id="{00000000-0008-0000-0100-0000E4030000}"/>
            </a:ext>
          </a:extLst>
        </xdr:cNvPr>
        <xdr:cNvCxnSpPr/>
      </xdr:nvCxnSpPr>
      <xdr:spPr>
        <a:xfrm>
          <a:off x="12109701" y="33344896"/>
          <a:ext cx="774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1591200</xdr:colOff>
      <xdr:row>177</xdr:row>
      <xdr:rowOff>6624</xdr:rowOff>
    </xdr:from>
    <xdr:to>
      <xdr:col>10</xdr:col>
      <xdr:colOff>870800</xdr:colOff>
      <xdr:row>182</xdr:row>
      <xdr:rowOff>158674</xdr:rowOff>
    </xdr:to>
    <xdr:cxnSp macro="">
      <xdr:nvCxnSpPr>
        <xdr:cNvPr id="997" name="Conector: angular 996">
          <a:extLst>
            <a:ext uri="{FF2B5EF4-FFF2-40B4-BE49-F238E27FC236}">
              <a16:creationId xmlns:a16="http://schemas.microsoft.com/office/drawing/2014/main" id="{00000000-0008-0000-0100-0000E5030000}"/>
            </a:ext>
          </a:extLst>
        </xdr:cNvPr>
        <xdr:cNvCxnSpPr/>
      </xdr:nvCxnSpPr>
      <xdr:spPr>
        <a:xfrm rot="10800000" flipH="1">
          <a:off x="12106800" y="33509224"/>
          <a:ext cx="1159200" cy="1072800"/>
        </a:xfrm>
        <a:prstGeom prst="bentConnector2">
          <a:avLst/>
        </a:prstGeom>
        <a:ln w="3175">
          <a:solidFill>
            <a:schemeClr val="accent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1591200</xdr:colOff>
      <xdr:row>177</xdr:row>
      <xdr:rowOff>13674</xdr:rowOff>
    </xdr:from>
    <xdr:to>
      <xdr:col>10</xdr:col>
      <xdr:colOff>870800</xdr:colOff>
      <xdr:row>189</xdr:row>
      <xdr:rowOff>107874</xdr:rowOff>
    </xdr:to>
    <xdr:cxnSp macro="">
      <xdr:nvCxnSpPr>
        <xdr:cNvPr id="998" name="Conector: angular 997">
          <a:extLst>
            <a:ext uri="{FF2B5EF4-FFF2-40B4-BE49-F238E27FC236}">
              <a16:creationId xmlns:a16="http://schemas.microsoft.com/office/drawing/2014/main" id="{00000000-0008-0000-0100-0000E6030000}"/>
            </a:ext>
          </a:extLst>
        </xdr:cNvPr>
        <xdr:cNvCxnSpPr/>
      </xdr:nvCxnSpPr>
      <xdr:spPr>
        <a:xfrm rot="10800000" flipH="1">
          <a:off x="12106800" y="33516274"/>
          <a:ext cx="1159200" cy="2304000"/>
        </a:xfrm>
        <a:prstGeom prst="bentConnector2">
          <a:avLst/>
        </a:prstGeom>
        <a:ln w="3175">
          <a:solidFill>
            <a:schemeClr val="accent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133350</xdr:colOff>
      <xdr:row>195</xdr:row>
      <xdr:rowOff>63500</xdr:rowOff>
    </xdr:from>
    <xdr:to>
      <xdr:col>5</xdr:col>
      <xdr:colOff>1727200</xdr:colOff>
      <xdr:row>199</xdr:row>
      <xdr:rowOff>57150</xdr:rowOff>
    </xdr:to>
    <xdr:grpSp>
      <xdr:nvGrpSpPr>
        <xdr:cNvPr id="1005" name="Grupo 1004">
          <a:extLst>
            <a:ext uri="{FF2B5EF4-FFF2-40B4-BE49-F238E27FC236}">
              <a16:creationId xmlns:a16="http://schemas.microsoft.com/office/drawing/2014/main" id="{00000000-0008-0000-0100-0000ED030000}"/>
            </a:ext>
          </a:extLst>
        </xdr:cNvPr>
        <xdr:cNvGrpSpPr/>
      </xdr:nvGrpSpPr>
      <xdr:grpSpPr>
        <a:xfrm>
          <a:off x="5149850" y="37449125"/>
          <a:ext cx="1593850" cy="755650"/>
          <a:chOff x="5092700" y="1384300"/>
          <a:chExt cx="1593850" cy="730250"/>
        </a:xfrm>
      </xdr:grpSpPr>
      <xdr:grpSp>
        <xdr:nvGrpSpPr>
          <xdr:cNvPr id="1006" name="Grupo 1005">
            <a:extLst>
              <a:ext uri="{FF2B5EF4-FFF2-40B4-BE49-F238E27FC236}">
                <a16:creationId xmlns:a16="http://schemas.microsoft.com/office/drawing/2014/main" id="{00000000-0008-0000-0100-0000EE030000}"/>
              </a:ext>
            </a:extLst>
          </xdr:cNvPr>
          <xdr:cNvGrpSpPr/>
        </xdr:nvGrpSpPr>
        <xdr:grpSpPr>
          <a:xfrm>
            <a:off x="5289047" y="1520430"/>
            <a:ext cx="1296000" cy="550941"/>
            <a:chOff x="837697" y="771130"/>
            <a:chExt cx="1296000" cy="550941"/>
          </a:xfrm>
        </xdr:grpSpPr>
        <xdr:sp macro="" textlink="">
          <xdr:nvSpPr>
            <xdr:cNvPr id="1008" name="Diagrama de flujo: proceso 1007">
              <a:extLst>
                <a:ext uri="{FF2B5EF4-FFF2-40B4-BE49-F238E27FC236}">
                  <a16:creationId xmlns:a16="http://schemas.microsoft.com/office/drawing/2014/main" id="{00000000-0008-0000-0100-0000F0030000}"/>
                </a:ext>
              </a:extLst>
            </xdr:cNvPr>
            <xdr:cNvSpPr/>
          </xdr:nvSpPr>
          <xdr:spPr>
            <a:xfrm>
              <a:off x="837697" y="771130"/>
              <a:ext cx="1296000" cy="183449"/>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Horas</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mantenimiento correctivo</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1009" name="Diagrama de flujo: proceso 1008">
              <a:extLst>
                <a:ext uri="{FF2B5EF4-FFF2-40B4-BE49-F238E27FC236}">
                  <a16:creationId xmlns:a16="http://schemas.microsoft.com/office/drawing/2014/main" id="{00000000-0008-0000-0100-0000F1030000}"/>
                </a:ext>
              </a:extLst>
            </xdr:cNvPr>
            <xdr:cNvSpPr/>
          </xdr:nvSpPr>
          <xdr:spPr>
            <a:xfrm>
              <a:off x="837697" y="1139237"/>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1010" name="Diagrama de flujo: proceso 1009">
              <a:extLst>
                <a:ext uri="{FF2B5EF4-FFF2-40B4-BE49-F238E27FC236}">
                  <a16:creationId xmlns:a16="http://schemas.microsoft.com/office/drawing/2014/main" id="{00000000-0008-0000-0100-0000F2030000}"/>
                </a:ext>
              </a:extLst>
            </xdr:cNvPr>
            <xdr:cNvSpPr/>
          </xdr:nvSpPr>
          <xdr:spPr>
            <a:xfrm>
              <a:off x="837697" y="952009"/>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Horas</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operacionales</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sp macro="" textlink="">
        <xdr:nvSpPr>
          <xdr:cNvPr id="1007" name="Diagrama de flujo: datos 1006">
            <a:extLst>
              <a:ext uri="{FF2B5EF4-FFF2-40B4-BE49-F238E27FC236}">
                <a16:creationId xmlns:a16="http://schemas.microsoft.com/office/drawing/2014/main" id="{00000000-0008-0000-0100-0000EF030000}"/>
              </a:ext>
            </a:extLst>
          </xdr:cNvPr>
          <xdr:cNvSpPr/>
        </xdr:nvSpPr>
        <xdr:spPr>
          <a:xfrm>
            <a:off x="5092700" y="1384300"/>
            <a:ext cx="1593850" cy="730250"/>
          </a:xfrm>
          <a:prstGeom prst="flowChartInputOutput">
            <a:avLst/>
          </a:prstGeom>
          <a:no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grpSp>
    <xdr:clientData/>
  </xdr:twoCellAnchor>
  <xdr:twoCellAnchor>
    <xdr:from>
      <xdr:col>4</xdr:col>
      <xdr:colOff>959150</xdr:colOff>
      <xdr:row>176</xdr:row>
      <xdr:rowOff>142174</xdr:rowOff>
    </xdr:from>
    <xdr:to>
      <xdr:col>5</xdr:col>
      <xdr:colOff>303550</xdr:colOff>
      <xdr:row>197</xdr:row>
      <xdr:rowOff>59174</xdr:rowOff>
    </xdr:to>
    <xdr:cxnSp macro="">
      <xdr:nvCxnSpPr>
        <xdr:cNvPr id="1011" name="Conector: angular 1010">
          <a:extLst>
            <a:ext uri="{FF2B5EF4-FFF2-40B4-BE49-F238E27FC236}">
              <a16:creationId xmlns:a16="http://schemas.microsoft.com/office/drawing/2014/main" id="{00000000-0008-0000-0100-0000F3030000}"/>
            </a:ext>
          </a:extLst>
        </xdr:cNvPr>
        <xdr:cNvCxnSpPr/>
      </xdr:nvCxnSpPr>
      <xdr:spPr>
        <a:xfrm rot="16200000" flipH="1">
          <a:off x="2768350" y="34648624"/>
          <a:ext cx="3600000" cy="1224000"/>
        </a:xfrm>
        <a:prstGeom prst="bentConnector2">
          <a:avLst/>
        </a:prstGeom>
        <a:ln w="3175">
          <a:solidFill>
            <a:schemeClr val="accent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933750</xdr:colOff>
      <xdr:row>199</xdr:row>
      <xdr:rowOff>57924</xdr:rowOff>
    </xdr:from>
    <xdr:to>
      <xdr:col>6</xdr:col>
      <xdr:colOff>314150</xdr:colOff>
      <xdr:row>204</xdr:row>
      <xdr:rowOff>8374</xdr:rowOff>
    </xdr:to>
    <xdr:cxnSp macro="">
      <xdr:nvCxnSpPr>
        <xdr:cNvPr id="1012" name="Conector: angular 1011">
          <a:extLst>
            <a:ext uri="{FF2B5EF4-FFF2-40B4-BE49-F238E27FC236}">
              <a16:creationId xmlns:a16="http://schemas.microsoft.com/office/drawing/2014/main" id="{00000000-0008-0000-0100-0000F4030000}"/>
            </a:ext>
          </a:extLst>
        </xdr:cNvPr>
        <xdr:cNvCxnSpPr/>
      </xdr:nvCxnSpPr>
      <xdr:spPr>
        <a:xfrm rot="16200000" flipH="1">
          <a:off x="6360550" y="37239624"/>
          <a:ext cx="871200" cy="1260000"/>
        </a:xfrm>
        <a:prstGeom prst="bentConnector2">
          <a:avLst/>
        </a:prstGeom>
        <a:ln w="3175">
          <a:solidFill>
            <a:schemeClr val="accent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311150</xdr:colOff>
      <xdr:row>8</xdr:row>
      <xdr:rowOff>120650</xdr:rowOff>
    </xdr:from>
    <xdr:to>
      <xdr:col>6</xdr:col>
      <xdr:colOff>1607150</xdr:colOff>
      <xdr:row>9</xdr:row>
      <xdr:rowOff>119949</xdr:rowOff>
    </xdr:to>
    <xdr:sp macro="" textlink="">
      <xdr:nvSpPr>
        <xdr:cNvPr id="1013" name="Diagrama de flujo: proceso 1012">
          <a:extLst>
            <a:ext uri="{FF2B5EF4-FFF2-40B4-BE49-F238E27FC236}">
              <a16:creationId xmlns:a16="http://schemas.microsoft.com/office/drawing/2014/main" id="{00000000-0008-0000-0100-0000F5030000}"/>
            </a:ext>
          </a:extLst>
        </xdr:cNvPr>
        <xdr:cNvSpPr/>
      </xdr:nvSpPr>
      <xdr:spPr>
        <a:xfrm>
          <a:off x="7423150" y="1003300"/>
          <a:ext cx="1296000"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Knowledge</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Manager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5</xdr:col>
      <xdr:colOff>1581149</xdr:colOff>
      <xdr:row>9</xdr:row>
      <xdr:rowOff>20096</xdr:rowOff>
    </xdr:from>
    <xdr:to>
      <xdr:col>6</xdr:col>
      <xdr:colOff>313549</xdr:colOff>
      <xdr:row>9</xdr:row>
      <xdr:rowOff>20096</xdr:rowOff>
    </xdr:to>
    <xdr:cxnSp macro="">
      <xdr:nvCxnSpPr>
        <xdr:cNvPr id="1014" name="Conector recto de flecha 1013">
          <a:extLst>
            <a:ext uri="{FF2B5EF4-FFF2-40B4-BE49-F238E27FC236}">
              <a16:creationId xmlns:a16="http://schemas.microsoft.com/office/drawing/2014/main" id="{00000000-0008-0000-0100-0000F6030000}"/>
            </a:ext>
          </a:extLst>
        </xdr:cNvPr>
        <xdr:cNvCxnSpPr/>
      </xdr:nvCxnSpPr>
      <xdr:spPr>
        <a:xfrm>
          <a:off x="6813549" y="1086896"/>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1600451</xdr:colOff>
      <xdr:row>15</xdr:row>
      <xdr:rowOff>166146</xdr:rowOff>
    </xdr:from>
    <xdr:to>
      <xdr:col>7</xdr:col>
      <xdr:colOff>295264</xdr:colOff>
      <xdr:row>15</xdr:row>
      <xdr:rowOff>166146</xdr:rowOff>
    </xdr:to>
    <xdr:cxnSp macro="">
      <xdr:nvCxnSpPr>
        <xdr:cNvPr id="1015" name="Conector recto de flecha 1014">
          <a:extLst>
            <a:ext uri="{FF2B5EF4-FFF2-40B4-BE49-F238E27FC236}">
              <a16:creationId xmlns:a16="http://schemas.microsoft.com/office/drawing/2014/main" id="{00000000-0008-0000-0100-0000F7030000}"/>
            </a:ext>
          </a:extLst>
        </xdr:cNvPr>
        <xdr:cNvCxnSpPr/>
      </xdr:nvCxnSpPr>
      <xdr:spPr>
        <a:xfrm>
          <a:off x="8720389" y="3126834"/>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311150</xdr:colOff>
      <xdr:row>15</xdr:row>
      <xdr:rowOff>82550</xdr:rowOff>
    </xdr:from>
    <xdr:to>
      <xdr:col>6</xdr:col>
      <xdr:colOff>1607150</xdr:colOff>
      <xdr:row>16</xdr:row>
      <xdr:rowOff>81849</xdr:rowOff>
    </xdr:to>
    <xdr:sp macro="" textlink="">
      <xdr:nvSpPr>
        <xdr:cNvPr id="1016" name="Diagrama de flujo: proceso 1015">
          <a:extLst>
            <a:ext uri="{FF2B5EF4-FFF2-40B4-BE49-F238E27FC236}">
              <a16:creationId xmlns:a16="http://schemas.microsoft.com/office/drawing/2014/main" id="{00000000-0008-0000-0100-0000F8030000}"/>
            </a:ext>
          </a:extLst>
        </xdr:cNvPr>
        <xdr:cNvSpPr/>
      </xdr:nvSpPr>
      <xdr:spPr>
        <a:xfrm>
          <a:off x="7423150" y="2254250"/>
          <a:ext cx="1296000"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Knowledge</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Manager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5</xdr:col>
      <xdr:colOff>1581149</xdr:colOff>
      <xdr:row>15</xdr:row>
      <xdr:rowOff>166146</xdr:rowOff>
    </xdr:from>
    <xdr:to>
      <xdr:col>6</xdr:col>
      <xdr:colOff>313549</xdr:colOff>
      <xdr:row>15</xdr:row>
      <xdr:rowOff>166146</xdr:rowOff>
    </xdr:to>
    <xdr:cxnSp macro="">
      <xdr:nvCxnSpPr>
        <xdr:cNvPr id="1017" name="Conector recto de flecha 1016">
          <a:extLst>
            <a:ext uri="{FF2B5EF4-FFF2-40B4-BE49-F238E27FC236}">
              <a16:creationId xmlns:a16="http://schemas.microsoft.com/office/drawing/2014/main" id="{00000000-0008-0000-0100-0000F9030000}"/>
            </a:ext>
          </a:extLst>
        </xdr:cNvPr>
        <xdr:cNvCxnSpPr/>
      </xdr:nvCxnSpPr>
      <xdr:spPr>
        <a:xfrm>
          <a:off x="6813549" y="2337846"/>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1600451</xdr:colOff>
      <xdr:row>22</xdr:row>
      <xdr:rowOff>115346</xdr:rowOff>
    </xdr:from>
    <xdr:to>
      <xdr:col>7</xdr:col>
      <xdr:colOff>295264</xdr:colOff>
      <xdr:row>22</xdr:row>
      <xdr:rowOff>115346</xdr:rowOff>
    </xdr:to>
    <xdr:cxnSp macro="">
      <xdr:nvCxnSpPr>
        <xdr:cNvPr id="1021" name="Conector recto de flecha 1020">
          <a:extLst>
            <a:ext uri="{FF2B5EF4-FFF2-40B4-BE49-F238E27FC236}">
              <a16:creationId xmlns:a16="http://schemas.microsoft.com/office/drawing/2014/main" id="{00000000-0008-0000-0100-0000FD030000}"/>
            </a:ext>
          </a:extLst>
        </xdr:cNvPr>
        <xdr:cNvCxnSpPr/>
      </xdr:nvCxnSpPr>
      <xdr:spPr>
        <a:xfrm>
          <a:off x="8720389" y="4353971"/>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311150</xdr:colOff>
      <xdr:row>22</xdr:row>
      <xdr:rowOff>31750</xdr:rowOff>
    </xdr:from>
    <xdr:to>
      <xdr:col>6</xdr:col>
      <xdr:colOff>1607150</xdr:colOff>
      <xdr:row>23</xdr:row>
      <xdr:rowOff>31049</xdr:rowOff>
    </xdr:to>
    <xdr:sp macro="" textlink="">
      <xdr:nvSpPr>
        <xdr:cNvPr id="1022" name="Diagrama de flujo: proceso 1021">
          <a:extLst>
            <a:ext uri="{FF2B5EF4-FFF2-40B4-BE49-F238E27FC236}">
              <a16:creationId xmlns:a16="http://schemas.microsoft.com/office/drawing/2014/main" id="{00000000-0008-0000-0100-0000FE030000}"/>
            </a:ext>
          </a:extLst>
        </xdr:cNvPr>
        <xdr:cNvSpPr/>
      </xdr:nvSpPr>
      <xdr:spPr>
        <a:xfrm>
          <a:off x="7423150" y="3492500"/>
          <a:ext cx="1296000"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Knowledge</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Manager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5</xdr:col>
      <xdr:colOff>1581149</xdr:colOff>
      <xdr:row>22</xdr:row>
      <xdr:rowOff>115346</xdr:rowOff>
    </xdr:from>
    <xdr:to>
      <xdr:col>6</xdr:col>
      <xdr:colOff>313549</xdr:colOff>
      <xdr:row>22</xdr:row>
      <xdr:rowOff>115346</xdr:rowOff>
    </xdr:to>
    <xdr:cxnSp macro="">
      <xdr:nvCxnSpPr>
        <xdr:cNvPr id="1023" name="Conector recto de flecha 1022">
          <a:extLst>
            <a:ext uri="{FF2B5EF4-FFF2-40B4-BE49-F238E27FC236}">
              <a16:creationId xmlns:a16="http://schemas.microsoft.com/office/drawing/2014/main" id="{00000000-0008-0000-0100-0000FF030000}"/>
            </a:ext>
          </a:extLst>
        </xdr:cNvPr>
        <xdr:cNvCxnSpPr/>
      </xdr:nvCxnSpPr>
      <xdr:spPr>
        <a:xfrm>
          <a:off x="6813549" y="3576096"/>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1600451</xdr:colOff>
      <xdr:row>29</xdr:row>
      <xdr:rowOff>64546</xdr:rowOff>
    </xdr:from>
    <xdr:to>
      <xdr:col>7</xdr:col>
      <xdr:colOff>295264</xdr:colOff>
      <xdr:row>29</xdr:row>
      <xdr:rowOff>64546</xdr:rowOff>
    </xdr:to>
    <xdr:cxnSp macro="">
      <xdr:nvCxnSpPr>
        <xdr:cNvPr id="1024" name="Conector recto de flecha 1023">
          <a:extLst>
            <a:ext uri="{FF2B5EF4-FFF2-40B4-BE49-F238E27FC236}">
              <a16:creationId xmlns:a16="http://schemas.microsoft.com/office/drawing/2014/main" id="{00000000-0008-0000-0100-000000040000}"/>
            </a:ext>
          </a:extLst>
        </xdr:cNvPr>
        <xdr:cNvCxnSpPr/>
      </xdr:nvCxnSpPr>
      <xdr:spPr>
        <a:xfrm>
          <a:off x="8720389" y="5581109"/>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311150</xdr:colOff>
      <xdr:row>28</xdr:row>
      <xdr:rowOff>165100</xdr:rowOff>
    </xdr:from>
    <xdr:to>
      <xdr:col>6</xdr:col>
      <xdr:colOff>1607150</xdr:colOff>
      <xdr:row>29</xdr:row>
      <xdr:rowOff>164399</xdr:rowOff>
    </xdr:to>
    <xdr:sp macro="" textlink="">
      <xdr:nvSpPr>
        <xdr:cNvPr id="1025" name="Diagrama de flujo: proceso 1024">
          <a:extLst>
            <a:ext uri="{FF2B5EF4-FFF2-40B4-BE49-F238E27FC236}">
              <a16:creationId xmlns:a16="http://schemas.microsoft.com/office/drawing/2014/main" id="{00000000-0008-0000-0100-000001040000}"/>
            </a:ext>
          </a:extLst>
        </xdr:cNvPr>
        <xdr:cNvSpPr/>
      </xdr:nvSpPr>
      <xdr:spPr>
        <a:xfrm>
          <a:off x="7423150" y="4730750"/>
          <a:ext cx="1296000"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Knowledge</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Manager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5</xdr:col>
      <xdr:colOff>1581149</xdr:colOff>
      <xdr:row>29</xdr:row>
      <xdr:rowOff>64546</xdr:rowOff>
    </xdr:from>
    <xdr:to>
      <xdr:col>6</xdr:col>
      <xdr:colOff>313549</xdr:colOff>
      <xdr:row>29</xdr:row>
      <xdr:rowOff>64546</xdr:rowOff>
    </xdr:to>
    <xdr:cxnSp macro="">
      <xdr:nvCxnSpPr>
        <xdr:cNvPr id="1026" name="Conector recto de flecha 1025">
          <a:extLst>
            <a:ext uri="{FF2B5EF4-FFF2-40B4-BE49-F238E27FC236}">
              <a16:creationId xmlns:a16="http://schemas.microsoft.com/office/drawing/2014/main" id="{00000000-0008-0000-0100-000002040000}"/>
            </a:ext>
          </a:extLst>
        </xdr:cNvPr>
        <xdr:cNvCxnSpPr/>
      </xdr:nvCxnSpPr>
      <xdr:spPr>
        <a:xfrm>
          <a:off x="6813549" y="4814346"/>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1600451</xdr:colOff>
      <xdr:row>38</xdr:row>
      <xdr:rowOff>13746</xdr:rowOff>
    </xdr:from>
    <xdr:to>
      <xdr:col>7</xdr:col>
      <xdr:colOff>295264</xdr:colOff>
      <xdr:row>38</xdr:row>
      <xdr:rowOff>13746</xdr:rowOff>
    </xdr:to>
    <xdr:cxnSp macro="">
      <xdr:nvCxnSpPr>
        <xdr:cNvPr id="1027" name="Conector recto de flecha 1026">
          <a:extLst>
            <a:ext uri="{FF2B5EF4-FFF2-40B4-BE49-F238E27FC236}">
              <a16:creationId xmlns:a16="http://schemas.microsoft.com/office/drawing/2014/main" id="{00000000-0008-0000-0100-000003040000}"/>
            </a:ext>
          </a:extLst>
        </xdr:cNvPr>
        <xdr:cNvCxnSpPr/>
      </xdr:nvCxnSpPr>
      <xdr:spPr>
        <a:xfrm>
          <a:off x="8720389" y="7189246"/>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311150</xdr:colOff>
      <xdr:row>37</xdr:row>
      <xdr:rowOff>114300</xdr:rowOff>
    </xdr:from>
    <xdr:to>
      <xdr:col>6</xdr:col>
      <xdr:colOff>1607150</xdr:colOff>
      <xdr:row>38</xdr:row>
      <xdr:rowOff>113599</xdr:rowOff>
    </xdr:to>
    <xdr:sp macro="" textlink="">
      <xdr:nvSpPr>
        <xdr:cNvPr id="1028" name="Diagrama de flujo: proceso 1027">
          <a:extLst>
            <a:ext uri="{FF2B5EF4-FFF2-40B4-BE49-F238E27FC236}">
              <a16:creationId xmlns:a16="http://schemas.microsoft.com/office/drawing/2014/main" id="{00000000-0008-0000-0100-000004040000}"/>
            </a:ext>
          </a:extLst>
        </xdr:cNvPr>
        <xdr:cNvSpPr/>
      </xdr:nvSpPr>
      <xdr:spPr>
        <a:xfrm>
          <a:off x="7423150" y="5975350"/>
          <a:ext cx="1296000"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Knowledge Manager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5</xdr:col>
      <xdr:colOff>1581149</xdr:colOff>
      <xdr:row>38</xdr:row>
      <xdr:rowOff>13746</xdr:rowOff>
    </xdr:from>
    <xdr:to>
      <xdr:col>6</xdr:col>
      <xdr:colOff>313549</xdr:colOff>
      <xdr:row>38</xdr:row>
      <xdr:rowOff>13746</xdr:rowOff>
    </xdr:to>
    <xdr:cxnSp macro="">
      <xdr:nvCxnSpPr>
        <xdr:cNvPr id="1029" name="Conector recto de flecha 1028">
          <a:extLst>
            <a:ext uri="{FF2B5EF4-FFF2-40B4-BE49-F238E27FC236}">
              <a16:creationId xmlns:a16="http://schemas.microsoft.com/office/drawing/2014/main" id="{00000000-0008-0000-0100-000005040000}"/>
            </a:ext>
          </a:extLst>
        </xdr:cNvPr>
        <xdr:cNvCxnSpPr/>
      </xdr:nvCxnSpPr>
      <xdr:spPr>
        <a:xfrm>
          <a:off x="6813549" y="6058946"/>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1600451</xdr:colOff>
      <xdr:row>44</xdr:row>
      <xdr:rowOff>153446</xdr:rowOff>
    </xdr:from>
    <xdr:to>
      <xdr:col>7</xdr:col>
      <xdr:colOff>295264</xdr:colOff>
      <xdr:row>44</xdr:row>
      <xdr:rowOff>153446</xdr:rowOff>
    </xdr:to>
    <xdr:cxnSp macro="">
      <xdr:nvCxnSpPr>
        <xdr:cNvPr id="1030" name="Conector recto de flecha 1029">
          <a:extLst>
            <a:ext uri="{FF2B5EF4-FFF2-40B4-BE49-F238E27FC236}">
              <a16:creationId xmlns:a16="http://schemas.microsoft.com/office/drawing/2014/main" id="{00000000-0008-0000-0100-000006040000}"/>
            </a:ext>
          </a:extLst>
        </xdr:cNvPr>
        <xdr:cNvCxnSpPr/>
      </xdr:nvCxnSpPr>
      <xdr:spPr>
        <a:xfrm>
          <a:off x="8720389" y="8424321"/>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311150</xdr:colOff>
      <xdr:row>44</xdr:row>
      <xdr:rowOff>69850</xdr:rowOff>
    </xdr:from>
    <xdr:to>
      <xdr:col>6</xdr:col>
      <xdr:colOff>1607150</xdr:colOff>
      <xdr:row>45</xdr:row>
      <xdr:rowOff>69149</xdr:rowOff>
    </xdr:to>
    <xdr:sp macro="" textlink="">
      <xdr:nvSpPr>
        <xdr:cNvPr id="1031" name="Diagrama de flujo: proceso 1030">
          <a:extLst>
            <a:ext uri="{FF2B5EF4-FFF2-40B4-BE49-F238E27FC236}">
              <a16:creationId xmlns:a16="http://schemas.microsoft.com/office/drawing/2014/main" id="{00000000-0008-0000-0100-000007040000}"/>
            </a:ext>
          </a:extLst>
        </xdr:cNvPr>
        <xdr:cNvSpPr/>
      </xdr:nvSpPr>
      <xdr:spPr>
        <a:xfrm>
          <a:off x="7423150" y="7435850"/>
          <a:ext cx="1296000"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Knowledge Manager</a:t>
          </a:r>
        </a:p>
      </xdr:txBody>
    </xdr:sp>
    <xdr:clientData/>
  </xdr:twoCellAnchor>
  <xdr:twoCellAnchor>
    <xdr:from>
      <xdr:col>5</xdr:col>
      <xdr:colOff>1581149</xdr:colOff>
      <xdr:row>44</xdr:row>
      <xdr:rowOff>153446</xdr:rowOff>
    </xdr:from>
    <xdr:to>
      <xdr:col>6</xdr:col>
      <xdr:colOff>313549</xdr:colOff>
      <xdr:row>44</xdr:row>
      <xdr:rowOff>153446</xdr:rowOff>
    </xdr:to>
    <xdr:cxnSp macro="">
      <xdr:nvCxnSpPr>
        <xdr:cNvPr id="1032" name="Conector recto de flecha 1031">
          <a:extLst>
            <a:ext uri="{FF2B5EF4-FFF2-40B4-BE49-F238E27FC236}">
              <a16:creationId xmlns:a16="http://schemas.microsoft.com/office/drawing/2014/main" id="{00000000-0008-0000-0100-000008040000}"/>
            </a:ext>
          </a:extLst>
        </xdr:cNvPr>
        <xdr:cNvCxnSpPr/>
      </xdr:nvCxnSpPr>
      <xdr:spPr>
        <a:xfrm>
          <a:off x="6813549" y="7303546"/>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1600451</xdr:colOff>
      <xdr:row>51</xdr:row>
      <xdr:rowOff>108996</xdr:rowOff>
    </xdr:from>
    <xdr:to>
      <xdr:col>7</xdr:col>
      <xdr:colOff>295264</xdr:colOff>
      <xdr:row>51</xdr:row>
      <xdr:rowOff>108996</xdr:rowOff>
    </xdr:to>
    <xdr:cxnSp macro="">
      <xdr:nvCxnSpPr>
        <xdr:cNvPr id="1033" name="Conector recto de flecha 1032">
          <a:extLst>
            <a:ext uri="{FF2B5EF4-FFF2-40B4-BE49-F238E27FC236}">
              <a16:creationId xmlns:a16="http://schemas.microsoft.com/office/drawing/2014/main" id="{00000000-0008-0000-0100-000009040000}"/>
            </a:ext>
          </a:extLst>
        </xdr:cNvPr>
        <xdr:cNvCxnSpPr/>
      </xdr:nvCxnSpPr>
      <xdr:spPr>
        <a:xfrm>
          <a:off x="8720389" y="9657809"/>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311150</xdr:colOff>
      <xdr:row>51</xdr:row>
      <xdr:rowOff>25400</xdr:rowOff>
    </xdr:from>
    <xdr:to>
      <xdr:col>6</xdr:col>
      <xdr:colOff>1607150</xdr:colOff>
      <xdr:row>52</xdr:row>
      <xdr:rowOff>24699</xdr:rowOff>
    </xdr:to>
    <xdr:sp macro="" textlink="">
      <xdr:nvSpPr>
        <xdr:cNvPr id="1034" name="Diagrama de flujo: proceso 1033">
          <a:extLst>
            <a:ext uri="{FF2B5EF4-FFF2-40B4-BE49-F238E27FC236}">
              <a16:creationId xmlns:a16="http://schemas.microsoft.com/office/drawing/2014/main" id="{00000000-0008-0000-0100-00000A040000}"/>
            </a:ext>
          </a:extLst>
        </xdr:cNvPr>
        <xdr:cNvSpPr/>
      </xdr:nvSpPr>
      <xdr:spPr>
        <a:xfrm>
          <a:off x="7423150" y="8464550"/>
          <a:ext cx="1296000"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Knowledge Manager</a:t>
          </a:r>
        </a:p>
      </xdr:txBody>
    </xdr:sp>
    <xdr:clientData/>
  </xdr:twoCellAnchor>
  <xdr:twoCellAnchor>
    <xdr:from>
      <xdr:col>5</xdr:col>
      <xdr:colOff>1581149</xdr:colOff>
      <xdr:row>51</xdr:row>
      <xdr:rowOff>108996</xdr:rowOff>
    </xdr:from>
    <xdr:to>
      <xdr:col>6</xdr:col>
      <xdr:colOff>313549</xdr:colOff>
      <xdr:row>51</xdr:row>
      <xdr:rowOff>108996</xdr:rowOff>
    </xdr:to>
    <xdr:cxnSp macro="">
      <xdr:nvCxnSpPr>
        <xdr:cNvPr id="1035" name="Conector recto de flecha 1034">
          <a:extLst>
            <a:ext uri="{FF2B5EF4-FFF2-40B4-BE49-F238E27FC236}">
              <a16:creationId xmlns:a16="http://schemas.microsoft.com/office/drawing/2014/main" id="{00000000-0008-0000-0100-00000B040000}"/>
            </a:ext>
          </a:extLst>
        </xdr:cNvPr>
        <xdr:cNvCxnSpPr/>
      </xdr:nvCxnSpPr>
      <xdr:spPr>
        <a:xfrm>
          <a:off x="6813549" y="8548146"/>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1600451</xdr:colOff>
      <xdr:row>58</xdr:row>
      <xdr:rowOff>70896</xdr:rowOff>
    </xdr:from>
    <xdr:to>
      <xdr:col>7</xdr:col>
      <xdr:colOff>295264</xdr:colOff>
      <xdr:row>58</xdr:row>
      <xdr:rowOff>70896</xdr:rowOff>
    </xdr:to>
    <xdr:cxnSp macro="">
      <xdr:nvCxnSpPr>
        <xdr:cNvPr id="1036" name="Conector recto de flecha 1035">
          <a:extLst>
            <a:ext uri="{FF2B5EF4-FFF2-40B4-BE49-F238E27FC236}">
              <a16:creationId xmlns:a16="http://schemas.microsoft.com/office/drawing/2014/main" id="{00000000-0008-0000-0100-00000C040000}"/>
            </a:ext>
          </a:extLst>
        </xdr:cNvPr>
        <xdr:cNvCxnSpPr/>
      </xdr:nvCxnSpPr>
      <xdr:spPr>
        <a:xfrm>
          <a:off x="8720389" y="10897646"/>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311150</xdr:colOff>
      <xdr:row>57</xdr:row>
      <xdr:rowOff>171450</xdr:rowOff>
    </xdr:from>
    <xdr:to>
      <xdr:col>6</xdr:col>
      <xdr:colOff>1607150</xdr:colOff>
      <xdr:row>58</xdr:row>
      <xdr:rowOff>170749</xdr:rowOff>
    </xdr:to>
    <xdr:sp macro="" textlink="">
      <xdr:nvSpPr>
        <xdr:cNvPr id="1037" name="Diagrama de flujo: proceso 1036">
          <a:extLst>
            <a:ext uri="{FF2B5EF4-FFF2-40B4-BE49-F238E27FC236}">
              <a16:creationId xmlns:a16="http://schemas.microsoft.com/office/drawing/2014/main" id="{00000000-0008-0000-0100-00000D040000}"/>
            </a:ext>
          </a:extLst>
        </xdr:cNvPr>
        <xdr:cNvSpPr/>
      </xdr:nvSpPr>
      <xdr:spPr>
        <a:xfrm>
          <a:off x="7423150" y="9715500"/>
          <a:ext cx="1296000"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Knowledge Manager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5</xdr:col>
      <xdr:colOff>1581149</xdr:colOff>
      <xdr:row>58</xdr:row>
      <xdr:rowOff>70896</xdr:rowOff>
    </xdr:from>
    <xdr:to>
      <xdr:col>6</xdr:col>
      <xdr:colOff>313549</xdr:colOff>
      <xdr:row>58</xdr:row>
      <xdr:rowOff>70896</xdr:rowOff>
    </xdr:to>
    <xdr:cxnSp macro="">
      <xdr:nvCxnSpPr>
        <xdr:cNvPr id="1038" name="Conector recto de flecha 1037">
          <a:extLst>
            <a:ext uri="{FF2B5EF4-FFF2-40B4-BE49-F238E27FC236}">
              <a16:creationId xmlns:a16="http://schemas.microsoft.com/office/drawing/2014/main" id="{00000000-0008-0000-0100-00000E040000}"/>
            </a:ext>
          </a:extLst>
        </xdr:cNvPr>
        <xdr:cNvCxnSpPr/>
      </xdr:nvCxnSpPr>
      <xdr:spPr>
        <a:xfrm>
          <a:off x="6813549" y="9799096"/>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1600451</xdr:colOff>
      <xdr:row>65</xdr:row>
      <xdr:rowOff>26446</xdr:rowOff>
    </xdr:from>
    <xdr:to>
      <xdr:col>7</xdr:col>
      <xdr:colOff>295264</xdr:colOff>
      <xdr:row>65</xdr:row>
      <xdr:rowOff>26446</xdr:rowOff>
    </xdr:to>
    <xdr:cxnSp macro="">
      <xdr:nvCxnSpPr>
        <xdr:cNvPr id="1039" name="Conector recto de flecha 1038">
          <a:extLst>
            <a:ext uri="{FF2B5EF4-FFF2-40B4-BE49-F238E27FC236}">
              <a16:creationId xmlns:a16="http://schemas.microsoft.com/office/drawing/2014/main" id="{00000000-0008-0000-0100-00000F040000}"/>
            </a:ext>
          </a:extLst>
        </xdr:cNvPr>
        <xdr:cNvCxnSpPr/>
      </xdr:nvCxnSpPr>
      <xdr:spPr>
        <a:xfrm>
          <a:off x="8720389" y="12131134"/>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311150</xdr:colOff>
      <xdr:row>64</xdr:row>
      <xdr:rowOff>127000</xdr:rowOff>
    </xdr:from>
    <xdr:to>
      <xdr:col>6</xdr:col>
      <xdr:colOff>1607150</xdr:colOff>
      <xdr:row>65</xdr:row>
      <xdr:rowOff>126299</xdr:rowOff>
    </xdr:to>
    <xdr:sp macro="" textlink="">
      <xdr:nvSpPr>
        <xdr:cNvPr id="1040" name="Diagrama de flujo: proceso 1039">
          <a:extLst>
            <a:ext uri="{FF2B5EF4-FFF2-40B4-BE49-F238E27FC236}">
              <a16:creationId xmlns:a16="http://schemas.microsoft.com/office/drawing/2014/main" id="{00000000-0008-0000-0100-000010040000}"/>
            </a:ext>
          </a:extLst>
        </xdr:cNvPr>
        <xdr:cNvSpPr/>
      </xdr:nvSpPr>
      <xdr:spPr>
        <a:xfrm>
          <a:off x="7423150" y="10960100"/>
          <a:ext cx="1296000"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Knowledge Manager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5</xdr:col>
      <xdr:colOff>1581149</xdr:colOff>
      <xdr:row>65</xdr:row>
      <xdr:rowOff>26446</xdr:rowOff>
    </xdr:from>
    <xdr:to>
      <xdr:col>6</xdr:col>
      <xdr:colOff>313549</xdr:colOff>
      <xdr:row>65</xdr:row>
      <xdr:rowOff>26446</xdr:rowOff>
    </xdr:to>
    <xdr:cxnSp macro="">
      <xdr:nvCxnSpPr>
        <xdr:cNvPr id="1041" name="Conector recto de flecha 1040">
          <a:extLst>
            <a:ext uri="{FF2B5EF4-FFF2-40B4-BE49-F238E27FC236}">
              <a16:creationId xmlns:a16="http://schemas.microsoft.com/office/drawing/2014/main" id="{00000000-0008-0000-0100-000011040000}"/>
            </a:ext>
          </a:extLst>
        </xdr:cNvPr>
        <xdr:cNvCxnSpPr/>
      </xdr:nvCxnSpPr>
      <xdr:spPr>
        <a:xfrm>
          <a:off x="6813549" y="11043696"/>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1600451</xdr:colOff>
      <xdr:row>71</xdr:row>
      <xdr:rowOff>166146</xdr:rowOff>
    </xdr:from>
    <xdr:to>
      <xdr:col>7</xdr:col>
      <xdr:colOff>295264</xdr:colOff>
      <xdr:row>71</xdr:row>
      <xdr:rowOff>166146</xdr:rowOff>
    </xdr:to>
    <xdr:cxnSp macro="">
      <xdr:nvCxnSpPr>
        <xdr:cNvPr id="1042" name="Conector recto de flecha 1041">
          <a:extLst>
            <a:ext uri="{FF2B5EF4-FFF2-40B4-BE49-F238E27FC236}">
              <a16:creationId xmlns:a16="http://schemas.microsoft.com/office/drawing/2014/main" id="{00000000-0008-0000-0100-000012040000}"/>
            </a:ext>
          </a:extLst>
        </xdr:cNvPr>
        <xdr:cNvCxnSpPr/>
      </xdr:nvCxnSpPr>
      <xdr:spPr>
        <a:xfrm>
          <a:off x="8720389" y="13366209"/>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311150</xdr:colOff>
      <xdr:row>71</xdr:row>
      <xdr:rowOff>82550</xdr:rowOff>
    </xdr:from>
    <xdr:to>
      <xdr:col>6</xdr:col>
      <xdr:colOff>1607150</xdr:colOff>
      <xdr:row>72</xdr:row>
      <xdr:rowOff>81849</xdr:rowOff>
    </xdr:to>
    <xdr:sp macro="" textlink="">
      <xdr:nvSpPr>
        <xdr:cNvPr id="1043" name="Diagrama de flujo: proceso 1042">
          <a:extLst>
            <a:ext uri="{FF2B5EF4-FFF2-40B4-BE49-F238E27FC236}">
              <a16:creationId xmlns:a16="http://schemas.microsoft.com/office/drawing/2014/main" id="{00000000-0008-0000-0100-000013040000}"/>
            </a:ext>
          </a:extLst>
        </xdr:cNvPr>
        <xdr:cNvSpPr/>
      </xdr:nvSpPr>
      <xdr:spPr>
        <a:xfrm>
          <a:off x="7423150" y="12204700"/>
          <a:ext cx="1296000"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Knowledge Manager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5</xdr:col>
      <xdr:colOff>1581149</xdr:colOff>
      <xdr:row>71</xdr:row>
      <xdr:rowOff>166146</xdr:rowOff>
    </xdr:from>
    <xdr:to>
      <xdr:col>6</xdr:col>
      <xdr:colOff>313549</xdr:colOff>
      <xdr:row>71</xdr:row>
      <xdr:rowOff>166146</xdr:rowOff>
    </xdr:to>
    <xdr:cxnSp macro="">
      <xdr:nvCxnSpPr>
        <xdr:cNvPr id="1044" name="Conector recto de flecha 1043">
          <a:extLst>
            <a:ext uri="{FF2B5EF4-FFF2-40B4-BE49-F238E27FC236}">
              <a16:creationId xmlns:a16="http://schemas.microsoft.com/office/drawing/2014/main" id="{00000000-0008-0000-0100-000014040000}"/>
            </a:ext>
          </a:extLst>
        </xdr:cNvPr>
        <xdr:cNvCxnSpPr/>
      </xdr:nvCxnSpPr>
      <xdr:spPr>
        <a:xfrm>
          <a:off x="6813549" y="12288296"/>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1600451</xdr:colOff>
      <xdr:row>78</xdr:row>
      <xdr:rowOff>121696</xdr:rowOff>
    </xdr:from>
    <xdr:to>
      <xdr:col>7</xdr:col>
      <xdr:colOff>295264</xdr:colOff>
      <xdr:row>78</xdr:row>
      <xdr:rowOff>121696</xdr:rowOff>
    </xdr:to>
    <xdr:cxnSp macro="">
      <xdr:nvCxnSpPr>
        <xdr:cNvPr id="1045" name="Conector recto de flecha 1044">
          <a:extLst>
            <a:ext uri="{FF2B5EF4-FFF2-40B4-BE49-F238E27FC236}">
              <a16:creationId xmlns:a16="http://schemas.microsoft.com/office/drawing/2014/main" id="{00000000-0008-0000-0100-000015040000}"/>
            </a:ext>
          </a:extLst>
        </xdr:cNvPr>
        <xdr:cNvCxnSpPr/>
      </xdr:nvCxnSpPr>
      <xdr:spPr>
        <a:xfrm>
          <a:off x="8720389" y="14599696"/>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311150</xdr:colOff>
      <xdr:row>78</xdr:row>
      <xdr:rowOff>38100</xdr:rowOff>
    </xdr:from>
    <xdr:to>
      <xdr:col>6</xdr:col>
      <xdr:colOff>1607150</xdr:colOff>
      <xdr:row>79</xdr:row>
      <xdr:rowOff>37399</xdr:rowOff>
    </xdr:to>
    <xdr:sp macro="" textlink="">
      <xdr:nvSpPr>
        <xdr:cNvPr id="1046" name="Diagrama de flujo: proceso 1045">
          <a:extLst>
            <a:ext uri="{FF2B5EF4-FFF2-40B4-BE49-F238E27FC236}">
              <a16:creationId xmlns:a16="http://schemas.microsoft.com/office/drawing/2014/main" id="{00000000-0008-0000-0100-000016040000}"/>
            </a:ext>
          </a:extLst>
        </xdr:cNvPr>
        <xdr:cNvSpPr/>
      </xdr:nvSpPr>
      <xdr:spPr>
        <a:xfrm>
          <a:off x="7423150" y="13449300"/>
          <a:ext cx="1296000"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Knowledge Manager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5</xdr:col>
      <xdr:colOff>1581149</xdr:colOff>
      <xdr:row>78</xdr:row>
      <xdr:rowOff>121696</xdr:rowOff>
    </xdr:from>
    <xdr:to>
      <xdr:col>6</xdr:col>
      <xdr:colOff>313549</xdr:colOff>
      <xdr:row>78</xdr:row>
      <xdr:rowOff>121696</xdr:rowOff>
    </xdr:to>
    <xdr:cxnSp macro="">
      <xdr:nvCxnSpPr>
        <xdr:cNvPr id="1047" name="Conector recto de flecha 1046">
          <a:extLst>
            <a:ext uri="{FF2B5EF4-FFF2-40B4-BE49-F238E27FC236}">
              <a16:creationId xmlns:a16="http://schemas.microsoft.com/office/drawing/2014/main" id="{00000000-0008-0000-0100-000017040000}"/>
            </a:ext>
          </a:extLst>
        </xdr:cNvPr>
        <xdr:cNvCxnSpPr/>
      </xdr:nvCxnSpPr>
      <xdr:spPr>
        <a:xfrm>
          <a:off x="6813549" y="13532896"/>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1600451</xdr:colOff>
      <xdr:row>85</xdr:row>
      <xdr:rowOff>70896</xdr:rowOff>
    </xdr:from>
    <xdr:to>
      <xdr:col>7</xdr:col>
      <xdr:colOff>295264</xdr:colOff>
      <xdr:row>85</xdr:row>
      <xdr:rowOff>70896</xdr:rowOff>
    </xdr:to>
    <xdr:cxnSp macro="">
      <xdr:nvCxnSpPr>
        <xdr:cNvPr id="1048" name="Conector recto de flecha 1047">
          <a:extLst>
            <a:ext uri="{FF2B5EF4-FFF2-40B4-BE49-F238E27FC236}">
              <a16:creationId xmlns:a16="http://schemas.microsoft.com/office/drawing/2014/main" id="{00000000-0008-0000-0100-000018040000}"/>
            </a:ext>
          </a:extLst>
        </xdr:cNvPr>
        <xdr:cNvCxnSpPr/>
      </xdr:nvCxnSpPr>
      <xdr:spPr>
        <a:xfrm>
          <a:off x="8720389" y="15826834"/>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311150</xdr:colOff>
      <xdr:row>84</xdr:row>
      <xdr:rowOff>171450</xdr:rowOff>
    </xdr:from>
    <xdr:to>
      <xdr:col>6</xdr:col>
      <xdr:colOff>1607150</xdr:colOff>
      <xdr:row>85</xdr:row>
      <xdr:rowOff>170749</xdr:rowOff>
    </xdr:to>
    <xdr:sp macro="" textlink="">
      <xdr:nvSpPr>
        <xdr:cNvPr id="1049" name="Diagrama de flujo: proceso 1048">
          <a:extLst>
            <a:ext uri="{FF2B5EF4-FFF2-40B4-BE49-F238E27FC236}">
              <a16:creationId xmlns:a16="http://schemas.microsoft.com/office/drawing/2014/main" id="{00000000-0008-0000-0100-000019040000}"/>
            </a:ext>
          </a:extLst>
        </xdr:cNvPr>
        <xdr:cNvSpPr/>
      </xdr:nvSpPr>
      <xdr:spPr>
        <a:xfrm>
          <a:off x="7423150" y="14687550"/>
          <a:ext cx="1296000"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Knowledge Manager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5</xdr:col>
      <xdr:colOff>1581149</xdr:colOff>
      <xdr:row>85</xdr:row>
      <xdr:rowOff>70896</xdr:rowOff>
    </xdr:from>
    <xdr:to>
      <xdr:col>6</xdr:col>
      <xdr:colOff>313549</xdr:colOff>
      <xdr:row>85</xdr:row>
      <xdr:rowOff>70896</xdr:rowOff>
    </xdr:to>
    <xdr:cxnSp macro="">
      <xdr:nvCxnSpPr>
        <xdr:cNvPr id="1050" name="Conector recto de flecha 1049">
          <a:extLst>
            <a:ext uri="{FF2B5EF4-FFF2-40B4-BE49-F238E27FC236}">
              <a16:creationId xmlns:a16="http://schemas.microsoft.com/office/drawing/2014/main" id="{00000000-0008-0000-0100-00001A040000}"/>
            </a:ext>
          </a:extLst>
        </xdr:cNvPr>
        <xdr:cNvCxnSpPr/>
      </xdr:nvCxnSpPr>
      <xdr:spPr>
        <a:xfrm>
          <a:off x="6813549" y="14771146"/>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1600451</xdr:colOff>
      <xdr:row>92</xdr:row>
      <xdr:rowOff>20096</xdr:rowOff>
    </xdr:from>
    <xdr:to>
      <xdr:col>7</xdr:col>
      <xdr:colOff>295264</xdr:colOff>
      <xdr:row>92</xdr:row>
      <xdr:rowOff>20096</xdr:rowOff>
    </xdr:to>
    <xdr:cxnSp macro="">
      <xdr:nvCxnSpPr>
        <xdr:cNvPr id="1051" name="Conector recto de flecha 1050">
          <a:extLst>
            <a:ext uri="{FF2B5EF4-FFF2-40B4-BE49-F238E27FC236}">
              <a16:creationId xmlns:a16="http://schemas.microsoft.com/office/drawing/2014/main" id="{00000000-0008-0000-0100-00001B040000}"/>
            </a:ext>
          </a:extLst>
        </xdr:cNvPr>
        <xdr:cNvCxnSpPr/>
      </xdr:nvCxnSpPr>
      <xdr:spPr>
        <a:xfrm>
          <a:off x="8720389" y="17053971"/>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311150</xdr:colOff>
      <xdr:row>91</xdr:row>
      <xdr:rowOff>120650</xdr:rowOff>
    </xdr:from>
    <xdr:to>
      <xdr:col>6</xdr:col>
      <xdr:colOff>1607150</xdr:colOff>
      <xdr:row>92</xdr:row>
      <xdr:rowOff>119949</xdr:rowOff>
    </xdr:to>
    <xdr:sp macro="" textlink="">
      <xdr:nvSpPr>
        <xdr:cNvPr id="1052" name="Diagrama de flujo: proceso 1051">
          <a:extLst>
            <a:ext uri="{FF2B5EF4-FFF2-40B4-BE49-F238E27FC236}">
              <a16:creationId xmlns:a16="http://schemas.microsoft.com/office/drawing/2014/main" id="{00000000-0008-0000-0100-00001C040000}"/>
            </a:ext>
          </a:extLst>
        </xdr:cNvPr>
        <xdr:cNvSpPr/>
      </xdr:nvSpPr>
      <xdr:spPr>
        <a:xfrm>
          <a:off x="7423150" y="15925800"/>
          <a:ext cx="1296000"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Knowledge Manager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5</xdr:col>
      <xdr:colOff>1581149</xdr:colOff>
      <xdr:row>92</xdr:row>
      <xdr:rowOff>20096</xdr:rowOff>
    </xdr:from>
    <xdr:to>
      <xdr:col>6</xdr:col>
      <xdr:colOff>313549</xdr:colOff>
      <xdr:row>92</xdr:row>
      <xdr:rowOff>20096</xdr:rowOff>
    </xdr:to>
    <xdr:cxnSp macro="">
      <xdr:nvCxnSpPr>
        <xdr:cNvPr id="1053" name="Conector recto de flecha 1052">
          <a:extLst>
            <a:ext uri="{FF2B5EF4-FFF2-40B4-BE49-F238E27FC236}">
              <a16:creationId xmlns:a16="http://schemas.microsoft.com/office/drawing/2014/main" id="{00000000-0008-0000-0100-00001D040000}"/>
            </a:ext>
          </a:extLst>
        </xdr:cNvPr>
        <xdr:cNvCxnSpPr/>
      </xdr:nvCxnSpPr>
      <xdr:spPr>
        <a:xfrm>
          <a:off x="6813549" y="16009396"/>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1600451</xdr:colOff>
      <xdr:row>113</xdr:row>
      <xdr:rowOff>128046</xdr:rowOff>
    </xdr:from>
    <xdr:to>
      <xdr:col>7</xdr:col>
      <xdr:colOff>295264</xdr:colOff>
      <xdr:row>113</xdr:row>
      <xdr:rowOff>128046</xdr:rowOff>
    </xdr:to>
    <xdr:cxnSp macro="">
      <xdr:nvCxnSpPr>
        <xdr:cNvPr id="1054" name="Conector recto de flecha 1053">
          <a:extLst>
            <a:ext uri="{FF2B5EF4-FFF2-40B4-BE49-F238E27FC236}">
              <a16:creationId xmlns:a16="http://schemas.microsoft.com/office/drawing/2014/main" id="{00000000-0008-0000-0100-00001E040000}"/>
            </a:ext>
          </a:extLst>
        </xdr:cNvPr>
        <xdr:cNvCxnSpPr/>
      </xdr:nvCxnSpPr>
      <xdr:spPr>
        <a:xfrm>
          <a:off x="8720389" y="21011609"/>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311150</xdr:colOff>
      <xdr:row>113</xdr:row>
      <xdr:rowOff>44450</xdr:rowOff>
    </xdr:from>
    <xdr:to>
      <xdr:col>6</xdr:col>
      <xdr:colOff>1607150</xdr:colOff>
      <xdr:row>114</xdr:row>
      <xdr:rowOff>43749</xdr:rowOff>
    </xdr:to>
    <xdr:sp macro="" textlink="">
      <xdr:nvSpPr>
        <xdr:cNvPr id="1055" name="Diagrama de flujo: proceso 1054">
          <a:extLst>
            <a:ext uri="{FF2B5EF4-FFF2-40B4-BE49-F238E27FC236}">
              <a16:creationId xmlns:a16="http://schemas.microsoft.com/office/drawing/2014/main" id="{00000000-0008-0000-0100-00001F040000}"/>
            </a:ext>
          </a:extLst>
        </xdr:cNvPr>
        <xdr:cNvSpPr/>
      </xdr:nvSpPr>
      <xdr:spPr>
        <a:xfrm>
          <a:off x="7423150" y="22117050"/>
          <a:ext cx="1296000"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Knowledge Manager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5</xdr:col>
      <xdr:colOff>1581149</xdr:colOff>
      <xdr:row>113</xdr:row>
      <xdr:rowOff>128046</xdr:rowOff>
    </xdr:from>
    <xdr:to>
      <xdr:col>6</xdr:col>
      <xdr:colOff>313549</xdr:colOff>
      <xdr:row>113</xdr:row>
      <xdr:rowOff>128046</xdr:rowOff>
    </xdr:to>
    <xdr:cxnSp macro="">
      <xdr:nvCxnSpPr>
        <xdr:cNvPr id="1056" name="Conector recto de flecha 1055">
          <a:extLst>
            <a:ext uri="{FF2B5EF4-FFF2-40B4-BE49-F238E27FC236}">
              <a16:creationId xmlns:a16="http://schemas.microsoft.com/office/drawing/2014/main" id="{00000000-0008-0000-0100-000020040000}"/>
            </a:ext>
          </a:extLst>
        </xdr:cNvPr>
        <xdr:cNvCxnSpPr/>
      </xdr:nvCxnSpPr>
      <xdr:spPr>
        <a:xfrm>
          <a:off x="6813549" y="22200646"/>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1600451</xdr:colOff>
      <xdr:row>120</xdr:row>
      <xdr:rowOff>77246</xdr:rowOff>
    </xdr:from>
    <xdr:to>
      <xdr:col>7</xdr:col>
      <xdr:colOff>295264</xdr:colOff>
      <xdr:row>120</xdr:row>
      <xdr:rowOff>77246</xdr:rowOff>
    </xdr:to>
    <xdr:cxnSp macro="">
      <xdr:nvCxnSpPr>
        <xdr:cNvPr id="1057" name="Conector recto de flecha 1056">
          <a:extLst>
            <a:ext uri="{FF2B5EF4-FFF2-40B4-BE49-F238E27FC236}">
              <a16:creationId xmlns:a16="http://schemas.microsoft.com/office/drawing/2014/main" id="{00000000-0008-0000-0100-000021040000}"/>
            </a:ext>
          </a:extLst>
        </xdr:cNvPr>
        <xdr:cNvCxnSpPr/>
      </xdr:nvCxnSpPr>
      <xdr:spPr>
        <a:xfrm>
          <a:off x="8720389" y="22238746"/>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311150</xdr:colOff>
      <xdr:row>119</xdr:row>
      <xdr:rowOff>177800</xdr:rowOff>
    </xdr:from>
    <xdr:to>
      <xdr:col>6</xdr:col>
      <xdr:colOff>1607150</xdr:colOff>
      <xdr:row>120</xdr:row>
      <xdr:rowOff>177099</xdr:rowOff>
    </xdr:to>
    <xdr:sp macro="" textlink="">
      <xdr:nvSpPr>
        <xdr:cNvPr id="1058" name="Diagrama de flujo: proceso 1057">
          <a:extLst>
            <a:ext uri="{FF2B5EF4-FFF2-40B4-BE49-F238E27FC236}">
              <a16:creationId xmlns:a16="http://schemas.microsoft.com/office/drawing/2014/main" id="{00000000-0008-0000-0100-000022040000}"/>
            </a:ext>
          </a:extLst>
        </xdr:cNvPr>
        <xdr:cNvSpPr/>
      </xdr:nvSpPr>
      <xdr:spPr>
        <a:xfrm>
          <a:off x="7423150" y="23355300"/>
          <a:ext cx="1296000"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Knowledge Manager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5</xdr:col>
      <xdr:colOff>1581149</xdr:colOff>
      <xdr:row>120</xdr:row>
      <xdr:rowOff>77246</xdr:rowOff>
    </xdr:from>
    <xdr:to>
      <xdr:col>6</xdr:col>
      <xdr:colOff>313549</xdr:colOff>
      <xdr:row>120</xdr:row>
      <xdr:rowOff>77246</xdr:rowOff>
    </xdr:to>
    <xdr:cxnSp macro="">
      <xdr:nvCxnSpPr>
        <xdr:cNvPr id="1059" name="Conector recto de flecha 1058">
          <a:extLst>
            <a:ext uri="{FF2B5EF4-FFF2-40B4-BE49-F238E27FC236}">
              <a16:creationId xmlns:a16="http://schemas.microsoft.com/office/drawing/2014/main" id="{00000000-0008-0000-0100-000023040000}"/>
            </a:ext>
          </a:extLst>
        </xdr:cNvPr>
        <xdr:cNvCxnSpPr/>
      </xdr:nvCxnSpPr>
      <xdr:spPr>
        <a:xfrm>
          <a:off x="6813549" y="23438896"/>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1600451</xdr:colOff>
      <xdr:row>127</xdr:row>
      <xdr:rowOff>26446</xdr:rowOff>
    </xdr:from>
    <xdr:to>
      <xdr:col>7</xdr:col>
      <xdr:colOff>295264</xdr:colOff>
      <xdr:row>127</xdr:row>
      <xdr:rowOff>26446</xdr:rowOff>
    </xdr:to>
    <xdr:cxnSp macro="">
      <xdr:nvCxnSpPr>
        <xdr:cNvPr id="1060" name="Conector recto de flecha 1059">
          <a:extLst>
            <a:ext uri="{FF2B5EF4-FFF2-40B4-BE49-F238E27FC236}">
              <a16:creationId xmlns:a16="http://schemas.microsoft.com/office/drawing/2014/main" id="{00000000-0008-0000-0100-000024040000}"/>
            </a:ext>
          </a:extLst>
        </xdr:cNvPr>
        <xdr:cNvCxnSpPr/>
      </xdr:nvCxnSpPr>
      <xdr:spPr>
        <a:xfrm>
          <a:off x="8720389" y="23465884"/>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311150</xdr:colOff>
      <xdr:row>126</xdr:row>
      <xdr:rowOff>127000</xdr:rowOff>
    </xdr:from>
    <xdr:to>
      <xdr:col>6</xdr:col>
      <xdr:colOff>1607150</xdr:colOff>
      <xdr:row>127</xdr:row>
      <xdr:rowOff>126299</xdr:rowOff>
    </xdr:to>
    <xdr:sp macro="" textlink="">
      <xdr:nvSpPr>
        <xdr:cNvPr id="1061" name="Diagrama de flujo: proceso 1060">
          <a:extLst>
            <a:ext uri="{FF2B5EF4-FFF2-40B4-BE49-F238E27FC236}">
              <a16:creationId xmlns:a16="http://schemas.microsoft.com/office/drawing/2014/main" id="{00000000-0008-0000-0100-000025040000}"/>
            </a:ext>
          </a:extLst>
        </xdr:cNvPr>
        <xdr:cNvSpPr/>
      </xdr:nvSpPr>
      <xdr:spPr>
        <a:xfrm>
          <a:off x="7423150" y="24593550"/>
          <a:ext cx="1296000"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Knowledge Manager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5</xdr:col>
      <xdr:colOff>1581149</xdr:colOff>
      <xdr:row>127</xdr:row>
      <xdr:rowOff>26446</xdr:rowOff>
    </xdr:from>
    <xdr:to>
      <xdr:col>6</xdr:col>
      <xdr:colOff>313549</xdr:colOff>
      <xdr:row>127</xdr:row>
      <xdr:rowOff>26446</xdr:rowOff>
    </xdr:to>
    <xdr:cxnSp macro="">
      <xdr:nvCxnSpPr>
        <xdr:cNvPr id="1062" name="Conector recto de flecha 1061">
          <a:extLst>
            <a:ext uri="{FF2B5EF4-FFF2-40B4-BE49-F238E27FC236}">
              <a16:creationId xmlns:a16="http://schemas.microsoft.com/office/drawing/2014/main" id="{00000000-0008-0000-0100-000026040000}"/>
            </a:ext>
          </a:extLst>
        </xdr:cNvPr>
        <xdr:cNvCxnSpPr/>
      </xdr:nvCxnSpPr>
      <xdr:spPr>
        <a:xfrm>
          <a:off x="6813549" y="24677146"/>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1600451</xdr:colOff>
      <xdr:row>133</xdr:row>
      <xdr:rowOff>153446</xdr:rowOff>
    </xdr:from>
    <xdr:to>
      <xdr:col>7</xdr:col>
      <xdr:colOff>295264</xdr:colOff>
      <xdr:row>133</xdr:row>
      <xdr:rowOff>153446</xdr:rowOff>
    </xdr:to>
    <xdr:cxnSp macro="">
      <xdr:nvCxnSpPr>
        <xdr:cNvPr id="1063" name="Conector recto de flecha 1062">
          <a:extLst>
            <a:ext uri="{FF2B5EF4-FFF2-40B4-BE49-F238E27FC236}">
              <a16:creationId xmlns:a16="http://schemas.microsoft.com/office/drawing/2014/main" id="{00000000-0008-0000-0100-000027040000}"/>
            </a:ext>
          </a:extLst>
        </xdr:cNvPr>
        <xdr:cNvCxnSpPr/>
      </xdr:nvCxnSpPr>
      <xdr:spPr>
        <a:xfrm>
          <a:off x="8720389" y="24688259"/>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311150</xdr:colOff>
      <xdr:row>133</xdr:row>
      <xdr:rowOff>69850</xdr:rowOff>
    </xdr:from>
    <xdr:to>
      <xdr:col>6</xdr:col>
      <xdr:colOff>1607150</xdr:colOff>
      <xdr:row>134</xdr:row>
      <xdr:rowOff>69149</xdr:rowOff>
    </xdr:to>
    <xdr:sp macro="" textlink="">
      <xdr:nvSpPr>
        <xdr:cNvPr id="1064" name="Diagrama de flujo: proceso 1063">
          <a:extLst>
            <a:ext uri="{FF2B5EF4-FFF2-40B4-BE49-F238E27FC236}">
              <a16:creationId xmlns:a16="http://schemas.microsoft.com/office/drawing/2014/main" id="{00000000-0008-0000-0100-000028040000}"/>
            </a:ext>
          </a:extLst>
        </xdr:cNvPr>
        <xdr:cNvSpPr/>
      </xdr:nvSpPr>
      <xdr:spPr>
        <a:xfrm>
          <a:off x="7423150" y="25825450"/>
          <a:ext cx="1296000"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Knowledge Manager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5</xdr:col>
      <xdr:colOff>1581149</xdr:colOff>
      <xdr:row>133</xdr:row>
      <xdr:rowOff>153446</xdr:rowOff>
    </xdr:from>
    <xdr:to>
      <xdr:col>6</xdr:col>
      <xdr:colOff>313549</xdr:colOff>
      <xdr:row>133</xdr:row>
      <xdr:rowOff>153446</xdr:rowOff>
    </xdr:to>
    <xdr:cxnSp macro="">
      <xdr:nvCxnSpPr>
        <xdr:cNvPr id="1065" name="Conector recto de flecha 1064">
          <a:extLst>
            <a:ext uri="{FF2B5EF4-FFF2-40B4-BE49-F238E27FC236}">
              <a16:creationId xmlns:a16="http://schemas.microsoft.com/office/drawing/2014/main" id="{00000000-0008-0000-0100-000029040000}"/>
            </a:ext>
          </a:extLst>
        </xdr:cNvPr>
        <xdr:cNvCxnSpPr/>
      </xdr:nvCxnSpPr>
      <xdr:spPr>
        <a:xfrm>
          <a:off x="6813549" y="25909046"/>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1600451</xdr:colOff>
      <xdr:row>141</xdr:row>
      <xdr:rowOff>102646</xdr:rowOff>
    </xdr:from>
    <xdr:to>
      <xdr:col>7</xdr:col>
      <xdr:colOff>295264</xdr:colOff>
      <xdr:row>141</xdr:row>
      <xdr:rowOff>102646</xdr:rowOff>
    </xdr:to>
    <xdr:cxnSp macro="">
      <xdr:nvCxnSpPr>
        <xdr:cNvPr id="1066" name="Conector recto de flecha 1065">
          <a:extLst>
            <a:ext uri="{FF2B5EF4-FFF2-40B4-BE49-F238E27FC236}">
              <a16:creationId xmlns:a16="http://schemas.microsoft.com/office/drawing/2014/main" id="{00000000-0008-0000-0100-00002A040000}"/>
            </a:ext>
          </a:extLst>
        </xdr:cNvPr>
        <xdr:cNvCxnSpPr/>
      </xdr:nvCxnSpPr>
      <xdr:spPr>
        <a:xfrm>
          <a:off x="8720389" y="26113834"/>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311150</xdr:colOff>
      <xdr:row>141</xdr:row>
      <xdr:rowOff>19050</xdr:rowOff>
    </xdr:from>
    <xdr:to>
      <xdr:col>6</xdr:col>
      <xdr:colOff>1607150</xdr:colOff>
      <xdr:row>142</xdr:row>
      <xdr:rowOff>18349</xdr:rowOff>
    </xdr:to>
    <xdr:sp macro="" textlink="">
      <xdr:nvSpPr>
        <xdr:cNvPr id="1067" name="Diagrama de flujo: proceso 1066">
          <a:extLst>
            <a:ext uri="{FF2B5EF4-FFF2-40B4-BE49-F238E27FC236}">
              <a16:creationId xmlns:a16="http://schemas.microsoft.com/office/drawing/2014/main" id="{00000000-0008-0000-0100-00002B040000}"/>
            </a:ext>
          </a:extLst>
        </xdr:cNvPr>
        <xdr:cNvSpPr/>
      </xdr:nvSpPr>
      <xdr:spPr>
        <a:xfrm>
          <a:off x="7423150" y="27070050"/>
          <a:ext cx="1296000"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Knowledge Manager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5</xdr:col>
      <xdr:colOff>1581149</xdr:colOff>
      <xdr:row>141</xdr:row>
      <xdr:rowOff>102646</xdr:rowOff>
    </xdr:from>
    <xdr:to>
      <xdr:col>6</xdr:col>
      <xdr:colOff>313549</xdr:colOff>
      <xdr:row>141</xdr:row>
      <xdr:rowOff>102646</xdr:rowOff>
    </xdr:to>
    <xdr:cxnSp macro="">
      <xdr:nvCxnSpPr>
        <xdr:cNvPr id="1068" name="Conector recto de flecha 1067">
          <a:extLst>
            <a:ext uri="{FF2B5EF4-FFF2-40B4-BE49-F238E27FC236}">
              <a16:creationId xmlns:a16="http://schemas.microsoft.com/office/drawing/2014/main" id="{00000000-0008-0000-0100-00002C040000}"/>
            </a:ext>
          </a:extLst>
        </xdr:cNvPr>
        <xdr:cNvCxnSpPr/>
      </xdr:nvCxnSpPr>
      <xdr:spPr>
        <a:xfrm>
          <a:off x="6813549" y="27153646"/>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1600451</xdr:colOff>
      <xdr:row>148</xdr:row>
      <xdr:rowOff>51846</xdr:rowOff>
    </xdr:from>
    <xdr:to>
      <xdr:col>7</xdr:col>
      <xdr:colOff>295264</xdr:colOff>
      <xdr:row>148</xdr:row>
      <xdr:rowOff>51846</xdr:rowOff>
    </xdr:to>
    <xdr:cxnSp macro="">
      <xdr:nvCxnSpPr>
        <xdr:cNvPr id="1069" name="Conector recto de flecha 1068">
          <a:extLst>
            <a:ext uri="{FF2B5EF4-FFF2-40B4-BE49-F238E27FC236}">
              <a16:creationId xmlns:a16="http://schemas.microsoft.com/office/drawing/2014/main" id="{00000000-0008-0000-0100-00002D040000}"/>
            </a:ext>
          </a:extLst>
        </xdr:cNvPr>
        <xdr:cNvCxnSpPr/>
      </xdr:nvCxnSpPr>
      <xdr:spPr>
        <a:xfrm>
          <a:off x="8720389" y="27340971"/>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311150</xdr:colOff>
      <xdr:row>147</xdr:row>
      <xdr:rowOff>152400</xdr:rowOff>
    </xdr:from>
    <xdr:to>
      <xdr:col>6</xdr:col>
      <xdr:colOff>1607150</xdr:colOff>
      <xdr:row>148</xdr:row>
      <xdr:rowOff>151699</xdr:rowOff>
    </xdr:to>
    <xdr:sp macro="" textlink="">
      <xdr:nvSpPr>
        <xdr:cNvPr id="1070" name="Diagrama de flujo: proceso 1069">
          <a:extLst>
            <a:ext uri="{FF2B5EF4-FFF2-40B4-BE49-F238E27FC236}">
              <a16:creationId xmlns:a16="http://schemas.microsoft.com/office/drawing/2014/main" id="{00000000-0008-0000-0100-00002E040000}"/>
            </a:ext>
          </a:extLst>
        </xdr:cNvPr>
        <xdr:cNvSpPr/>
      </xdr:nvSpPr>
      <xdr:spPr>
        <a:xfrm>
          <a:off x="7423150" y="28308300"/>
          <a:ext cx="1296000"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Knowledge Manager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5</xdr:col>
      <xdr:colOff>1581149</xdr:colOff>
      <xdr:row>148</xdr:row>
      <xdr:rowOff>51846</xdr:rowOff>
    </xdr:from>
    <xdr:to>
      <xdr:col>6</xdr:col>
      <xdr:colOff>313549</xdr:colOff>
      <xdr:row>148</xdr:row>
      <xdr:rowOff>51846</xdr:rowOff>
    </xdr:to>
    <xdr:cxnSp macro="">
      <xdr:nvCxnSpPr>
        <xdr:cNvPr id="1071" name="Conector recto de flecha 1070">
          <a:extLst>
            <a:ext uri="{FF2B5EF4-FFF2-40B4-BE49-F238E27FC236}">
              <a16:creationId xmlns:a16="http://schemas.microsoft.com/office/drawing/2014/main" id="{00000000-0008-0000-0100-00002F040000}"/>
            </a:ext>
          </a:extLst>
        </xdr:cNvPr>
        <xdr:cNvCxnSpPr/>
      </xdr:nvCxnSpPr>
      <xdr:spPr>
        <a:xfrm>
          <a:off x="6813549" y="28391896"/>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1600451</xdr:colOff>
      <xdr:row>155</xdr:row>
      <xdr:rowOff>1046</xdr:rowOff>
    </xdr:from>
    <xdr:to>
      <xdr:col>7</xdr:col>
      <xdr:colOff>295264</xdr:colOff>
      <xdr:row>155</xdr:row>
      <xdr:rowOff>1046</xdr:rowOff>
    </xdr:to>
    <xdr:cxnSp macro="">
      <xdr:nvCxnSpPr>
        <xdr:cNvPr id="1072" name="Conector recto de flecha 1071">
          <a:extLst>
            <a:ext uri="{FF2B5EF4-FFF2-40B4-BE49-F238E27FC236}">
              <a16:creationId xmlns:a16="http://schemas.microsoft.com/office/drawing/2014/main" id="{00000000-0008-0000-0100-000030040000}"/>
            </a:ext>
          </a:extLst>
        </xdr:cNvPr>
        <xdr:cNvCxnSpPr/>
      </xdr:nvCxnSpPr>
      <xdr:spPr>
        <a:xfrm>
          <a:off x="8720389" y="28568109"/>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311150</xdr:colOff>
      <xdr:row>154</xdr:row>
      <xdr:rowOff>101600</xdr:rowOff>
    </xdr:from>
    <xdr:to>
      <xdr:col>6</xdr:col>
      <xdr:colOff>1607150</xdr:colOff>
      <xdr:row>155</xdr:row>
      <xdr:rowOff>100899</xdr:rowOff>
    </xdr:to>
    <xdr:sp macro="" textlink="">
      <xdr:nvSpPr>
        <xdr:cNvPr id="1073" name="Diagrama de flujo: proceso 1072">
          <a:extLst>
            <a:ext uri="{FF2B5EF4-FFF2-40B4-BE49-F238E27FC236}">
              <a16:creationId xmlns:a16="http://schemas.microsoft.com/office/drawing/2014/main" id="{00000000-0008-0000-0100-000031040000}"/>
            </a:ext>
          </a:extLst>
        </xdr:cNvPr>
        <xdr:cNvSpPr/>
      </xdr:nvSpPr>
      <xdr:spPr>
        <a:xfrm>
          <a:off x="7423150" y="29546550"/>
          <a:ext cx="1296000"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Knowledge Manager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5</xdr:col>
      <xdr:colOff>1581149</xdr:colOff>
      <xdr:row>155</xdr:row>
      <xdr:rowOff>1046</xdr:rowOff>
    </xdr:from>
    <xdr:to>
      <xdr:col>6</xdr:col>
      <xdr:colOff>313549</xdr:colOff>
      <xdr:row>155</xdr:row>
      <xdr:rowOff>1046</xdr:rowOff>
    </xdr:to>
    <xdr:cxnSp macro="">
      <xdr:nvCxnSpPr>
        <xdr:cNvPr id="1074" name="Conector recto de flecha 1073">
          <a:extLst>
            <a:ext uri="{FF2B5EF4-FFF2-40B4-BE49-F238E27FC236}">
              <a16:creationId xmlns:a16="http://schemas.microsoft.com/office/drawing/2014/main" id="{00000000-0008-0000-0100-000032040000}"/>
            </a:ext>
          </a:extLst>
        </xdr:cNvPr>
        <xdr:cNvCxnSpPr/>
      </xdr:nvCxnSpPr>
      <xdr:spPr>
        <a:xfrm>
          <a:off x="6813549" y="29630146"/>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1600451</xdr:colOff>
      <xdr:row>161</xdr:row>
      <xdr:rowOff>128046</xdr:rowOff>
    </xdr:from>
    <xdr:to>
      <xdr:col>7</xdr:col>
      <xdr:colOff>295264</xdr:colOff>
      <xdr:row>161</xdr:row>
      <xdr:rowOff>128046</xdr:rowOff>
    </xdr:to>
    <xdr:cxnSp macro="">
      <xdr:nvCxnSpPr>
        <xdr:cNvPr id="1075" name="Conector recto de flecha 1074">
          <a:extLst>
            <a:ext uri="{FF2B5EF4-FFF2-40B4-BE49-F238E27FC236}">
              <a16:creationId xmlns:a16="http://schemas.microsoft.com/office/drawing/2014/main" id="{00000000-0008-0000-0100-000033040000}"/>
            </a:ext>
          </a:extLst>
        </xdr:cNvPr>
        <xdr:cNvCxnSpPr/>
      </xdr:nvCxnSpPr>
      <xdr:spPr>
        <a:xfrm>
          <a:off x="8720389" y="29790484"/>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311150</xdr:colOff>
      <xdr:row>161</xdr:row>
      <xdr:rowOff>44450</xdr:rowOff>
    </xdr:from>
    <xdr:to>
      <xdr:col>6</xdr:col>
      <xdr:colOff>1607150</xdr:colOff>
      <xdr:row>162</xdr:row>
      <xdr:rowOff>43749</xdr:rowOff>
    </xdr:to>
    <xdr:sp macro="" textlink="">
      <xdr:nvSpPr>
        <xdr:cNvPr id="1076" name="Diagrama de flujo: proceso 1075">
          <a:extLst>
            <a:ext uri="{FF2B5EF4-FFF2-40B4-BE49-F238E27FC236}">
              <a16:creationId xmlns:a16="http://schemas.microsoft.com/office/drawing/2014/main" id="{00000000-0008-0000-0100-000034040000}"/>
            </a:ext>
          </a:extLst>
        </xdr:cNvPr>
        <xdr:cNvSpPr/>
      </xdr:nvSpPr>
      <xdr:spPr>
        <a:xfrm>
          <a:off x="7423150" y="30778450"/>
          <a:ext cx="1296000"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Knowledge Manager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5</xdr:col>
      <xdr:colOff>1581149</xdr:colOff>
      <xdr:row>161</xdr:row>
      <xdr:rowOff>128046</xdr:rowOff>
    </xdr:from>
    <xdr:to>
      <xdr:col>6</xdr:col>
      <xdr:colOff>313549</xdr:colOff>
      <xdr:row>161</xdr:row>
      <xdr:rowOff>128046</xdr:rowOff>
    </xdr:to>
    <xdr:cxnSp macro="">
      <xdr:nvCxnSpPr>
        <xdr:cNvPr id="1077" name="Conector recto de flecha 1076">
          <a:extLst>
            <a:ext uri="{FF2B5EF4-FFF2-40B4-BE49-F238E27FC236}">
              <a16:creationId xmlns:a16="http://schemas.microsoft.com/office/drawing/2014/main" id="{00000000-0008-0000-0100-000035040000}"/>
            </a:ext>
          </a:extLst>
        </xdr:cNvPr>
        <xdr:cNvCxnSpPr/>
      </xdr:nvCxnSpPr>
      <xdr:spPr>
        <a:xfrm>
          <a:off x="6813549" y="30862046"/>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1600451</xdr:colOff>
      <xdr:row>168</xdr:row>
      <xdr:rowOff>83596</xdr:rowOff>
    </xdr:from>
    <xdr:to>
      <xdr:col>7</xdr:col>
      <xdr:colOff>295264</xdr:colOff>
      <xdr:row>168</xdr:row>
      <xdr:rowOff>83596</xdr:rowOff>
    </xdr:to>
    <xdr:cxnSp macro="">
      <xdr:nvCxnSpPr>
        <xdr:cNvPr id="1078" name="Conector recto de flecha 1077">
          <a:extLst>
            <a:ext uri="{FF2B5EF4-FFF2-40B4-BE49-F238E27FC236}">
              <a16:creationId xmlns:a16="http://schemas.microsoft.com/office/drawing/2014/main" id="{00000000-0008-0000-0100-000036040000}"/>
            </a:ext>
          </a:extLst>
        </xdr:cNvPr>
        <xdr:cNvCxnSpPr/>
      </xdr:nvCxnSpPr>
      <xdr:spPr>
        <a:xfrm>
          <a:off x="8720389" y="31023971"/>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311150</xdr:colOff>
      <xdr:row>168</xdr:row>
      <xdr:rowOff>0</xdr:rowOff>
    </xdr:from>
    <xdr:to>
      <xdr:col>6</xdr:col>
      <xdr:colOff>1607150</xdr:colOff>
      <xdr:row>168</xdr:row>
      <xdr:rowOff>183449</xdr:rowOff>
    </xdr:to>
    <xdr:sp macro="" textlink="">
      <xdr:nvSpPr>
        <xdr:cNvPr id="1079" name="Diagrama de flujo: proceso 1078">
          <a:extLst>
            <a:ext uri="{FF2B5EF4-FFF2-40B4-BE49-F238E27FC236}">
              <a16:creationId xmlns:a16="http://schemas.microsoft.com/office/drawing/2014/main" id="{00000000-0008-0000-0100-000037040000}"/>
            </a:ext>
          </a:extLst>
        </xdr:cNvPr>
        <xdr:cNvSpPr/>
      </xdr:nvSpPr>
      <xdr:spPr>
        <a:xfrm>
          <a:off x="7423150" y="32023050"/>
          <a:ext cx="1296000"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Knowledge Manager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5</xdr:col>
      <xdr:colOff>1581149</xdr:colOff>
      <xdr:row>168</xdr:row>
      <xdr:rowOff>83596</xdr:rowOff>
    </xdr:from>
    <xdr:to>
      <xdr:col>6</xdr:col>
      <xdr:colOff>313549</xdr:colOff>
      <xdr:row>168</xdr:row>
      <xdr:rowOff>83596</xdr:rowOff>
    </xdr:to>
    <xdr:cxnSp macro="">
      <xdr:nvCxnSpPr>
        <xdr:cNvPr id="1080" name="Conector recto de flecha 1079">
          <a:extLst>
            <a:ext uri="{FF2B5EF4-FFF2-40B4-BE49-F238E27FC236}">
              <a16:creationId xmlns:a16="http://schemas.microsoft.com/office/drawing/2014/main" id="{00000000-0008-0000-0100-000038040000}"/>
            </a:ext>
          </a:extLst>
        </xdr:cNvPr>
        <xdr:cNvCxnSpPr/>
      </xdr:nvCxnSpPr>
      <xdr:spPr>
        <a:xfrm>
          <a:off x="6813549" y="32106646"/>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1600451</xdr:colOff>
      <xdr:row>176</xdr:row>
      <xdr:rowOff>26446</xdr:rowOff>
    </xdr:from>
    <xdr:to>
      <xdr:col>7</xdr:col>
      <xdr:colOff>295264</xdr:colOff>
      <xdr:row>176</xdr:row>
      <xdr:rowOff>26446</xdr:rowOff>
    </xdr:to>
    <xdr:cxnSp macro="">
      <xdr:nvCxnSpPr>
        <xdr:cNvPr id="1081" name="Conector recto de flecha 1080">
          <a:extLst>
            <a:ext uri="{FF2B5EF4-FFF2-40B4-BE49-F238E27FC236}">
              <a16:creationId xmlns:a16="http://schemas.microsoft.com/office/drawing/2014/main" id="{00000000-0008-0000-0100-000039040000}"/>
            </a:ext>
          </a:extLst>
        </xdr:cNvPr>
        <xdr:cNvCxnSpPr/>
      </xdr:nvCxnSpPr>
      <xdr:spPr>
        <a:xfrm>
          <a:off x="8720389" y="32443196"/>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311150</xdr:colOff>
      <xdr:row>175</xdr:row>
      <xdr:rowOff>127000</xdr:rowOff>
    </xdr:from>
    <xdr:to>
      <xdr:col>6</xdr:col>
      <xdr:colOff>1607150</xdr:colOff>
      <xdr:row>176</xdr:row>
      <xdr:rowOff>126299</xdr:rowOff>
    </xdr:to>
    <xdr:sp macro="" textlink="">
      <xdr:nvSpPr>
        <xdr:cNvPr id="1082" name="Diagrama de flujo: proceso 1081">
          <a:extLst>
            <a:ext uri="{FF2B5EF4-FFF2-40B4-BE49-F238E27FC236}">
              <a16:creationId xmlns:a16="http://schemas.microsoft.com/office/drawing/2014/main" id="{00000000-0008-0000-0100-00003A040000}"/>
            </a:ext>
          </a:extLst>
        </xdr:cNvPr>
        <xdr:cNvSpPr/>
      </xdr:nvSpPr>
      <xdr:spPr>
        <a:xfrm>
          <a:off x="7423150" y="33261300"/>
          <a:ext cx="1296000"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Knowledge</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Manager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5</xdr:col>
      <xdr:colOff>1581149</xdr:colOff>
      <xdr:row>176</xdr:row>
      <xdr:rowOff>26446</xdr:rowOff>
    </xdr:from>
    <xdr:to>
      <xdr:col>6</xdr:col>
      <xdr:colOff>313549</xdr:colOff>
      <xdr:row>176</xdr:row>
      <xdr:rowOff>26446</xdr:rowOff>
    </xdr:to>
    <xdr:cxnSp macro="">
      <xdr:nvCxnSpPr>
        <xdr:cNvPr id="1083" name="Conector recto de flecha 1082">
          <a:extLst>
            <a:ext uri="{FF2B5EF4-FFF2-40B4-BE49-F238E27FC236}">
              <a16:creationId xmlns:a16="http://schemas.microsoft.com/office/drawing/2014/main" id="{00000000-0008-0000-0100-00003B040000}"/>
            </a:ext>
          </a:extLst>
        </xdr:cNvPr>
        <xdr:cNvCxnSpPr/>
      </xdr:nvCxnSpPr>
      <xdr:spPr>
        <a:xfrm>
          <a:off x="6813549" y="33344896"/>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1600451</xdr:colOff>
      <xdr:row>182</xdr:row>
      <xdr:rowOff>159796</xdr:rowOff>
    </xdr:from>
    <xdr:to>
      <xdr:col>7</xdr:col>
      <xdr:colOff>295264</xdr:colOff>
      <xdr:row>182</xdr:row>
      <xdr:rowOff>159796</xdr:rowOff>
    </xdr:to>
    <xdr:cxnSp macro="">
      <xdr:nvCxnSpPr>
        <xdr:cNvPr id="1084" name="Conector recto de flecha 1083">
          <a:extLst>
            <a:ext uri="{FF2B5EF4-FFF2-40B4-BE49-F238E27FC236}">
              <a16:creationId xmlns:a16="http://schemas.microsoft.com/office/drawing/2014/main" id="{00000000-0008-0000-0100-00003C040000}"/>
            </a:ext>
          </a:extLst>
        </xdr:cNvPr>
        <xdr:cNvCxnSpPr/>
      </xdr:nvCxnSpPr>
      <xdr:spPr>
        <a:xfrm>
          <a:off x="8720389" y="33671921"/>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311150</xdr:colOff>
      <xdr:row>182</xdr:row>
      <xdr:rowOff>76200</xdr:rowOff>
    </xdr:from>
    <xdr:to>
      <xdr:col>6</xdr:col>
      <xdr:colOff>1607150</xdr:colOff>
      <xdr:row>183</xdr:row>
      <xdr:rowOff>75499</xdr:rowOff>
    </xdr:to>
    <xdr:sp macro="" textlink="">
      <xdr:nvSpPr>
        <xdr:cNvPr id="1085" name="Diagrama de flujo: proceso 1084">
          <a:extLst>
            <a:ext uri="{FF2B5EF4-FFF2-40B4-BE49-F238E27FC236}">
              <a16:creationId xmlns:a16="http://schemas.microsoft.com/office/drawing/2014/main" id="{00000000-0008-0000-0100-00003D040000}"/>
            </a:ext>
          </a:extLst>
        </xdr:cNvPr>
        <xdr:cNvSpPr/>
      </xdr:nvSpPr>
      <xdr:spPr>
        <a:xfrm>
          <a:off x="7423150" y="34499550"/>
          <a:ext cx="1296000"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Knowledge</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Manager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5</xdr:col>
      <xdr:colOff>1581149</xdr:colOff>
      <xdr:row>182</xdr:row>
      <xdr:rowOff>159796</xdr:rowOff>
    </xdr:from>
    <xdr:to>
      <xdr:col>6</xdr:col>
      <xdr:colOff>313549</xdr:colOff>
      <xdr:row>182</xdr:row>
      <xdr:rowOff>159796</xdr:rowOff>
    </xdr:to>
    <xdr:cxnSp macro="">
      <xdr:nvCxnSpPr>
        <xdr:cNvPr id="1086" name="Conector recto de flecha 1085">
          <a:extLst>
            <a:ext uri="{FF2B5EF4-FFF2-40B4-BE49-F238E27FC236}">
              <a16:creationId xmlns:a16="http://schemas.microsoft.com/office/drawing/2014/main" id="{00000000-0008-0000-0100-00003E040000}"/>
            </a:ext>
          </a:extLst>
        </xdr:cNvPr>
        <xdr:cNvCxnSpPr/>
      </xdr:nvCxnSpPr>
      <xdr:spPr>
        <a:xfrm>
          <a:off x="6813549" y="34583146"/>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1600451</xdr:colOff>
      <xdr:row>189</xdr:row>
      <xdr:rowOff>102646</xdr:rowOff>
    </xdr:from>
    <xdr:to>
      <xdr:col>7</xdr:col>
      <xdr:colOff>295264</xdr:colOff>
      <xdr:row>189</xdr:row>
      <xdr:rowOff>102646</xdr:rowOff>
    </xdr:to>
    <xdr:cxnSp macro="">
      <xdr:nvCxnSpPr>
        <xdr:cNvPr id="1087" name="Conector recto de flecha 1086">
          <a:extLst>
            <a:ext uri="{FF2B5EF4-FFF2-40B4-BE49-F238E27FC236}">
              <a16:creationId xmlns:a16="http://schemas.microsoft.com/office/drawing/2014/main" id="{00000000-0008-0000-0100-00003F040000}"/>
            </a:ext>
          </a:extLst>
        </xdr:cNvPr>
        <xdr:cNvCxnSpPr/>
      </xdr:nvCxnSpPr>
      <xdr:spPr>
        <a:xfrm>
          <a:off x="8720389" y="34892709"/>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311150</xdr:colOff>
      <xdr:row>189</xdr:row>
      <xdr:rowOff>19050</xdr:rowOff>
    </xdr:from>
    <xdr:to>
      <xdr:col>6</xdr:col>
      <xdr:colOff>1607150</xdr:colOff>
      <xdr:row>190</xdr:row>
      <xdr:rowOff>18349</xdr:rowOff>
    </xdr:to>
    <xdr:sp macro="" textlink="">
      <xdr:nvSpPr>
        <xdr:cNvPr id="1088" name="Diagrama de flujo: proceso 1087">
          <a:extLst>
            <a:ext uri="{FF2B5EF4-FFF2-40B4-BE49-F238E27FC236}">
              <a16:creationId xmlns:a16="http://schemas.microsoft.com/office/drawing/2014/main" id="{00000000-0008-0000-0100-000040040000}"/>
            </a:ext>
          </a:extLst>
        </xdr:cNvPr>
        <xdr:cNvSpPr/>
      </xdr:nvSpPr>
      <xdr:spPr>
        <a:xfrm>
          <a:off x="7423150" y="35737800"/>
          <a:ext cx="1296000"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Knowledge</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Manager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5</xdr:col>
      <xdr:colOff>1581149</xdr:colOff>
      <xdr:row>189</xdr:row>
      <xdr:rowOff>102646</xdr:rowOff>
    </xdr:from>
    <xdr:to>
      <xdr:col>6</xdr:col>
      <xdr:colOff>313549</xdr:colOff>
      <xdr:row>189</xdr:row>
      <xdr:rowOff>102646</xdr:rowOff>
    </xdr:to>
    <xdr:cxnSp macro="">
      <xdr:nvCxnSpPr>
        <xdr:cNvPr id="1089" name="Conector recto de flecha 1088">
          <a:extLst>
            <a:ext uri="{FF2B5EF4-FFF2-40B4-BE49-F238E27FC236}">
              <a16:creationId xmlns:a16="http://schemas.microsoft.com/office/drawing/2014/main" id="{00000000-0008-0000-0100-000041040000}"/>
            </a:ext>
          </a:extLst>
        </xdr:cNvPr>
        <xdr:cNvCxnSpPr/>
      </xdr:nvCxnSpPr>
      <xdr:spPr>
        <a:xfrm>
          <a:off x="6813549" y="35821396"/>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1600451</xdr:colOff>
      <xdr:row>197</xdr:row>
      <xdr:rowOff>58196</xdr:rowOff>
    </xdr:from>
    <xdr:to>
      <xdr:col>7</xdr:col>
      <xdr:colOff>295264</xdr:colOff>
      <xdr:row>197</xdr:row>
      <xdr:rowOff>58196</xdr:rowOff>
    </xdr:to>
    <xdr:cxnSp macro="">
      <xdr:nvCxnSpPr>
        <xdr:cNvPr id="1090" name="Conector recto de flecha 1089">
          <a:extLst>
            <a:ext uri="{FF2B5EF4-FFF2-40B4-BE49-F238E27FC236}">
              <a16:creationId xmlns:a16="http://schemas.microsoft.com/office/drawing/2014/main" id="{00000000-0008-0000-0100-000042040000}"/>
            </a:ext>
          </a:extLst>
        </xdr:cNvPr>
        <xdr:cNvCxnSpPr/>
      </xdr:nvCxnSpPr>
      <xdr:spPr>
        <a:xfrm>
          <a:off x="8720389" y="36324634"/>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311150</xdr:colOff>
      <xdr:row>196</xdr:row>
      <xdr:rowOff>158750</xdr:rowOff>
    </xdr:from>
    <xdr:to>
      <xdr:col>6</xdr:col>
      <xdr:colOff>1607150</xdr:colOff>
      <xdr:row>197</xdr:row>
      <xdr:rowOff>158049</xdr:rowOff>
    </xdr:to>
    <xdr:sp macro="" textlink="">
      <xdr:nvSpPr>
        <xdr:cNvPr id="1091" name="Diagrama de flujo: proceso 1090">
          <a:extLst>
            <a:ext uri="{FF2B5EF4-FFF2-40B4-BE49-F238E27FC236}">
              <a16:creationId xmlns:a16="http://schemas.microsoft.com/office/drawing/2014/main" id="{00000000-0008-0000-0100-000043040000}"/>
            </a:ext>
          </a:extLst>
        </xdr:cNvPr>
        <xdr:cNvSpPr/>
      </xdr:nvSpPr>
      <xdr:spPr>
        <a:xfrm>
          <a:off x="7423150" y="36982400"/>
          <a:ext cx="1296000"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Externo</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5</xdr:col>
      <xdr:colOff>1581149</xdr:colOff>
      <xdr:row>197</xdr:row>
      <xdr:rowOff>58196</xdr:rowOff>
    </xdr:from>
    <xdr:to>
      <xdr:col>6</xdr:col>
      <xdr:colOff>313549</xdr:colOff>
      <xdr:row>197</xdr:row>
      <xdr:rowOff>58196</xdr:rowOff>
    </xdr:to>
    <xdr:cxnSp macro="">
      <xdr:nvCxnSpPr>
        <xdr:cNvPr id="1092" name="Conector recto de flecha 1091">
          <a:extLst>
            <a:ext uri="{FF2B5EF4-FFF2-40B4-BE49-F238E27FC236}">
              <a16:creationId xmlns:a16="http://schemas.microsoft.com/office/drawing/2014/main" id="{00000000-0008-0000-0100-000044040000}"/>
            </a:ext>
          </a:extLst>
        </xdr:cNvPr>
        <xdr:cNvCxnSpPr/>
      </xdr:nvCxnSpPr>
      <xdr:spPr>
        <a:xfrm>
          <a:off x="6813549" y="37065996"/>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1600451</xdr:colOff>
      <xdr:row>204</xdr:row>
      <xdr:rowOff>7396</xdr:rowOff>
    </xdr:from>
    <xdr:to>
      <xdr:col>7</xdr:col>
      <xdr:colOff>295264</xdr:colOff>
      <xdr:row>204</xdr:row>
      <xdr:rowOff>7396</xdr:rowOff>
    </xdr:to>
    <xdr:cxnSp macro="">
      <xdr:nvCxnSpPr>
        <xdr:cNvPr id="1093" name="Conector recto de flecha 1092">
          <a:extLst>
            <a:ext uri="{FF2B5EF4-FFF2-40B4-BE49-F238E27FC236}">
              <a16:creationId xmlns:a16="http://schemas.microsoft.com/office/drawing/2014/main" id="{00000000-0008-0000-0100-000045040000}"/>
            </a:ext>
          </a:extLst>
        </xdr:cNvPr>
        <xdr:cNvCxnSpPr/>
      </xdr:nvCxnSpPr>
      <xdr:spPr>
        <a:xfrm>
          <a:off x="8720389" y="37551771"/>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311150</xdr:colOff>
      <xdr:row>203</xdr:row>
      <xdr:rowOff>107950</xdr:rowOff>
    </xdr:from>
    <xdr:to>
      <xdr:col>6</xdr:col>
      <xdr:colOff>1607150</xdr:colOff>
      <xdr:row>204</xdr:row>
      <xdr:rowOff>107249</xdr:rowOff>
    </xdr:to>
    <xdr:sp macro="" textlink="">
      <xdr:nvSpPr>
        <xdr:cNvPr id="1094" name="Diagrama de flujo: proceso 1093">
          <a:extLst>
            <a:ext uri="{FF2B5EF4-FFF2-40B4-BE49-F238E27FC236}">
              <a16:creationId xmlns:a16="http://schemas.microsoft.com/office/drawing/2014/main" id="{00000000-0008-0000-0100-000046040000}"/>
            </a:ext>
          </a:extLst>
        </xdr:cNvPr>
        <xdr:cNvSpPr/>
      </xdr:nvSpPr>
      <xdr:spPr>
        <a:xfrm>
          <a:off x="7423150" y="38220650"/>
          <a:ext cx="1296000"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Externo</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5</xdr:col>
      <xdr:colOff>933750</xdr:colOff>
      <xdr:row>199</xdr:row>
      <xdr:rowOff>79374</xdr:rowOff>
    </xdr:from>
    <xdr:to>
      <xdr:col>6</xdr:col>
      <xdr:colOff>314150</xdr:colOff>
      <xdr:row>210</xdr:row>
      <xdr:rowOff>141724</xdr:rowOff>
    </xdr:to>
    <xdr:cxnSp macro="">
      <xdr:nvCxnSpPr>
        <xdr:cNvPr id="1096" name="Conector: angular 1095">
          <a:extLst>
            <a:ext uri="{FF2B5EF4-FFF2-40B4-BE49-F238E27FC236}">
              <a16:creationId xmlns:a16="http://schemas.microsoft.com/office/drawing/2014/main" id="{00000000-0008-0000-0100-000048040000}"/>
            </a:ext>
          </a:extLst>
        </xdr:cNvPr>
        <xdr:cNvCxnSpPr/>
      </xdr:nvCxnSpPr>
      <xdr:spPr>
        <a:xfrm rot="16200000" flipH="1">
          <a:off x="5752150" y="37869474"/>
          <a:ext cx="2088000" cy="1260000"/>
        </a:xfrm>
        <a:prstGeom prst="bentConnector2">
          <a:avLst/>
        </a:prstGeom>
        <a:ln w="3175">
          <a:solidFill>
            <a:schemeClr val="accent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1600451</xdr:colOff>
      <xdr:row>210</xdr:row>
      <xdr:rowOff>140746</xdr:rowOff>
    </xdr:from>
    <xdr:to>
      <xdr:col>7</xdr:col>
      <xdr:colOff>295264</xdr:colOff>
      <xdr:row>210</xdr:row>
      <xdr:rowOff>140746</xdr:rowOff>
    </xdr:to>
    <xdr:cxnSp macro="">
      <xdr:nvCxnSpPr>
        <xdr:cNvPr id="1097" name="Conector recto de flecha 1096">
          <a:extLst>
            <a:ext uri="{FF2B5EF4-FFF2-40B4-BE49-F238E27FC236}">
              <a16:creationId xmlns:a16="http://schemas.microsoft.com/office/drawing/2014/main" id="{00000000-0008-0000-0100-000049040000}"/>
            </a:ext>
          </a:extLst>
        </xdr:cNvPr>
        <xdr:cNvCxnSpPr/>
      </xdr:nvCxnSpPr>
      <xdr:spPr>
        <a:xfrm>
          <a:off x="8720389" y="38780496"/>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311150</xdr:colOff>
      <xdr:row>210</xdr:row>
      <xdr:rowOff>57150</xdr:rowOff>
    </xdr:from>
    <xdr:to>
      <xdr:col>6</xdr:col>
      <xdr:colOff>1607150</xdr:colOff>
      <xdr:row>211</xdr:row>
      <xdr:rowOff>56449</xdr:rowOff>
    </xdr:to>
    <xdr:sp macro="" textlink="">
      <xdr:nvSpPr>
        <xdr:cNvPr id="1098" name="Diagrama de flujo: proceso 1097">
          <a:extLst>
            <a:ext uri="{FF2B5EF4-FFF2-40B4-BE49-F238E27FC236}">
              <a16:creationId xmlns:a16="http://schemas.microsoft.com/office/drawing/2014/main" id="{00000000-0008-0000-0100-00004A040000}"/>
            </a:ext>
          </a:extLst>
        </xdr:cNvPr>
        <xdr:cNvSpPr/>
      </xdr:nvSpPr>
      <xdr:spPr>
        <a:xfrm>
          <a:off x="7423150" y="39458900"/>
          <a:ext cx="1296000"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Externo</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8</xdr:col>
      <xdr:colOff>1560771</xdr:colOff>
      <xdr:row>9</xdr:row>
      <xdr:rowOff>21685</xdr:rowOff>
    </xdr:from>
    <xdr:to>
      <xdr:col>9</xdr:col>
      <xdr:colOff>293171</xdr:colOff>
      <xdr:row>9</xdr:row>
      <xdr:rowOff>21685</xdr:rowOff>
    </xdr:to>
    <xdr:cxnSp macro="">
      <xdr:nvCxnSpPr>
        <xdr:cNvPr id="1100" name="Conector recto de flecha 1099">
          <a:extLst>
            <a:ext uri="{FF2B5EF4-FFF2-40B4-BE49-F238E27FC236}">
              <a16:creationId xmlns:a16="http://schemas.microsoft.com/office/drawing/2014/main" id="{00000000-0008-0000-0100-00004C040000}"/>
            </a:ext>
          </a:extLst>
        </xdr:cNvPr>
        <xdr:cNvCxnSpPr/>
      </xdr:nvCxnSpPr>
      <xdr:spPr>
        <a:xfrm>
          <a:off x="14311571" y="1088485"/>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274645</xdr:colOff>
      <xdr:row>8</xdr:row>
      <xdr:rowOff>122239</xdr:rowOff>
    </xdr:from>
    <xdr:to>
      <xdr:col>8</xdr:col>
      <xdr:colOff>1567470</xdr:colOff>
      <xdr:row>9</xdr:row>
      <xdr:rowOff>121538</xdr:rowOff>
    </xdr:to>
    <xdr:sp macro="" textlink="">
      <xdr:nvSpPr>
        <xdr:cNvPr id="1101" name="Diagrama de flujo: proceso 1100">
          <a:extLst>
            <a:ext uri="{FF2B5EF4-FFF2-40B4-BE49-F238E27FC236}">
              <a16:creationId xmlns:a16="http://schemas.microsoft.com/office/drawing/2014/main" id="{00000000-0008-0000-0100-00004D040000}"/>
            </a:ext>
          </a:extLst>
        </xdr:cNvPr>
        <xdr:cNvSpPr/>
      </xdr:nvSpPr>
      <xdr:spPr>
        <a:xfrm>
          <a:off x="13025445" y="1004889"/>
          <a:ext cx="1292825"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Knowledge</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Manager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7</xdr:col>
      <xdr:colOff>1593838</xdr:colOff>
      <xdr:row>9</xdr:row>
      <xdr:rowOff>21685</xdr:rowOff>
    </xdr:from>
    <xdr:to>
      <xdr:col>8</xdr:col>
      <xdr:colOff>288650</xdr:colOff>
      <xdr:row>9</xdr:row>
      <xdr:rowOff>21685</xdr:rowOff>
    </xdr:to>
    <xdr:cxnSp macro="">
      <xdr:nvCxnSpPr>
        <xdr:cNvPr id="1102" name="Conector recto de flecha 1101">
          <a:extLst>
            <a:ext uri="{FF2B5EF4-FFF2-40B4-BE49-F238E27FC236}">
              <a16:creationId xmlns:a16="http://schemas.microsoft.com/office/drawing/2014/main" id="{00000000-0008-0000-0100-00004E040000}"/>
            </a:ext>
          </a:extLst>
        </xdr:cNvPr>
        <xdr:cNvCxnSpPr/>
      </xdr:nvCxnSpPr>
      <xdr:spPr>
        <a:xfrm>
          <a:off x="10594963" y="1886998"/>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1560771</xdr:colOff>
      <xdr:row>15</xdr:row>
      <xdr:rowOff>167735</xdr:rowOff>
    </xdr:from>
    <xdr:to>
      <xdr:col>9</xdr:col>
      <xdr:colOff>293171</xdr:colOff>
      <xdr:row>15</xdr:row>
      <xdr:rowOff>167735</xdr:rowOff>
    </xdr:to>
    <xdr:cxnSp macro="">
      <xdr:nvCxnSpPr>
        <xdr:cNvPr id="1103" name="Conector recto de flecha 1102">
          <a:extLst>
            <a:ext uri="{FF2B5EF4-FFF2-40B4-BE49-F238E27FC236}">
              <a16:creationId xmlns:a16="http://schemas.microsoft.com/office/drawing/2014/main" id="{00000000-0008-0000-0100-00004F040000}"/>
            </a:ext>
          </a:extLst>
        </xdr:cNvPr>
        <xdr:cNvCxnSpPr/>
      </xdr:nvCxnSpPr>
      <xdr:spPr>
        <a:xfrm>
          <a:off x="14311571" y="2339435"/>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274645</xdr:colOff>
      <xdr:row>15</xdr:row>
      <xdr:rowOff>84139</xdr:rowOff>
    </xdr:from>
    <xdr:to>
      <xdr:col>8</xdr:col>
      <xdr:colOff>1567470</xdr:colOff>
      <xdr:row>16</xdr:row>
      <xdr:rowOff>83438</xdr:rowOff>
    </xdr:to>
    <xdr:sp macro="" textlink="">
      <xdr:nvSpPr>
        <xdr:cNvPr id="1104" name="Diagrama de flujo: proceso 1103">
          <a:extLst>
            <a:ext uri="{FF2B5EF4-FFF2-40B4-BE49-F238E27FC236}">
              <a16:creationId xmlns:a16="http://schemas.microsoft.com/office/drawing/2014/main" id="{00000000-0008-0000-0100-000050040000}"/>
            </a:ext>
          </a:extLst>
        </xdr:cNvPr>
        <xdr:cNvSpPr/>
      </xdr:nvSpPr>
      <xdr:spPr>
        <a:xfrm>
          <a:off x="13025445" y="2255839"/>
          <a:ext cx="1292825"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Knowledge</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Manager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7</xdr:col>
      <xdr:colOff>1593838</xdr:colOff>
      <xdr:row>15</xdr:row>
      <xdr:rowOff>167735</xdr:rowOff>
    </xdr:from>
    <xdr:to>
      <xdr:col>8</xdr:col>
      <xdr:colOff>288650</xdr:colOff>
      <xdr:row>15</xdr:row>
      <xdr:rowOff>167735</xdr:rowOff>
    </xdr:to>
    <xdr:cxnSp macro="">
      <xdr:nvCxnSpPr>
        <xdr:cNvPr id="1105" name="Conector recto de flecha 1104">
          <a:extLst>
            <a:ext uri="{FF2B5EF4-FFF2-40B4-BE49-F238E27FC236}">
              <a16:creationId xmlns:a16="http://schemas.microsoft.com/office/drawing/2014/main" id="{00000000-0008-0000-0100-000051040000}"/>
            </a:ext>
          </a:extLst>
        </xdr:cNvPr>
        <xdr:cNvCxnSpPr/>
      </xdr:nvCxnSpPr>
      <xdr:spPr>
        <a:xfrm>
          <a:off x="10594963" y="3128423"/>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1560771</xdr:colOff>
      <xdr:row>22</xdr:row>
      <xdr:rowOff>116935</xdr:rowOff>
    </xdr:from>
    <xdr:to>
      <xdr:col>9</xdr:col>
      <xdr:colOff>293171</xdr:colOff>
      <xdr:row>22</xdr:row>
      <xdr:rowOff>116935</xdr:rowOff>
    </xdr:to>
    <xdr:cxnSp macro="">
      <xdr:nvCxnSpPr>
        <xdr:cNvPr id="1106" name="Conector recto de flecha 1105">
          <a:extLst>
            <a:ext uri="{FF2B5EF4-FFF2-40B4-BE49-F238E27FC236}">
              <a16:creationId xmlns:a16="http://schemas.microsoft.com/office/drawing/2014/main" id="{00000000-0008-0000-0100-000052040000}"/>
            </a:ext>
          </a:extLst>
        </xdr:cNvPr>
        <xdr:cNvCxnSpPr/>
      </xdr:nvCxnSpPr>
      <xdr:spPr>
        <a:xfrm>
          <a:off x="14311571" y="3577685"/>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274645</xdr:colOff>
      <xdr:row>22</xdr:row>
      <xdr:rowOff>33339</xdr:rowOff>
    </xdr:from>
    <xdr:to>
      <xdr:col>8</xdr:col>
      <xdr:colOff>1567470</xdr:colOff>
      <xdr:row>23</xdr:row>
      <xdr:rowOff>32638</xdr:rowOff>
    </xdr:to>
    <xdr:sp macro="" textlink="">
      <xdr:nvSpPr>
        <xdr:cNvPr id="1107" name="Diagrama de flujo: proceso 1106">
          <a:extLst>
            <a:ext uri="{FF2B5EF4-FFF2-40B4-BE49-F238E27FC236}">
              <a16:creationId xmlns:a16="http://schemas.microsoft.com/office/drawing/2014/main" id="{00000000-0008-0000-0100-000053040000}"/>
            </a:ext>
          </a:extLst>
        </xdr:cNvPr>
        <xdr:cNvSpPr/>
      </xdr:nvSpPr>
      <xdr:spPr>
        <a:xfrm>
          <a:off x="13025445" y="3494089"/>
          <a:ext cx="1292825"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Knowledge</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Manager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7</xdr:col>
      <xdr:colOff>1593838</xdr:colOff>
      <xdr:row>22</xdr:row>
      <xdr:rowOff>116935</xdr:rowOff>
    </xdr:from>
    <xdr:to>
      <xdr:col>8</xdr:col>
      <xdr:colOff>288650</xdr:colOff>
      <xdr:row>22</xdr:row>
      <xdr:rowOff>116935</xdr:rowOff>
    </xdr:to>
    <xdr:cxnSp macro="">
      <xdr:nvCxnSpPr>
        <xdr:cNvPr id="1108" name="Conector recto de flecha 1107">
          <a:extLst>
            <a:ext uri="{FF2B5EF4-FFF2-40B4-BE49-F238E27FC236}">
              <a16:creationId xmlns:a16="http://schemas.microsoft.com/office/drawing/2014/main" id="{00000000-0008-0000-0100-000054040000}"/>
            </a:ext>
          </a:extLst>
        </xdr:cNvPr>
        <xdr:cNvCxnSpPr/>
      </xdr:nvCxnSpPr>
      <xdr:spPr>
        <a:xfrm>
          <a:off x="10594963" y="4355560"/>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1560771</xdr:colOff>
      <xdr:row>29</xdr:row>
      <xdr:rowOff>66135</xdr:rowOff>
    </xdr:from>
    <xdr:to>
      <xdr:col>9</xdr:col>
      <xdr:colOff>293171</xdr:colOff>
      <xdr:row>29</xdr:row>
      <xdr:rowOff>66135</xdr:rowOff>
    </xdr:to>
    <xdr:cxnSp macro="">
      <xdr:nvCxnSpPr>
        <xdr:cNvPr id="1109" name="Conector recto de flecha 1108">
          <a:extLst>
            <a:ext uri="{FF2B5EF4-FFF2-40B4-BE49-F238E27FC236}">
              <a16:creationId xmlns:a16="http://schemas.microsoft.com/office/drawing/2014/main" id="{00000000-0008-0000-0100-000055040000}"/>
            </a:ext>
          </a:extLst>
        </xdr:cNvPr>
        <xdr:cNvCxnSpPr/>
      </xdr:nvCxnSpPr>
      <xdr:spPr>
        <a:xfrm>
          <a:off x="14311571" y="4815935"/>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274645</xdr:colOff>
      <xdr:row>28</xdr:row>
      <xdr:rowOff>166689</xdr:rowOff>
    </xdr:from>
    <xdr:to>
      <xdr:col>8</xdr:col>
      <xdr:colOff>1567470</xdr:colOff>
      <xdr:row>29</xdr:row>
      <xdr:rowOff>165988</xdr:rowOff>
    </xdr:to>
    <xdr:sp macro="" textlink="">
      <xdr:nvSpPr>
        <xdr:cNvPr id="1110" name="Diagrama de flujo: proceso 1109">
          <a:extLst>
            <a:ext uri="{FF2B5EF4-FFF2-40B4-BE49-F238E27FC236}">
              <a16:creationId xmlns:a16="http://schemas.microsoft.com/office/drawing/2014/main" id="{00000000-0008-0000-0100-000056040000}"/>
            </a:ext>
          </a:extLst>
        </xdr:cNvPr>
        <xdr:cNvSpPr/>
      </xdr:nvSpPr>
      <xdr:spPr>
        <a:xfrm>
          <a:off x="13025445" y="4732339"/>
          <a:ext cx="1292825"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Knowledge</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Manager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7</xdr:col>
      <xdr:colOff>1593838</xdr:colOff>
      <xdr:row>29</xdr:row>
      <xdr:rowOff>66135</xdr:rowOff>
    </xdr:from>
    <xdr:to>
      <xdr:col>8</xdr:col>
      <xdr:colOff>288650</xdr:colOff>
      <xdr:row>29</xdr:row>
      <xdr:rowOff>66135</xdr:rowOff>
    </xdr:to>
    <xdr:cxnSp macro="">
      <xdr:nvCxnSpPr>
        <xdr:cNvPr id="1111" name="Conector recto de flecha 1110">
          <a:extLst>
            <a:ext uri="{FF2B5EF4-FFF2-40B4-BE49-F238E27FC236}">
              <a16:creationId xmlns:a16="http://schemas.microsoft.com/office/drawing/2014/main" id="{00000000-0008-0000-0100-000057040000}"/>
            </a:ext>
          </a:extLst>
        </xdr:cNvPr>
        <xdr:cNvCxnSpPr/>
      </xdr:nvCxnSpPr>
      <xdr:spPr>
        <a:xfrm>
          <a:off x="10594963" y="5582698"/>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1560771</xdr:colOff>
      <xdr:row>38</xdr:row>
      <xdr:rowOff>15335</xdr:rowOff>
    </xdr:from>
    <xdr:to>
      <xdr:col>9</xdr:col>
      <xdr:colOff>293171</xdr:colOff>
      <xdr:row>38</xdr:row>
      <xdr:rowOff>15335</xdr:rowOff>
    </xdr:to>
    <xdr:cxnSp macro="">
      <xdr:nvCxnSpPr>
        <xdr:cNvPr id="1112" name="Conector recto de flecha 1111">
          <a:extLst>
            <a:ext uri="{FF2B5EF4-FFF2-40B4-BE49-F238E27FC236}">
              <a16:creationId xmlns:a16="http://schemas.microsoft.com/office/drawing/2014/main" id="{00000000-0008-0000-0100-000058040000}"/>
            </a:ext>
          </a:extLst>
        </xdr:cNvPr>
        <xdr:cNvCxnSpPr/>
      </xdr:nvCxnSpPr>
      <xdr:spPr>
        <a:xfrm>
          <a:off x="14311571" y="6060535"/>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274645</xdr:colOff>
      <xdr:row>37</xdr:row>
      <xdr:rowOff>115889</xdr:rowOff>
    </xdr:from>
    <xdr:to>
      <xdr:col>8</xdr:col>
      <xdr:colOff>1567470</xdr:colOff>
      <xdr:row>38</xdr:row>
      <xdr:rowOff>115188</xdr:rowOff>
    </xdr:to>
    <xdr:sp macro="" textlink="">
      <xdr:nvSpPr>
        <xdr:cNvPr id="1113" name="Diagrama de flujo: proceso 1112">
          <a:extLst>
            <a:ext uri="{FF2B5EF4-FFF2-40B4-BE49-F238E27FC236}">
              <a16:creationId xmlns:a16="http://schemas.microsoft.com/office/drawing/2014/main" id="{00000000-0008-0000-0100-000059040000}"/>
            </a:ext>
          </a:extLst>
        </xdr:cNvPr>
        <xdr:cNvSpPr/>
      </xdr:nvSpPr>
      <xdr:spPr>
        <a:xfrm>
          <a:off x="13025445" y="5976939"/>
          <a:ext cx="1292825"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Knowledge Manager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7</xdr:col>
      <xdr:colOff>1593838</xdr:colOff>
      <xdr:row>38</xdr:row>
      <xdr:rowOff>15335</xdr:rowOff>
    </xdr:from>
    <xdr:to>
      <xdr:col>8</xdr:col>
      <xdr:colOff>288650</xdr:colOff>
      <xdr:row>38</xdr:row>
      <xdr:rowOff>15335</xdr:rowOff>
    </xdr:to>
    <xdr:cxnSp macro="">
      <xdr:nvCxnSpPr>
        <xdr:cNvPr id="1114" name="Conector recto de flecha 1113">
          <a:extLst>
            <a:ext uri="{FF2B5EF4-FFF2-40B4-BE49-F238E27FC236}">
              <a16:creationId xmlns:a16="http://schemas.microsoft.com/office/drawing/2014/main" id="{00000000-0008-0000-0100-00005A040000}"/>
            </a:ext>
          </a:extLst>
        </xdr:cNvPr>
        <xdr:cNvCxnSpPr/>
      </xdr:nvCxnSpPr>
      <xdr:spPr>
        <a:xfrm>
          <a:off x="10594963" y="7190835"/>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1560771</xdr:colOff>
      <xdr:row>44</xdr:row>
      <xdr:rowOff>155035</xdr:rowOff>
    </xdr:from>
    <xdr:to>
      <xdr:col>9</xdr:col>
      <xdr:colOff>293171</xdr:colOff>
      <xdr:row>44</xdr:row>
      <xdr:rowOff>155035</xdr:rowOff>
    </xdr:to>
    <xdr:cxnSp macro="">
      <xdr:nvCxnSpPr>
        <xdr:cNvPr id="1115" name="Conector recto de flecha 1114">
          <a:extLst>
            <a:ext uri="{FF2B5EF4-FFF2-40B4-BE49-F238E27FC236}">
              <a16:creationId xmlns:a16="http://schemas.microsoft.com/office/drawing/2014/main" id="{00000000-0008-0000-0100-00005B040000}"/>
            </a:ext>
          </a:extLst>
        </xdr:cNvPr>
        <xdr:cNvCxnSpPr/>
      </xdr:nvCxnSpPr>
      <xdr:spPr>
        <a:xfrm>
          <a:off x="14311571" y="7305135"/>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274645</xdr:colOff>
      <xdr:row>44</xdr:row>
      <xdr:rowOff>71439</xdr:rowOff>
    </xdr:from>
    <xdr:to>
      <xdr:col>8</xdr:col>
      <xdr:colOff>1567470</xdr:colOff>
      <xdr:row>45</xdr:row>
      <xdr:rowOff>70738</xdr:rowOff>
    </xdr:to>
    <xdr:sp macro="" textlink="">
      <xdr:nvSpPr>
        <xdr:cNvPr id="1116" name="Diagrama de flujo: proceso 1115">
          <a:extLst>
            <a:ext uri="{FF2B5EF4-FFF2-40B4-BE49-F238E27FC236}">
              <a16:creationId xmlns:a16="http://schemas.microsoft.com/office/drawing/2014/main" id="{00000000-0008-0000-0100-00005C040000}"/>
            </a:ext>
          </a:extLst>
        </xdr:cNvPr>
        <xdr:cNvSpPr/>
      </xdr:nvSpPr>
      <xdr:spPr>
        <a:xfrm>
          <a:off x="13025445" y="7221539"/>
          <a:ext cx="1292825"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Knowledge Manager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7</xdr:col>
      <xdr:colOff>1593838</xdr:colOff>
      <xdr:row>44</xdr:row>
      <xdr:rowOff>155035</xdr:rowOff>
    </xdr:from>
    <xdr:to>
      <xdr:col>8</xdr:col>
      <xdr:colOff>288650</xdr:colOff>
      <xdr:row>44</xdr:row>
      <xdr:rowOff>155035</xdr:rowOff>
    </xdr:to>
    <xdr:cxnSp macro="">
      <xdr:nvCxnSpPr>
        <xdr:cNvPr id="1117" name="Conector recto de flecha 1116">
          <a:extLst>
            <a:ext uri="{FF2B5EF4-FFF2-40B4-BE49-F238E27FC236}">
              <a16:creationId xmlns:a16="http://schemas.microsoft.com/office/drawing/2014/main" id="{00000000-0008-0000-0100-00005D040000}"/>
            </a:ext>
          </a:extLst>
        </xdr:cNvPr>
        <xdr:cNvCxnSpPr/>
      </xdr:nvCxnSpPr>
      <xdr:spPr>
        <a:xfrm>
          <a:off x="10594963" y="8425910"/>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1560771</xdr:colOff>
      <xdr:row>51</xdr:row>
      <xdr:rowOff>110585</xdr:rowOff>
    </xdr:from>
    <xdr:to>
      <xdr:col>9</xdr:col>
      <xdr:colOff>293171</xdr:colOff>
      <xdr:row>51</xdr:row>
      <xdr:rowOff>110585</xdr:rowOff>
    </xdr:to>
    <xdr:cxnSp macro="">
      <xdr:nvCxnSpPr>
        <xdr:cNvPr id="1118" name="Conector recto de flecha 1117">
          <a:extLst>
            <a:ext uri="{FF2B5EF4-FFF2-40B4-BE49-F238E27FC236}">
              <a16:creationId xmlns:a16="http://schemas.microsoft.com/office/drawing/2014/main" id="{00000000-0008-0000-0100-00005E040000}"/>
            </a:ext>
          </a:extLst>
        </xdr:cNvPr>
        <xdr:cNvCxnSpPr/>
      </xdr:nvCxnSpPr>
      <xdr:spPr>
        <a:xfrm>
          <a:off x="14311571" y="8549735"/>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274645</xdr:colOff>
      <xdr:row>51</xdr:row>
      <xdr:rowOff>26989</xdr:rowOff>
    </xdr:from>
    <xdr:to>
      <xdr:col>8</xdr:col>
      <xdr:colOff>1567470</xdr:colOff>
      <xdr:row>52</xdr:row>
      <xdr:rowOff>26288</xdr:rowOff>
    </xdr:to>
    <xdr:sp macro="" textlink="">
      <xdr:nvSpPr>
        <xdr:cNvPr id="1119" name="Diagrama de flujo: proceso 1118">
          <a:extLst>
            <a:ext uri="{FF2B5EF4-FFF2-40B4-BE49-F238E27FC236}">
              <a16:creationId xmlns:a16="http://schemas.microsoft.com/office/drawing/2014/main" id="{00000000-0008-0000-0100-00005F040000}"/>
            </a:ext>
          </a:extLst>
        </xdr:cNvPr>
        <xdr:cNvSpPr/>
      </xdr:nvSpPr>
      <xdr:spPr>
        <a:xfrm>
          <a:off x="13025445" y="8466139"/>
          <a:ext cx="1292825"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Knowledge Manager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7</xdr:col>
      <xdr:colOff>1593838</xdr:colOff>
      <xdr:row>51</xdr:row>
      <xdr:rowOff>110585</xdr:rowOff>
    </xdr:from>
    <xdr:to>
      <xdr:col>8</xdr:col>
      <xdr:colOff>288650</xdr:colOff>
      <xdr:row>51</xdr:row>
      <xdr:rowOff>110585</xdr:rowOff>
    </xdr:to>
    <xdr:cxnSp macro="">
      <xdr:nvCxnSpPr>
        <xdr:cNvPr id="1120" name="Conector recto de flecha 1119">
          <a:extLst>
            <a:ext uri="{FF2B5EF4-FFF2-40B4-BE49-F238E27FC236}">
              <a16:creationId xmlns:a16="http://schemas.microsoft.com/office/drawing/2014/main" id="{00000000-0008-0000-0100-000060040000}"/>
            </a:ext>
          </a:extLst>
        </xdr:cNvPr>
        <xdr:cNvCxnSpPr/>
      </xdr:nvCxnSpPr>
      <xdr:spPr>
        <a:xfrm>
          <a:off x="10594963" y="9659398"/>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1560771</xdr:colOff>
      <xdr:row>58</xdr:row>
      <xdr:rowOff>72485</xdr:rowOff>
    </xdr:from>
    <xdr:to>
      <xdr:col>9</xdr:col>
      <xdr:colOff>293171</xdr:colOff>
      <xdr:row>58</xdr:row>
      <xdr:rowOff>72485</xdr:rowOff>
    </xdr:to>
    <xdr:cxnSp macro="">
      <xdr:nvCxnSpPr>
        <xdr:cNvPr id="1121" name="Conector recto de flecha 1120">
          <a:extLst>
            <a:ext uri="{FF2B5EF4-FFF2-40B4-BE49-F238E27FC236}">
              <a16:creationId xmlns:a16="http://schemas.microsoft.com/office/drawing/2014/main" id="{00000000-0008-0000-0100-000061040000}"/>
            </a:ext>
          </a:extLst>
        </xdr:cNvPr>
        <xdr:cNvCxnSpPr/>
      </xdr:nvCxnSpPr>
      <xdr:spPr>
        <a:xfrm>
          <a:off x="14311571" y="9800685"/>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274645</xdr:colOff>
      <xdr:row>57</xdr:row>
      <xdr:rowOff>173039</xdr:rowOff>
    </xdr:from>
    <xdr:to>
      <xdr:col>8</xdr:col>
      <xdr:colOff>1567470</xdr:colOff>
      <xdr:row>58</xdr:row>
      <xdr:rowOff>172338</xdr:rowOff>
    </xdr:to>
    <xdr:sp macro="" textlink="">
      <xdr:nvSpPr>
        <xdr:cNvPr id="1122" name="Diagrama de flujo: proceso 1121">
          <a:extLst>
            <a:ext uri="{FF2B5EF4-FFF2-40B4-BE49-F238E27FC236}">
              <a16:creationId xmlns:a16="http://schemas.microsoft.com/office/drawing/2014/main" id="{00000000-0008-0000-0100-000062040000}"/>
            </a:ext>
          </a:extLst>
        </xdr:cNvPr>
        <xdr:cNvSpPr/>
      </xdr:nvSpPr>
      <xdr:spPr>
        <a:xfrm>
          <a:off x="13025445" y="9717089"/>
          <a:ext cx="1292825"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Knowledge Manager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7</xdr:col>
      <xdr:colOff>1593838</xdr:colOff>
      <xdr:row>58</xdr:row>
      <xdr:rowOff>72485</xdr:rowOff>
    </xdr:from>
    <xdr:to>
      <xdr:col>8</xdr:col>
      <xdr:colOff>288650</xdr:colOff>
      <xdr:row>58</xdr:row>
      <xdr:rowOff>72485</xdr:rowOff>
    </xdr:to>
    <xdr:cxnSp macro="">
      <xdr:nvCxnSpPr>
        <xdr:cNvPr id="1123" name="Conector recto de flecha 1122">
          <a:extLst>
            <a:ext uri="{FF2B5EF4-FFF2-40B4-BE49-F238E27FC236}">
              <a16:creationId xmlns:a16="http://schemas.microsoft.com/office/drawing/2014/main" id="{00000000-0008-0000-0100-000063040000}"/>
            </a:ext>
          </a:extLst>
        </xdr:cNvPr>
        <xdr:cNvCxnSpPr/>
      </xdr:nvCxnSpPr>
      <xdr:spPr>
        <a:xfrm>
          <a:off x="10594963" y="10899235"/>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1560771</xdr:colOff>
      <xdr:row>65</xdr:row>
      <xdr:rowOff>28035</xdr:rowOff>
    </xdr:from>
    <xdr:to>
      <xdr:col>9</xdr:col>
      <xdr:colOff>293171</xdr:colOff>
      <xdr:row>65</xdr:row>
      <xdr:rowOff>28035</xdr:rowOff>
    </xdr:to>
    <xdr:cxnSp macro="">
      <xdr:nvCxnSpPr>
        <xdr:cNvPr id="1124" name="Conector recto de flecha 1123">
          <a:extLst>
            <a:ext uri="{FF2B5EF4-FFF2-40B4-BE49-F238E27FC236}">
              <a16:creationId xmlns:a16="http://schemas.microsoft.com/office/drawing/2014/main" id="{00000000-0008-0000-0100-000064040000}"/>
            </a:ext>
          </a:extLst>
        </xdr:cNvPr>
        <xdr:cNvCxnSpPr/>
      </xdr:nvCxnSpPr>
      <xdr:spPr>
        <a:xfrm>
          <a:off x="14311571" y="11045285"/>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274645</xdr:colOff>
      <xdr:row>64</xdr:row>
      <xdr:rowOff>128589</xdr:rowOff>
    </xdr:from>
    <xdr:to>
      <xdr:col>8</xdr:col>
      <xdr:colOff>1567470</xdr:colOff>
      <xdr:row>65</xdr:row>
      <xdr:rowOff>127888</xdr:rowOff>
    </xdr:to>
    <xdr:sp macro="" textlink="">
      <xdr:nvSpPr>
        <xdr:cNvPr id="1125" name="Diagrama de flujo: proceso 1124">
          <a:extLst>
            <a:ext uri="{FF2B5EF4-FFF2-40B4-BE49-F238E27FC236}">
              <a16:creationId xmlns:a16="http://schemas.microsoft.com/office/drawing/2014/main" id="{00000000-0008-0000-0100-000065040000}"/>
            </a:ext>
          </a:extLst>
        </xdr:cNvPr>
        <xdr:cNvSpPr/>
      </xdr:nvSpPr>
      <xdr:spPr>
        <a:xfrm>
          <a:off x="13025445" y="10961689"/>
          <a:ext cx="1292825"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Knowledge</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Manager</a:t>
          </a:r>
          <a:endPar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7</xdr:col>
      <xdr:colOff>1593838</xdr:colOff>
      <xdr:row>65</xdr:row>
      <xdr:rowOff>28035</xdr:rowOff>
    </xdr:from>
    <xdr:to>
      <xdr:col>8</xdr:col>
      <xdr:colOff>288650</xdr:colOff>
      <xdr:row>65</xdr:row>
      <xdr:rowOff>28035</xdr:rowOff>
    </xdr:to>
    <xdr:cxnSp macro="">
      <xdr:nvCxnSpPr>
        <xdr:cNvPr id="1126" name="Conector recto de flecha 1125">
          <a:extLst>
            <a:ext uri="{FF2B5EF4-FFF2-40B4-BE49-F238E27FC236}">
              <a16:creationId xmlns:a16="http://schemas.microsoft.com/office/drawing/2014/main" id="{00000000-0008-0000-0100-000066040000}"/>
            </a:ext>
          </a:extLst>
        </xdr:cNvPr>
        <xdr:cNvCxnSpPr/>
      </xdr:nvCxnSpPr>
      <xdr:spPr>
        <a:xfrm>
          <a:off x="10594963" y="12132723"/>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1560771</xdr:colOff>
      <xdr:row>71</xdr:row>
      <xdr:rowOff>167735</xdr:rowOff>
    </xdr:from>
    <xdr:to>
      <xdr:col>9</xdr:col>
      <xdr:colOff>293171</xdr:colOff>
      <xdr:row>71</xdr:row>
      <xdr:rowOff>167735</xdr:rowOff>
    </xdr:to>
    <xdr:cxnSp macro="">
      <xdr:nvCxnSpPr>
        <xdr:cNvPr id="1127" name="Conector recto de flecha 1126">
          <a:extLst>
            <a:ext uri="{FF2B5EF4-FFF2-40B4-BE49-F238E27FC236}">
              <a16:creationId xmlns:a16="http://schemas.microsoft.com/office/drawing/2014/main" id="{00000000-0008-0000-0100-000067040000}"/>
            </a:ext>
          </a:extLst>
        </xdr:cNvPr>
        <xdr:cNvCxnSpPr/>
      </xdr:nvCxnSpPr>
      <xdr:spPr>
        <a:xfrm>
          <a:off x="14311571" y="12289885"/>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274645</xdr:colOff>
      <xdr:row>71</xdr:row>
      <xdr:rowOff>84139</xdr:rowOff>
    </xdr:from>
    <xdr:to>
      <xdr:col>8</xdr:col>
      <xdr:colOff>1567470</xdr:colOff>
      <xdr:row>72</xdr:row>
      <xdr:rowOff>83438</xdr:rowOff>
    </xdr:to>
    <xdr:sp macro="" textlink="">
      <xdr:nvSpPr>
        <xdr:cNvPr id="1128" name="Diagrama de flujo: proceso 1127">
          <a:extLst>
            <a:ext uri="{FF2B5EF4-FFF2-40B4-BE49-F238E27FC236}">
              <a16:creationId xmlns:a16="http://schemas.microsoft.com/office/drawing/2014/main" id="{00000000-0008-0000-0100-000068040000}"/>
            </a:ext>
          </a:extLst>
        </xdr:cNvPr>
        <xdr:cNvSpPr/>
      </xdr:nvSpPr>
      <xdr:spPr>
        <a:xfrm>
          <a:off x="13025445" y="12206289"/>
          <a:ext cx="1292825"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marR="0" lvl="0" indent="0" algn="ctr" defTabSz="914400" eaLnBrk="1" fontAlgn="auto" latinLnBrk="0" hangingPunct="1">
            <a:lnSpc>
              <a:spcPct val="100000"/>
            </a:lnSpc>
            <a:spcBef>
              <a:spcPts val="1200"/>
            </a:spcBef>
            <a:spcAft>
              <a:spcPts val="1200"/>
            </a:spcAft>
            <a:buClrTx/>
            <a:buSzTx/>
            <a:buFontTx/>
            <a:buNone/>
            <a:tabLst/>
            <a:defRPr/>
          </a:pPr>
          <a:r>
            <a:rPr lang="es-CL" sz="600" baseline="0">
              <a:solidFill>
                <a:sysClr val="windowText" lastClr="000000"/>
              </a:solidFill>
              <a:effectLst/>
              <a:latin typeface="Arial" panose="020B0604020202020204" pitchFamily="34" charset="0"/>
              <a:ea typeface="+mn-ea"/>
              <a:cs typeface="Arial" panose="020B0604020202020204" pitchFamily="34" charset="0"/>
            </a:rPr>
            <a:t>Knowledge Manager</a:t>
          </a:r>
          <a:endParaRPr lang="es-CL" sz="600">
            <a:solidFill>
              <a:sysClr val="windowText" lastClr="000000"/>
            </a:solidFill>
            <a:effectLst/>
            <a:latin typeface="Arial" panose="020B0604020202020204" pitchFamily="34" charset="0"/>
            <a:cs typeface="Arial" panose="020B0604020202020204" pitchFamily="34" charset="0"/>
          </a:endParaRPr>
        </a:p>
      </xdr:txBody>
    </xdr:sp>
    <xdr:clientData/>
  </xdr:twoCellAnchor>
  <xdr:twoCellAnchor>
    <xdr:from>
      <xdr:col>7</xdr:col>
      <xdr:colOff>1593838</xdr:colOff>
      <xdr:row>71</xdr:row>
      <xdr:rowOff>167735</xdr:rowOff>
    </xdr:from>
    <xdr:to>
      <xdr:col>8</xdr:col>
      <xdr:colOff>288650</xdr:colOff>
      <xdr:row>71</xdr:row>
      <xdr:rowOff>167735</xdr:rowOff>
    </xdr:to>
    <xdr:cxnSp macro="">
      <xdr:nvCxnSpPr>
        <xdr:cNvPr id="1129" name="Conector recto de flecha 1128">
          <a:extLst>
            <a:ext uri="{FF2B5EF4-FFF2-40B4-BE49-F238E27FC236}">
              <a16:creationId xmlns:a16="http://schemas.microsoft.com/office/drawing/2014/main" id="{00000000-0008-0000-0100-000069040000}"/>
            </a:ext>
          </a:extLst>
        </xdr:cNvPr>
        <xdr:cNvCxnSpPr/>
      </xdr:nvCxnSpPr>
      <xdr:spPr>
        <a:xfrm>
          <a:off x="10594963" y="13367798"/>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1560771</xdr:colOff>
      <xdr:row>78</xdr:row>
      <xdr:rowOff>123285</xdr:rowOff>
    </xdr:from>
    <xdr:to>
      <xdr:col>9</xdr:col>
      <xdr:colOff>293171</xdr:colOff>
      <xdr:row>78</xdr:row>
      <xdr:rowOff>123285</xdr:rowOff>
    </xdr:to>
    <xdr:cxnSp macro="">
      <xdr:nvCxnSpPr>
        <xdr:cNvPr id="1130" name="Conector recto de flecha 1129">
          <a:extLst>
            <a:ext uri="{FF2B5EF4-FFF2-40B4-BE49-F238E27FC236}">
              <a16:creationId xmlns:a16="http://schemas.microsoft.com/office/drawing/2014/main" id="{00000000-0008-0000-0100-00006A040000}"/>
            </a:ext>
          </a:extLst>
        </xdr:cNvPr>
        <xdr:cNvCxnSpPr/>
      </xdr:nvCxnSpPr>
      <xdr:spPr>
        <a:xfrm>
          <a:off x="14311571" y="13534485"/>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274645</xdr:colOff>
      <xdr:row>78</xdr:row>
      <xdr:rowOff>39689</xdr:rowOff>
    </xdr:from>
    <xdr:to>
      <xdr:col>8</xdr:col>
      <xdr:colOff>1567470</xdr:colOff>
      <xdr:row>79</xdr:row>
      <xdr:rowOff>38988</xdr:rowOff>
    </xdr:to>
    <xdr:sp macro="" textlink="">
      <xdr:nvSpPr>
        <xdr:cNvPr id="1131" name="Diagrama de flujo: proceso 1130">
          <a:extLst>
            <a:ext uri="{FF2B5EF4-FFF2-40B4-BE49-F238E27FC236}">
              <a16:creationId xmlns:a16="http://schemas.microsoft.com/office/drawing/2014/main" id="{00000000-0008-0000-0100-00006B040000}"/>
            </a:ext>
          </a:extLst>
        </xdr:cNvPr>
        <xdr:cNvSpPr/>
      </xdr:nvSpPr>
      <xdr:spPr>
        <a:xfrm>
          <a:off x="13025445" y="13450889"/>
          <a:ext cx="1292825"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Knowledge Manager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7</xdr:col>
      <xdr:colOff>1593838</xdr:colOff>
      <xdr:row>78</xdr:row>
      <xdr:rowOff>123285</xdr:rowOff>
    </xdr:from>
    <xdr:to>
      <xdr:col>8</xdr:col>
      <xdr:colOff>288650</xdr:colOff>
      <xdr:row>78</xdr:row>
      <xdr:rowOff>123285</xdr:rowOff>
    </xdr:to>
    <xdr:cxnSp macro="">
      <xdr:nvCxnSpPr>
        <xdr:cNvPr id="1132" name="Conector recto de flecha 1131">
          <a:extLst>
            <a:ext uri="{FF2B5EF4-FFF2-40B4-BE49-F238E27FC236}">
              <a16:creationId xmlns:a16="http://schemas.microsoft.com/office/drawing/2014/main" id="{00000000-0008-0000-0100-00006C040000}"/>
            </a:ext>
          </a:extLst>
        </xdr:cNvPr>
        <xdr:cNvCxnSpPr/>
      </xdr:nvCxnSpPr>
      <xdr:spPr>
        <a:xfrm>
          <a:off x="10594963" y="14601285"/>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1560771</xdr:colOff>
      <xdr:row>85</xdr:row>
      <xdr:rowOff>72485</xdr:rowOff>
    </xdr:from>
    <xdr:to>
      <xdr:col>9</xdr:col>
      <xdr:colOff>293171</xdr:colOff>
      <xdr:row>85</xdr:row>
      <xdr:rowOff>72485</xdr:rowOff>
    </xdr:to>
    <xdr:cxnSp macro="">
      <xdr:nvCxnSpPr>
        <xdr:cNvPr id="1133" name="Conector recto de flecha 1132">
          <a:extLst>
            <a:ext uri="{FF2B5EF4-FFF2-40B4-BE49-F238E27FC236}">
              <a16:creationId xmlns:a16="http://schemas.microsoft.com/office/drawing/2014/main" id="{00000000-0008-0000-0100-00006D040000}"/>
            </a:ext>
          </a:extLst>
        </xdr:cNvPr>
        <xdr:cNvCxnSpPr/>
      </xdr:nvCxnSpPr>
      <xdr:spPr>
        <a:xfrm>
          <a:off x="14311571" y="14772735"/>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274645</xdr:colOff>
      <xdr:row>84</xdr:row>
      <xdr:rowOff>173039</xdr:rowOff>
    </xdr:from>
    <xdr:to>
      <xdr:col>8</xdr:col>
      <xdr:colOff>1567470</xdr:colOff>
      <xdr:row>85</xdr:row>
      <xdr:rowOff>172338</xdr:rowOff>
    </xdr:to>
    <xdr:sp macro="" textlink="">
      <xdr:nvSpPr>
        <xdr:cNvPr id="1134" name="Diagrama de flujo: proceso 1133">
          <a:extLst>
            <a:ext uri="{FF2B5EF4-FFF2-40B4-BE49-F238E27FC236}">
              <a16:creationId xmlns:a16="http://schemas.microsoft.com/office/drawing/2014/main" id="{00000000-0008-0000-0100-00006E040000}"/>
            </a:ext>
          </a:extLst>
        </xdr:cNvPr>
        <xdr:cNvSpPr/>
      </xdr:nvSpPr>
      <xdr:spPr>
        <a:xfrm>
          <a:off x="13025445" y="14905039"/>
          <a:ext cx="1292825"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Knowledge Manager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7</xdr:col>
      <xdr:colOff>1593838</xdr:colOff>
      <xdr:row>85</xdr:row>
      <xdr:rowOff>72485</xdr:rowOff>
    </xdr:from>
    <xdr:to>
      <xdr:col>8</xdr:col>
      <xdr:colOff>288650</xdr:colOff>
      <xdr:row>85</xdr:row>
      <xdr:rowOff>72485</xdr:rowOff>
    </xdr:to>
    <xdr:cxnSp macro="">
      <xdr:nvCxnSpPr>
        <xdr:cNvPr id="1135" name="Conector recto de flecha 1134">
          <a:extLst>
            <a:ext uri="{FF2B5EF4-FFF2-40B4-BE49-F238E27FC236}">
              <a16:creationId xmlns:a16="http://schemas.microsoft.com/office/drawing/2014/main" id="{00000000-0008-0000-0100-00006F040000}"/>
            </a:ext>
          </a:extLst>
        </xdr:cNvPr>
        <xdr:cNvCxnSpPr/>
      </xdr:nvCxnSpPr>
      <xdr:spPr>
        <a:xfrm>
          <a:off x="10594963" y="15828423"/>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1560771</xdr:colOff>
      <xdr:row>92</xdr:row>
      <xdr:rowOff>21685</xdr:rowOff>
    </xdr:from>
    <xdr:to>
      <xdr:col>9</xdr:col>
      <xdr:colOff>293171</xdr:colOff>
      <xdr:row>92</xdr:row>
      <xdr:rowOff>21685</xdr:rowOff>
    </xdr:to>
    <xdr:cxnSp macro="">
      <xdr:nvCxnSpPr>
        <xdr:cNvPr id="1136" name="Conector recto de flecha 1135">
          <a:extLst>
            <a:ext uri="{FF2B5EF4-FFF2-40B4-BE49-F238E27FC236}">
              <a16:creationId xmlns:a16="http://schemas.microsoft.com/office/drawing/2014/main" id="{00000000-0008-0000-0100-000070040000}"/>
            </a:ext>
          </a:extLst>
        </xdr:cNvPr>
        <xdr:cNvCxnSpPr/>
      </xdr:nvCxnSpPr>
      <xdr:spPr>
        <a:xfrm>
          <a:off x="14311571" y="16010985"/>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274645</xdr:colOff>
      <xdr:row>91</xdr:row>
      <xdr:rowOff>122239</xdr:rowOff>
    </xdr:from>
    <xdr:to>
      <xdr:col>8</xdr:col>
      <xdr:colOff>1567470</xdr:colOff>
      <xdr:row>92</xdr:row>
      <xdr:rowOff>121538</xdr:rowOff>
    </xdr:to>
    <xdr:sp macro="" textlink="">
      <xdr:nvSpPr>
        <xdr:cNvPr id="1137" name="Diagrama de flujo: proceso 1136">
          <a:extLst>
            <a:ext uri="{FF2B5EF4-FFF2-40B4-BE49-F238E27FC236}">
              <a16:creationId xmlns:a16="http://schemas.microsoft.com/office/drawing/2014/main" id="{00000000-0008-0000-0100-000071040000}"/>
            </a:ext>
          </a:extLst>
        </xdr:cNvPr>
        <xdr:cNvSpPr/>
      </xdr:nvSpPr>
      <xdr:spPr>
        <a:xfrm>
          <a:off x="13025445" y="15927389"/>
          <a:ext cx="1292825"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Knowledge Manager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7</xdr:col>
      <xdr:colOff>1593838</xdr:colOff>
      <xdr:row>92</xdr:row>
      <xdr:rowOff>21685</xdr:rowOff>
    </xdr:from>
    <xdr:to>
      <xdr:col>8</xdr:col>
      <xdr:colOff>288650</xdr:colOff>
      <xdr:row>92</xdr:row>
      <xdr:rowOff>21685</xdr:rowOff>
    </xdr:to>
    <xdr:cxnSp macro="">
      <xdr:nvCxnSpPr>
        <xdr:cNvPr id="1138" name="Conector recto de flecha 1137">
          <a:extLst>
            <a:ext uri="{FF2B5EF4-FFF2-40B4-BE49-F238E27FC236}">
              <a16:creationId xmlns:a16="http://schemas.microsoft.com/office/drawing/2014/main" id="{00000000-0008-0000-0100-000072040000}"/>
            </a:ext>
          </a:extLst>
        </xdr:cNvPr>
        <xdr:cNvCxnSpPr/>
      </xdr:nvCxnSpPr>
      <xdr:spPr>
        <a:xfrm>
          <a:off x="10594963" y="17055560"/>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1560771</xdr:colOff>
      <xdr:row>113</xdr:row>
      <xdr:rowOff>129635</xdr:rowOff>
    </xdr:from>
    <xdr:to>
      <xdr:col>9</xdr:col>
      <xdr:colOff>293171</xdr:colOff>
      <xdr:row>113</xdr:row>
      <xdr:rowOff>129635</xdr:rowOff>
    </xdr:to>
    <xdr:cxnSp macro="">
      <xdr:nvCxnSpPr>
        <xdr:cNvPr id="1151" name="Conector recto de flecha 1150">
          <a:extLst>
            <a:ext uri="{FF2B5EF4-FFF2-40B4-BE49-F238E27FC236}">
              <a16:creationId xmlns:a16="http://schemas.microsoft.com/office/drawing/2014/main" id="{00000000-0008-0000-0100-00007F040000}"/>
            </a:ext>
          </a:extLst>
        </xdr:cNvPr>
        <xdr:cNvCxnSpPr/>
      </xdr:nvCxnSpPr>
      <xdr:spPr>
        <a:xfrm>
          <a:off x="14311571" y="22202235"/>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274645</xdr:colOff>
      <xdr:row>113</xdr:row>
      <xdr:rowOff>46039</xdr:rowOff>
    </xdr:from>
    <xdr:to>
      <xdr:col>8</xdr:col>
      <xdr:colOff>1567470</xdr:colOff>
      <xdr:row>114</xdr:row>
      <xdr:rowOff>45338</xdr:rowOff>
    </xdr:to>
    <xdr:sp macro="" textlink="">
      <xdr:nvSpPr>
        <xdr:cNvPr id="1152" name="Diagrama de flujo: proceso 1151">
          <a:extLst>
            <a:ext uri="{FF2B5EF4-FFF2-40B4-BE49-F238E27FC236}">
              <a16:creationId xmlns:a16="http://schemas.microsoft.com/office/drawing/2014/main" id="{00000000-0008-0000-0100-000080040000}"/>
            </a:ext>
          </a:extLst>
        </xdr:cNvPr>
        <xdr:cNvSpPr/>
      </xdr:nvSpPr>
      <xdr:spPr>
        <a:xfrm>
          <a:off x="13025445" y="22118639"/>
          <a:ext cx="1292825"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Knowledge</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Manager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7</xdr:col>
      <xdr:colOff>1593838</xdr:colOff>
      <xdr:row>113</xdr:row>
      <xdr:rowOff>129635</xdr:rowOff>
    </xdr:from>
    <xdr:to>
      <xdr:col>8</xdr:col>
      <xdr:colOff>288650</xdr:colOff>
      <xdr:row>113</xdr:row>
      <xdr:rowOff>129635</xdr:rowOff>
    </xdr:to>
    <xdr:cxnSp macro="">
      <xdr:nvCxnSpPr>
        <xdr:cNvPr id="1153" name="Conector recto de flecha 1152">
          <a:extLst>
            <a:ext uri="{FF2B5EF4-FFF2-40B4-BE49-F238E27FC236}">
              <a16:creationId xmlns:a16="http://schemas.microsoft.com/office/drawing/2014/main" id="{00000000-0008-0000-0100-000081040000}"/>
            </a:ext>
          </a:extLst>
        </xdr:cNvPr>
        <xdr:cNvCxnSpPr/>
      </xdr:nvCxnSpPr>
      <xdr:spPr>
        <a:xfrm>
          <a:off x="10594963" y="21013198"/>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1560771</xdr:colOff>
      <xdr:row>120</xdr:row>
      <xdr:rowOff>78835</xdr:rowOff>
    </xdr:from>
    <xdr:to>
      <xdr:col>9</xdr:col>
      <xdr:colOff>293171</xdr:colOff>
      <xdr:row>120</xdr:row>
      <xdr:rowOff>78835</xdr:rowOff>
    </xdr:to>
    <xdr:cxnSp macro="">
      <xdr:nvCxnSpPr>
        <xdr:cNvPr id="1154" name="Conector recto de flecha 1153">
          <a:extLst>
            <a:ext uri="{FF2B5EF4-FFF2-40B4-BE49-F238E27FC236}">
              <a16:creationId xmlns:a16="http://schemas.microsoft.com/office/drawing/2014/main" id="{00000000-0008-0000-0100-000082040000}"/>
            </a:ext>
          </a:extLst>
        </xdr:cNvPr>
        <xdr:cNvCxnSpPr/>
      </xdr:nvCxnSpPr>
      <xdr:spPr>
        <a:xfrm>
          <a:off x="14311571" y="23440485"/>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274645</xdr:colOff>
      <xdr:row>119</xdr:row>
      <xdr:rowOff>179389</xdr:rowOff>
    </xdr:from>
    <xdr:to>
      <xdr:col>8</xdr:col>
      <xdr:colOff>1567470</xdr:colOff>
      <xdr:row>120</xdr:row>
      <xdr:rowOff>178688</xdr:rowOff>
    </xdr:to>
    <xdr:sp macro="" textlink="">
      <xdr:nvSpPr>
        <xdr:cNvPr id="1155" name="Diagrama de flujo: proceso 1154">
          <a:extLst>
            <a:ext uri="{FF2B5EF4-FFF2-40B4-BE49-F238E27FC236}">
              <a16:creationId xmlns:a16="http://schemas.microsoft.com/office/drawing/2014/main" id="{00000000-0008-0000-0100-000083040000}"/>
            </a:ext>
          </a:extLst>
        </xdr:cNvPr>
        <xdr:cNvSpPr/>
      </xdr:nvSpPr>
      <xdr:spPr>
        <a:xfrm>
          <a:off x="13025445" y="23356889"/>
          <a:ext cx="1292825"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Knowledge</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Manager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7</xdr:col>
      <xdr:colOff>1593838</xdr:colOff>
      <xdr:row>120</xdr:row>
      <xdr:rowOff>78835</xdr:rowOff>
    </xdr:from>
    <xdr:to>
      <xdr:col>8</xdr:col>
      <xdr:colOff>288650</xdr:colOff>
      <xdr:row>120</xdr:row>
      <xdr:rowOff>78835</xdr:rowOff>
    </xdr:to>
    <xdr:cxnSp macro="">
      <xdr:nvCxnSpPr>
        <xdr:cNvPr id="1156" name="Conector recto de flecha 1155">
          <a:extLst>
            <a:ext uri="{FF2B5EF4-FFF2-40B4-BE49-F238E27FC236}">
              <a16:creationId xmlns:a16="http://schemas.microsoft.com/office/drawing/2014/main" id="{00000000-0008-0000-0100-000084040000}"/>
            </a:ext>
          </a:extLst>
        </xdr:cNvPr>
        <xdr:cNvCxnSpPr/>
      </xdr:nvCxnSpPr>
      <xdr:spPr>
        <a:xfrm>
          <a:off x="10594963" y="22240335"/>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1560771</xdr:colOff>
      <xdr:row>127</xdr:row>
      <xdr:rowOff>28035</xdr:rowOff>
    </xdr:from>
    <xdr:to>
      <xdr:col>9</xdr:col>
      <xdr:colOff>293171</xdr:colOff>
      <xdr:row>127</xdr:row>
      <xdr:rowOff>28035</xdr:rowOff>
    </xdr:to>
    <xdr:cxnSp macro="">
      <xdr:nvCxnSpPr>
        <xdr:cNvPr id="1157" name="Conector recto de flecha 1156">
          <a:extLst>
            <a:ext uri="{FF2B5EF4-FFF2-40B4-BE49-F238E27FC236}">
              <a16:creationId xmlns:a16="http://schemas.microsoft.com/office/drawing/2014/main" id="{00000000-0008-0000-0100-000085040000}"/>
            </a:ext>
          </a:extLst>
        </xdr:cNvPr>
        <xdr:cNvCxnSpPr/>
      </xdr:nvCxnSpPr>
      <xdr:spPr>
        <a:xfrm>
          <a:off x="14311571" y="24678735"/>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274645</xdr:colOff>
      <xdr:row>126</xdr:row>
      <xdr:rowOff>128589</xdr:rowOff>
    </xdr:from>
    <xdr:to>
      <xdr:col>8</xdr:col>
      <xdr:colOff>1567470</xdr:colOff>
      <xdr:row>127</xdr:row>
      <xdr:rowOff>127888</xdr:rowOff>
    </xdr:to>
    <xdr:sp macro="" textlink="">
      <xdr:nvSpPr>
        <xdr:cNvPr id="1158" name="Diagrama de flujo: proceso 1157">
          <a:extLst>
            <a:ext uri="{FF2B5EF4-FFF2-40B4-BE49-F238E27FC236}">
              <a16:creationId xmlns:a16="http://schemas.microsoft.com/office/drawing/2014/main" id="{00000000-0008-0000-0100-000086040000}"/>
            </a:ext>
          </a:extLst>
        </xdr:cNvPr>
        <xdr:cNvSpPr/>
      </xdr:nvSpPr>
      <xdr:spPr>
        <a:xfrm>
          <a:off x="13025445" y="24595139"/>
          <a:ext cx="1292825"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Knowledge</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Manager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7</xdr:col>
      <xdr:colOff>1593838</xdr:colOff>
      <xdr:row>127</xdr:row>
      <xdr:rowOff>28035</xdr:rowOff>
    </xdr:from>
    <xdr:to>
      <xdr:col>8</xdr:col>
      <xdr:colOff>288650</xdr:colOff>
      <xdr:row>127</xdr:row>
      <xdr:rowOff>28035</xdr:rowOff>
    </xdr:to>
    <xdr:cxnSp macro="">
      <xdr:nvCxnSpPr>
        <xdr:cNvPr id="1159" name="Conector recto de flecha 1158">
          <a:extLst>
            <a:ext uri="{FF2B5EF4-FFF2-40B4-BE49-F238E27FC236}">
              <a16:creationId xmlns:a16="http://schemas.microsoft.com/office/drawing/2014/main" id="{00000000-0008-0000-0100-000087040000}"/>
            </a:ext>
          </a:extLst>
        </xdr:cNvPr>
        <xdr:cNvCxnSpPr/>
      </xdr:nvCxnSpPr>
      <xdr:spPr>
        <a:xfrm>
          <a:off x="10594963" y="23467473"/>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1560771</xdr:colOff>
      <xdr:row>133</xdr:row>
      <xdr:rowOff>155035</xdr:rowOff>
    </xdr:from>
    <xdr:to>
      <xdr:col>9</xdr:col>
      <xdr:colOff>293171</xdr:colOff>
      <xdr:row>133</xdr:row>
      <xdr:rowOff>155035</xdr:rowOff>
    </xdr:to>
    <xdr:cxnSp macro="">
      <xdr:nvCxnSpPr>
        <xdr:cNvPr id="1160" name="Conector recto de flecha 1159">
          <a:extLst>
            <a:ext uri="{FF2B5EF4-FFF2-40B4-BE49-F238E27FC236}">
              <a16:creationId xmlns:a16="http://schemas.microsoft.com/office/drawing/2014/main" id="{00000000-0008-0000-0100-000088040000}"/>
            </a:ext>
          </a:extLst>
        </xdr:cNvPr>
        <xdr:cNvCxnSpPr/>
      </xdr:nvCxnSpPr>
      <xdr:spPr>
        <a:xfrm>
          <a:off x="14311571" y="25910635"/>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274645</xdr:colOff>
      <xdr:row>133</xdr:row>
      <xdr:rowOff>71439</xdr:rowOff>
    </xdr:from>
    <xdr:to>
      <xdr:col>8</xdr:col>
      <xdr:colOff>1567470</xdr:colOff>
      <xdr:row>134</xdr:row>
      <xdr:rowOff>70738</xdr:rowOff>
    </xdr:to>
    <xdr:sp macro="" textlink="">
      <xdr:nvSpPr>
        <xdr:cNvPr id="1161" name="Diagrama de flujo: proceso 1160">
          <a:extLst>
            <a:ext uri="{FF2B5EF4-FFF2-40B4-BE49-F238E27FC236}">
              <a16:creationId xmlns:a16="http://schemas.microsoft.com/office/drawing/2014/main" id="{00000000-0008-0000-0100-000089040000}"/>
            </a:ext>
          </a:extLst>
        </xdr:cNvPr>
        <xdr:cNvSpPr/>
      </xdr:nvSpPr>
      <xdr:spPr>
        <a:xfrm>
          <a:off x="13025445" y="25827039"/>
          <a:ext cx="1292825"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Knowledge</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Manager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7</xdr:col>
      <xdr:colOff>1593838</xdr:colOff>
      <xdr:row>133</xdr:row>
      <xdr:rowOff>155035</xdr:rowOff>
    </xdr:from>
    <xdr:to>
      <xdr:col>8</xdr:col>
      <xdr:colOff>288650</xdr:colOff>
      <xdr:row>133</xdr:row>
      <xdr:rowOff>155035</xdr:rowOff>
    </xdr:to>
    <xdr:cxnSp macro="">
      <xdr:nvCxnSpPr>
        <xdr:cNvPr id="1162" name="Conector recto de flecha 1161">
          <a:extLst>
            <a:ext uri="{FF2B5EF4-FFF2-40B4-BE49-F238E27FC236}">
              <a16:creationId xmlns:a16="http://schemas.microsoft.com/office/drawing/2014/main" id="{00000000-0008-0000-0100-00008A040000}"/>
            </a:ext>
          </a:extLst>
        </xdr:cNvPr>
        <xdr:cNvCxnSpPr/>
      </xdr:nvCxnSpPr>
      <xdr:spPr>
        <a:xfrm>
          <a:off x="10594963" y="24689848"/>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1560771</xdr:colOff>
      <xdr:row>141</xdr:row>
      <xdr:rowOff>104235</xdr:rowOff>
    </xdr:from>
    <xdr:to>
      <xdr:col>9</xdr:col>
      <xdr:colOff>293171</xdr:colOff>
      <xdr:row>141</xdr:row>
      <xdr:rowOff>104235</xdr:rowOff>
    </xdr:to>
    <xdr:cxnSp macro="">
      <xdr:nvCxnSpPr>
        <xdr:cNvPr id="1163" name="Conector recto de flecha 1162">
          <a:extLst>
            <a:ext uri="{FF2B5EF4-FFF2-40B4-BE49-F238E27FC236}">
              <a16:creationId xmlns:a16="http://schemas.microsoft.com/office/drawing/2014/main" id="{00000000-0008-0000-0100-00008B040000}"/>
            </a:ext>
          </a:extLst>
        </xdr:cNvPr>
        <xdr:cNvCxnSpPr/>
      </xdr:nvCxnSpPr>
      <xdr:spPr>
        <a:xfrm>
          <a:off x="14311571" y="27155235"/>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274645</xdr:colOff>
      <xdr:row>141</xdr:row>
      <xdr:rowOff>20639</xdr:rowOff>
    </xdr:from>
    <xdr:to>
      <xdr:col>8</xdr:col>
      <xdr:colOff>1567470</xdr:colOff>
      <xdr:row>142</xdr:row>
      <xdr:rowOff>19938</xdr:rowOff>
    </xdr:to>
    <xdr:sp macro="" textlink="">
      <xdr:nvSpPr>
        <xdr:cNvPr id="1164" name="Diagrama de flujo: proceso 1163">
          <a:extLst>
            <a:ext uri="{FF2B5EF4-FFF2-40B4-BE49-F238E27FC236}">
              <a16:creationId xmlns:a16="http://schemas.microsoft.com/office/drawing/2014/main" id="{00000000-0008-0000-0100-00008C040000}"/>
            </a:ext>
          </a:extLst>
        </xdr:cNvPr>
        <xdr:cNvSpPr/>
      </xdr:nvSpPr>
      <xdr:spPr>
        <a:xfrm>
          <a:off x="13025445" y="27071639"/>
          <a:ext cx="1292825"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Knowledge</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Manager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7</xdr:col>
      <xdr:colOff>1593838</xdr:colOff>
      <xdr:row>141</xdr:row>
      <xdr:rowOff>104235</xdr:rowOff>
    </xdr:from>
    <xdr:to>
      <xdr:col>8</xdr:col>
      <xdr:colOff>288650</xdr:colOff>
      <xdr:row>141</xdr:row>
      <xdr:rowOff>104235</xdr:rowOff>
    </xdr:to>
    <xdr:cxnSp macro="">
      <xdr:nvCxnSpPr>
        <xdr:cNvPr id="1165" name="Conector recto de flecha 1164">
          <a:extLst>
            <a:ext uri="{FF2B5EF4-FFF2-40B4-BE49-F238E27FC236}">
              <a16:creationId xmlns:a16="http://schemas.microsoft.com/office/drawing/2014/main" id="{00000000-0008-0000-0100-00008D040000}"/>
            </a:ext>
          </a:extLst>
        </xdr:cNvPr>
        <xdr:cNvCxnSpPr/>
      </xdr:nvCxnSpPr>
      <xdr:spPr>
        <a:xfrm>
          <a:off x="10594963" y="26115423"/>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1560771</xdr:colOff>
      <xdr:row>148</xdr:row>
      <xdr:rowOff>53435</xdr:rowOff>
    </xdr:from>
    <xdr:to>
      <xdr:col>9</xdr:col>
      <xdr:colOff>293171</xdr:colOff>
      <xdr:row>148</xdr:row>
      <xdr:rowOff>53435</xdr:rowOff>
    </xdr:to>
    <xdr:cxnSp macro="">
      <xdr:nvCxnSpPr>
        <xdr:cNvPr id="1166" name="Conector recto de flecha 1165">
          <a:extLst>
            <a:ext uri="{FF2B5EF4-FFF2-40B4-BE49-F238E27FC236}">
              <a16:creationId xmlns:a16="http://schemas.microsoft.com/office/drawing/2014/main" id="{00000000-0008-0000-0100-00008E040000}"/>
            </a:ext>
          </a:extLst>
        </xdr:cNvPr>
        <xdr:cNvCxnSpPr/>
      </xdr:nvCxnSpPr>
      <xdr:spPr>
        <a:xfrm>
          <a:off x="14311571" y="28393485"/>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274645</xdr:colOff>
      <xdr:row>147</xdr:row>
      <xdr:rowOff>153989</xdr:rowOff>
    </xdr:from>
    <xdr:to>
      <xdr:col>8</xdr:col>
      <xdr:colOff>1567470</xdr:colOff>
      <xdr:row>148</xdr:row>
      <xdr:rowOff>153288</xdr:rowOff>
    </xdr:to>
    <xdr:sp macro="" textlink="">
      <xdr:nvSpPr>
        <xdr:cNvPr id="1167" name="Diagrama de flujo: proceso 1166">
          <a:extLst>
            <a:ext uri="{FF2B5EF4-FFF2-40B4-BE49-F238E27FC236}">
              <a16:creationId xmlns:a16="http://schemas.microsoft.com/office/drawing/2014/main" id="{00000000-0008-0000-0100-00008F040000}"/>
            </a:ext>
          </a:extLst>
        </xdr:cNvPr>
        <xdr:cNvSpPr/>
      </xdr:nvSpPr>
      <xdr:spPr>
        <a:xfrm>
          <a:off x="13025445" y="28309889"/>
          <a:ext cx="1292825"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Knowledge</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Manager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7</xdr:col>
      <xdr:colOff>1593838</xdr:colOff>
      <xdr:row>148</xdr:row>
      <xdr:rowOff>53435</xdr:rowOff>
    </xdr:from>
    <xdr:to>
      <xdr:col>8</xdr:col>
      <xdr:colOff>288650</xdr:colOff>
      <xdr:row>148</xdr:row>
      <xdr:rowOff>53435</xdr:rowOff>
    </xdr:to>
    <xdr:cxnSp macro="">
      <xdr:nvCxnSpPr>
        <xdr:cNvPr id="1168" name="Conector recto de flecha 1167">
          <a:extLst>
            <a:ext uri="{FF2B5EF4-FFF2-40B4-BE49-F238E27FC236}">
              <a16:creationId xmlns:a16="http://schemas.microsoft.com/office/drawing/2014/main" id="{00000000-0008-0000-0100-000090040000}"/>
            </a:ext>
          </a:extLst>
        </xdr:cNvPr>
        <xdr:cNvCxnSpPr/>
      </xdr:nvCxnSpPr>
      <xdr:spPr>
        <a:xfrm>
          <a:off x="10594963" y="27342560"/>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1560771</xdr:colOff>
      <xdr:row>155</xdr:row>
      <xdr:rowOff>2635</xdr:rowOff>
    </xdr:from>
    <xdr:to>
      <xdr:col>9</xdr:col>
      <xdr:colOff>293171</xdr:colOff>
      <xdr:row>155</xdr:row>
      <xdr:rowOff>2635</xdr:rowOff>
    </xdr:to>
    <xdr:cxnSp macro="">
      <xdr:nvCxnSpPr>
        <xdr:cNvPr id="1169" name="Conector recto de flecha 1168">
          <a:extLst>
            <a:ext uri="{FF2B5EF4-FFF2-40B4-BE49-F238E27FC236}">
              <a16:creationId xmlns:a16="http://schemas.microsoft.com/office/drawing/2014/main" id="{00000000-0008-0000-0100-000091040000}"/>
            </a:ext>
          </a:extLst>
        </xdr:cNvPr>
        <xdr:cNvCxnSpPr/>
      </xdr:nvCxnSpPr>
      <xdr:spPr>
        <a:xfrm>
          <a:off x="14311571" y="29631735"/>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274645</xdr:colOff>
      <xdr:row>154</xdr:row>
      <xdr:rowOff>103189</xdr:rowOff>
    </xdr:from>
    <xdr:to>
      <xdr:col>8</xdr:col>
      <xdr:colOff>1567470</xdr:colOff>
      <xdr:row>155</xdr:row>
      <xdr:rowOff>102488</xdr:rowOff>
    </xdr:to>
    <xdr:sp macro="" textlink="">
      <xdr:nvSpPr>
        <xdr:cNvPr id="1170" name="Diagrama de flujo: proceso 1169">
          <a:extLst>
            <a:ext uri="{FF2B5EF4-FFF2-40B4-BE49-F238E27FC236}">
              <a16:creationId xmlns:a16="http://schemas.microsoft.com/office/drawing/2014/main" id="{00000000-0008-0000-0100-000092040000}"/>
            </a:ext>
          </a:extLst>
        </xdr:cNvPr>
        <xdr:cNvSpPr/>
      </xdr:nvSpPr>
      <xdr:spPr>
        <a:xfrm>
          <a:off x="13025445" y="29548139"/>
          <a:ext cx="1292825"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Knowledge</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Manager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7</xdr:col>
      <xdr:colOff>1593838</xdr:colOff>
      <xdr:row>155</xdr:row>
      <xdr:rowOff>2635</xdr:rowOff>
    </xdr:from>
    <xdr:to>
      <xdr:col>8</xdr:col>
      <xdr:colOff>288650</xdr:colOff>
      <xdr:row>155</xdr:row>
      <xdr:rowOff>2635</xdr:rowOff>
    </xdr:to>
    <xdr:cxnSp macro="">
      <xdr:nvCxnSpPr>
        <xdr:cNvPr id="1171" name="Conector recto de flecha 1170">
          <a:extLst>
            <a:ext uri="{FF2B5EF4-FFF2-40B4-BE49-F238E27FC236}">
              <a16:creationId xmlns:a16="http://schemas.microsoft.com/office/drawing/2014/main" id="{00000000-0008-0000-0100-000093040000}"/>
            </a:ext>
          </a:extLst>
        </xdr:cNvPr>
        <xdr:cNvCxnSpPr/>
      </xdr:nvCxnSpPr>
      <xdr:spPr>
        <a:xfrm>
          <a:off x="10594963" y="28569698"/>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1560771</xdr:colOff>
      <xdr:row>161</xdr:row>
      <xdr:rowOff>129635</xdr:rowOff>
    </xdr:from>
    <xdr:to>
      <xdr:col>9</xdr:col>
      <xdr:colOff>293171</xdr:colOff>
      <xdr:row>161</xdr:row>
      <xdr:rowOff>129635</xdr:rowOff>
    </xdr:to>
    <xdr:cxnSp macro="">
      <xdr:nvCxnSpPr>
        <xdr:cNvPr id="1172" name="Conector recto de flecha 1171">
          <a:extLst>
            <a:ext uri="{FF2B5EF4-FFF2-40B4-BE49-F238E27FC236}">
              <a16:creationId xmlns:a16="http://schemas.microsoft.com/office/drawing/2014/main" id="{00000000-0008-0000-0100-000094040000}"/>
            </a:ext>
          </a:extLst>
        </xdr:cNvPr>
        <xdr:cNvCxnSpPr/>
      </xdr:nvCxnSpPr>
      <xdr:spPr>
        <a:xfrm>
          <a:off x="14311571" y="30863635"/>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274645</xdr:colOff>
      <xdr:row>161</xdr:row>
      <xdr:rowOff>46039</xdr:rowOff>
    </xdr:from>
    <xdr:to>
      <xdr:col>8</xdr:col>
      <xdr:colOff>1567470</xdr:colOff>
      <xdr:row>162</xdr:row>
      <xdr:rowOff>45338</xdr:rowOff>
    </xdr:to>
    <xdr:sp macro="" textlink="">
      <xdr:nvSpPr>
        <xdr:cNvPr id="1173" name="Diagrama de flujo: proceso 1172">
          <a:extLst>
            <a:ext uri="{FF2B5EF4-FFF2-40B4-BE49-F238E27FC236}">
              <a16:creationId xmlns:a16="http://schemas.microsoft.com/office/drawing/2014/main" id="{00000000-0008-0000-0100-000095040000}"/>
            </a:ext>
          </a:extLst>
        </xdr:cNvPr>
        <xdr:cNvSpPr/>
      </xdr:nvSpPr>
      <xdr:spPr>
        <a:xfrm>
          <a:off x="13025445" y="30780039"/>
          <a:ext cx="1292825"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Knowledge</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Manager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7</xdr:col>
      <xdr:colOff>1593838</xdr:colOff>
      <xdr:row>161</xdr:row>
      <xdr:rowOff>129635</xdr:rowOff>
    </xdr:from>
    <xdr:to>
      <xdr:col>8</xdr:col>
      <xdr:colOff>288650</xdr:colOff>
      <xdr:row>161</xdr:row>
      <xdr:rowOff>129635</xdr:rowOff>
    </xdr:to>
    <xdr:cxnSp macro="">
      <xdr:nvCxnSpPr>
        <xdr:cNvPr id="1174" name="Conector recto de flecha 1173">
          <a:extLst>
            <a:ext uri="{FF2B5EF4-FFF2-40B4-BE49-F238E27FC236}">
              <a16:creationId xmlns:a16="http://schemas.microsoft.com/office/drawing/2014/main" id="{00000000-0008-0000-0100-000096040000}"/>
            </a:ext>
          </a:extLst>
        </xdr:cNvPr>
        <xdr:cNvCxnSpPr/>
      </xdr:nvCxnSpPr>
      <xdr:spPr>
        <a:xfrm>
          <a:off x="10594963" y="29792073"/>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1560771</xdr:colOff>
      <xdr:row>168</xdr:row>
      <xdr:rowOff>78835</xdr:rowOff>
    </xdr:from>
    <xdr:to>
      <xdr:col>9</xdr:col>
      <xdr:colOff>293171</xdr:colOff>
      <xdr:row>168</xdr:row>
      <xdr:rowOff>78835</xdr:rowOff>
    </xdr:to>
    <xdr:cxnSp macro="">
      <xdr:nvCxnSpPr>
        <xdr:cNvPr id="1175" name="Conector recto de flecha 1174">
          <a:extLst>
            <a:ext uri="{FF2B5EF4-FFF2-40B4-BE49-F238E27FC236}">
              <a16:creationId xmlns:a16="http://schemas.microsoft.com/office/drawing/2014/main" id="{00000000-0008-0000-0100-000097040000}"/>
            </a:ext>
          </a:extLst>
        </xdr:cNvPr>
        <xdr:cNvCxnSpPr/>
      </xdr:nvCxnSpPr>
      <xdr:spPr>
        <a:xfrm>
          <a:off x="14311571" y="32101885"/>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274645</xdr:colOff>
      <xdr:row>167</xdr:row>
      <xdr:rowOff>179389</xdr:rowOff>
    </xdr:from>
    <xdr:to>
      <xdr:col>8</xdr:col>
      <xdr:colOff>1567470</xdr:colOff>
      <xdr:row>168</xdr:row>
      <xdr:rowOff>178688</xdr:rowOff>
    </xdr:to>
    <xdr:sp macro="" textlink="">
      <xdr:nvSpPr>
        <xdr:cNvPr id="1176" name="Diagrama de flujo: proceso 1175">
          <a:extLst>
            <a:ext uri="{FF2B5EF4-FFF2-40B4-BE49-F238E27FC236}">
              <a16:creationId xmlns:a16="http://schemas.microsoft.com/office/drawing/2014/main" id="{00000000-0008-0000-0100-000098040000}"/>
            </a:ext>
          </a:extLst>
        </xdr:cNvPr>
        <xdr:cNvSpPr/>
      </xdr:nvSpPr>
      <xdr:spPr>
        <a:xfrm>
          <a:off x="13025445" y="32018289"/>
          <a:ext cx="1292825"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Knowledge</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Manager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7</xdr:col>
      <xdr:colOff>1593838</xdr:colOff>
      <xdr:row>168</xdr:row>
      <xdr:rowOff>78835</xdr:rowOff>
    </xdr:from>
    <xdr:to>
      <xdr:col>8</xdr:col>
      <xdr:colOff>288650</xdr:colOff>
      <xdr:row>168</xdr:row>
      <xdr:rowOff>78835</xdr:rowOff>
    </xdr:to>
    <xdr:cxnSp macro="">
      <xdr:nvCxnSpPr>
        <xdr:cNvPr id="1177" name="Conector recto de flecha 1176">
          <a:extLst>
            <a:ext uri="{FF2B5EF4-FFF2-40B4-BE49-F238E27FC236}">
              <a16:creationId xmlns:a16="http://schemas.microsoft.com/office/drawing/2014/main" id="{00000000-0008-0000-0100-000099040000}"/>
            </a:ext>
          </a:extLst>
        </xdr:cNvPr>
        <xdr:cNvCxnSpPr/>
      </xdr:nvCxnSpPr>
      <xdr:spPr>
        <a:xfrm>
          <a:off x="10594963" y="31019210"/>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1560771</xdr:colOff>
      <xdr:row>176</xdr:row>
      <xdr:rowOff>28035</xdr:rowOff>
    </xdr:from>
    <xdr:to>
      <xdr:col>9</xdr:col>
      <xdr:colOff>293171</xdr:colOff>
      <xdr:row>176</xdr:row>
      <xdr:rowOff>28035</xdr:rowOff>
    </xdr:to>
    <xdr:cxnSp macro="">
      <xdr:nvCxnSpPr>
        <xdr:cNvPr id="1178" name="Conector recto de flecha 1177">
          <a:extLst>
            <a:ext uri="{FF2B5EF4-FFF2-40B4-BE49-F238E27FC236}">
              <a16:creationId xmlns:a16="http://schemas.microsoft.com/office/drawing/2014/main" id="{00000000-0008-0000-0100-00009A040000}"/>
            </a:ext>
          </a:extLst>
        </xdr:cNvPr>
        <xdr:cNvCxnSpPr/>
      </xdr:nvCxnSpPr>
      <xdr:spPr>
        <a:xfrm>
          <a:off x="14311571" y="33346485"/>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274645</xdr:colOff>
      <xdr:row>175</xdr:row>
      <xdr:rowOff>128589</xdr:rowOff>
    </xdr:from>
    <xdr:to>
      <xdr:col>8</xdr:col>
      <xdr:colOff>1567470</xdr:colOff>
      <xdr:row>176</xdr:row>
      <xdr:rowOff>127888</xdr:rowOff>
    </xdr:to>
    <xdr:sp macro="" textlink="">
      <xdr:nvSpPr>
        <xdr:cNvPr id="1179" name="Diagrama de flujo: proceso 1178">
          <a:extLst>
            <a:ext uri="{FF2B5EF4-FFF2-40B4-BE49-F238E27FC236}">
              <a16:creationId xmlns:a16="http://schemas.microsoft.com/office/drawing/2014/main" id="{00000000-0008-0000-0100-00009B040000}"/>
            </a:ext>
          </a:extLst>
        </xdr:cNvPr>
        <xdr:cNvSpPr/>
      </xdr:nvSpPr>
      <xdr:spPr>
        <a:xfrm>
          <a:off x="13025445" y="33262889"/>
          <a:ext cx="1292825"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Knowledge</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Manager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7</xdr:col>
      <xdr:colOff>1593838</xdr:colOff>
      <xdr:row>176</xdr:row>
      <xdr:rowOff>28035</xdr:rowOff>
    </xdr:from>
    <xdr:to>
      <xdr:col>8</xdr:col>
      <xdr:colOff>288650</xdr:colOff>
      <xdr:row>176</xdr:row>
      <xdr:rowOff>28035</xdr:rowOff>
    </xdr:to>
    <xdr:cxnSp macro="">
      <xdr:nvCxnSpPr>
        <xdr:cNvPr id="1180" name="Conector recto de flecha 1179">
          <a:extLst>
            <a:ext uri="{FF2B5EF4-FFF2-40B4-BE49-F238E27FC236}">
              <a16:creationId xmlns:a16="http://schemas.microsoft.com/office/drawing/2014/main" id="{00000000-0008-0000-0100-00009C040000}"/>
            </a:ext>
          </a:extLst>
        </xdr:cNvPr>
        <xdr:cNvCxnSpPr/>
      </xdr:nvCxnSpPr>
      <xdr:spPr>
        <a:xfrm>
          <a:off x="10594963" y="32444785"/>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1560771</xdr:colOff>
      <xdr:row>182</xdr:row>
      <xdr:rowOff>161385</xdr:rowOff>
    </xdr:from>
    <xdr:to>
      <xdr:col>9</xdr:col>
      <xdr:colOff>293171</xdr:colOff>
      <xdr:row>182</xdr:row>
      <xdr:rowOff>161385</xdr:rowOff>
    </xdr:to>
    <xdr:cxnSp macro="">
      <xdr:nvCxnSpPr>
        <xdr:cNvPr id="1181" name="Conector recto de flecha 1180">
          <a:extLst>
            <a:ext uri="{FF2B5EF4-FFF2-40B4-BE49-F238E27FC236}">
              <a16:creationId xmlns:a16="http://schemas.microsoft.com/office/drawing/2014/main" id="{00000000-0008-0000-0100-00009D040000}"/>
            </a:ext>
          </a:extLst>
        </xdr:cNvPr>
        <xdr:cNvCxnSpPr/>
      </xdr:nvCxnSpPr>
      <xdr:spPr>
        <a:xfrm>
          <a:off x="14311571" y="34584735"/>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274645</xdr:colOff>
      <xdr:row>182</xdr:row>
      <xdr:rowOff>77789</xdr:rowOff>
    </xdr:from>
    <xdr:to>
      <xdr:col>8</xdr:col>
      <xdr:colOff>1567470</xdr:colOff>
      <xdr:row>183</xdr:row>
      <xdr:rowOff>77088</xdr:rowOff>
    </xdr:to>
    <xdr:sp macro="" textlink="">
      <xdr:nvSpPr>
        <xdr:cNvPr id="1182" name="Diagrama de flujo: proceso 1181">
          <a:extLst>
            <a:ext uri="{FF2B5EF4-FFF2-40B4-BE49-F238E27FC236}">
              <a16:creationId xmlns:a16="http://schemas.microsoft.com/office/drawing/2014/main" id="{00000000-0008-0000-0100-00009E040000}"/>
            </a:ext>
          </a:extLst>
        </xdr:cNvPr>
        <xdr:cNvSpPr/>
      </xdr:nvSpPr>
      <xdr:spPr>
        <a:xfrm>
          <a:off x="13025445" y="34501139"/>
          <a:ext cx="1292825"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Knowledge</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Manager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7</xdr:col>
      <xdr:colOff>1593838</xdr:colOff>
      <xdr:row>182</xdr:row>
      <xdr:rowOff>161385</xdr:rowOff>
    </xdr:from>
    <xdr:to>
      <xdr:col>8</xdr:col>
      <xdr:colOff>288650</xdr:colOff>
      <xdr:row>182</xdr:row>
      <xdr:rowOff>161385</xdr:rowOff>
    </xdr:to>
    <xdr:cxnSp macro="">
      <xdr:nvCxnSpPr>
        <xdr:cNvPr id="1183" name="Conector recto de flecha 1182">
          <a:extLst>
            <a:ext uri="{FF2B5EF4-FFF2-40B4-BE49-F238E27FC236}">
              <a16:creationId xmlns:a16="http://schemas.microsoft.com/office/drawing/2014/main" id="{00000000-0008-0000-0100-00009F040000}"/>
            </a:ext>
          </a:extLst>
        </xdr:cNvPr>
        <xdr:cNvCxnSpPr/>
      </xdr:nvCxnSpPr>
      <xdr:spPr>
        <a:xfrm>
          <a:off x="10594963" y="33673510"/>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1560771</xdr:colOff>
      <xdr:row>189</xdr:row>
      <xdr:rowOff>104235</xdr:rowOff>
    </xdr:from>
    <xdr:to>
      <xdr:col>9</xdr:col>
      <xdr:colOff>293171</xdr:colOff>
      <xdr:row>189</xdr:row>
      <xdr:rowOff>104235</xdr:rowOff>
    </xdr:to>
    <xdr:cxnSp macro="">
      <xdr:nvCxnSpPr>
        <xdr:cNvPr id="1184" name="Conector recto de flecha 1183">
          <a:extLst>
            <a:ext uri="{FF2B5EF4-FFF2-40B4-BE49-F238E27FC236}">
              <a16:creationId xmlns:a16="http://schemas.microsoft.com/office/drawing/2014/main" id="{00000000-0008-0000-0100-0000A0040000}"/>
            </a:ext>
          </a:extLst>
        </xdr:cNvPr>
        <xdr:cNvCxnSpPr/>
      </xdr:nvCxnSpPr>
      <xdr:spPr>
        <a:xfrm>
          <a:off x="14311571" y="35816635"/>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274645</xdr:colOff>
      <xdr:row>189</xdr:row>
      <xdr:rowOff>20639</xdr:rowOff>
    </xdr:from>
    <xdr:to>
      <xdr:col>8</xdr:col>
      <xdr:colOff>1567470</xdr:colOff>
      <xdr:row>190</xdr:row>
      <xdr:rowOff>19938</xdr:rowOff>
    </xdr:to>
    <xdr:sp macro="" textlink="">
      <xdr:nvSpPr>
        <xdr:cNvPr id="1185" name="Diagrama de flujo: proceso 1184">
          <a:extLst>
            <a:ext uri="{FF2B5EF4-FFF2-40B4-BE49-F238E27FC236}">
              <a16:creationId xmlns:a16="http://schemas.microsoft.com/office/drawing/2014/main" id="{00000000-0008-0000-0100-0000A1040000}"/>
            </a:ext>
          </a:extLst>
        </xdr:cNvPr>
        <xdr:cNvSpPr/>
      </xdr:nvSpPr>
      <xdr:spPr>
        <a:xfrm>
          <a:off x="13025445" y="35733039"/>
          <a:ext cx="1292825"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Knowledge</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Manager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7</xdr:col>
      <xdr:colOff>1593838</xdr:colOff>
      <xdr:row>189</xdr:row>
      <xdr:rowOff>104235</xdr:rowOff>
    </xdr:from>
    <xdr:to>
      <xdr:col>8</xdr:col>
      <xdr:colOff>288650</xdr:colOff>
      <xdr:row>189</xdr:row>
      <xdr:rowOff>104235</xdr:rowOff>
    </xdr:to>
    <xdr:cxnSp macro="">
      <xdr:nvCxnSpPr>
        <xdr:cNvPr id="1186" name="Conector recto de flecha 1185">
          <a:extLst>
            <a:ext uri="{FF2B5EF4-FFF2-40B4-BE49-F238E27FC236}">
              <a16:creationId xmlns:a16="http://schemas.microsoft.com/office/drawing/2014/main" id="{00000000-0008-0000-0100-0000A2040000}"/>
            </a:ext>
          </a:extLst>
        </xdr:cNvPr>
        <xdr:cNvCxnSpPr/>
      </xdr:nvCxnSpPr>
      <xdr:spPr>
        <a:xfrm>
          <a:off x="10594963" y="34894298"/>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1560771</xdr:colOff>
      <xdr:row>197</xdr:row>
      <xdr:rowOff>59785</xdr:rowOff>
    </xdr:from>
    <xdr:to>
      <xdr:col>9</xdr:col>
      <xdr:colOff>293171</xdr:colOff>
      <xdr:row>197</xdr:row>
      <xdr:rowOff>59785</xdr:rowOff>
    </xdr:to>
    <xdr:cxnSp macro="">
      <xdr:nvCxnSpPr>
        <xdr:cNvPr id="1187" name="Conector recto de flecha 1186">
          <a:extLst>
            <a:ext uri="{FF2B5EF4-FFF2-40B4-BE49-F238E27FC236}">
              <a16:creationId xmlns:a16="http://schemas.microsoft.com/office/drawing/2014/main" id="{00000000-0008-0000-0100-0000A3040000}"/>
            </a:ext>
          </a:extLst>
        </xdr:cNvPr>
        <xdr:cNvCxnSpPr/>
      </xdr:nvCxnSpPr>
      <xdr:spPr>
        <a:xfrm>
          <a:off x="14311571" y="37067585"/>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274645</xdr:colOff>
      <xdr:row>196</xdr:row>
      <xdr:rowOff>160339</xdr:rowOff>
    </xdr:from>
    <xdr:to>
      <xdr:col>8</xdr:col>
      <xdr:colOff>1567470</xdr:colOff>
      <xdr:row>197</xdr:row>
      <xdr:rowOff>159638</xdr:rowOff>
    </xdr:to>
    <xdr:sp macro="" textlink="">
      <xdr:nvSpPr>
        <xdr:cNvPr id="1188" name="Diagrama de flujo: proceso 1187">
          <a:extLst>
            <a:ext uri="{FF2B5EF4-FFF2-40B4-BE49-F238E27FC236}">
              <a16:creationId xmlns:a16="http://schemas.microsoft.com/office/drawing/2014/main" id="{00000000-0008-0000-0100-0000A4040000}"/>
            </a:ext>
          </a:extLst>
        </xdr:cNvPr>
        <xdr:cNvSpPr/>
      </xdr:nvSpPr>
      <xdr:spPr>
        <a:xfrm>
          <a:off x="13025445" y="36983989"/>
          <a:ext cx="1292825"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Externo</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7</xdr:col>
      <xdr:colOff>1593838</xdr:colOff>
      <xdr:row>197</xdr:row>
      <xdr:rowOff>59785</xdr:rowOff>
    </xdr:from>
    <xdr:to>
      <xdr:col>8</xdr:col>
      <xdr:colOff>288650</xdr:colOff>
      <xdr:row>197</xdr:row>
      <xdr:rowOff>59785</xdr:rowOff>
    </xdr:to>
    <xdr:cxnSp macro="">
      <xdr:nvCxnSpPr>
        <xdr:cNvPr id="1189" name="Conector recto de flecha 1188">
          <a:extLst>
            <a:ext uri="{FF2B5EF4-FFF2-40B4-BE49-F238E27FC236}">
              <a16:creationId xmlns:a16="http://schemas.microsoft.com/office/drawing/2014/main" id="{00000000-0008-0000-0100-0000A5040000}"/>
            </a:ext>
          </a:extLst>
        </xdr:cNvPr>
        <xdr:cNvCxnSpPr/>
      </xdr:nvCxnSpPr>
      <xdr:spPr>
        <a:xfrm>
          <a:off x="10594963" y="36326223"/>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933750</xdr:colOff>
      <xdr:row>199</xdr:row>
      <xdr:rowOff>69274</xdr:rowOff>
    </xdr:from>
    <xdr:to>
      <xdr:col>6</xdr:col>
      <xdr:colOff>314150</xdr:colOff>
      <xdr:row>217</xdr:row>
      <xdr:rowOff>84574</xdr:rowOff>
    </xdr:to>
    <xdr:cxnSp macro="">
      <xdr:nvCxnSpPr>
        <xdr:cNvPr id="1195" name="Conector: angular 1194">
          <a:extLst>
            <a:ext uri="{FF2B5EF4-FFF2-40B4-BE49-F238E27FC236}">
              <a16:creationId xmlns:a16="http://schemas.microsoft.com/office/drawing/2014/main" id="{00000000-0008-0000-0100-0000AB040000}"/>
            </a:ext>
          </a:extLst>
        </xdr:cNvPr>
        <xdr:cNvCxnSpPr/>
      </xdr:nvCxnSpPr>
      <xdr:spPr>
        <a:xfrm rot="16200000" flipH="1">
          <a:off x="5131150" y="38480374"/>
          <a:ext cx="3330000" cy="1260000"/>
        </a:xfrm>
        <a:prstGeom prst="bentConnector2">
          <a:avLst/>
        </a:prstGeom>
        <a:ln w="3175">
          <a:solidFill>
            <a:schemeClr val="accent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1600451</xdr:colOff>
      <xdr:row>217</xdr:row>
      <xdr:rowOff>83596</xdr:rowOff>
    </xdr:from>
    <xdr:to>
      <xdr:col>7</xdr:col>
      <xdr:colOff>295264</xdr:colOff>
      <xdr:row>217</xdr:row>
      <xdr:rowOff>83596</xdr:rowOff>
    </xdr:to>
    <xdr:cxnSp macro="">
      <xdr:nvCxnSpPr>
        <xdr:cNvPr id="1196" name="Conector recto de flecha 1195">
          <a:extLst>
            <a:ext uri="{FF2B5EF4-FFF2-40B4-BE49-F238E27FC236}">
              <a16:creationId xmlns:a16="http://schemas.microsoft.com/office/drawing/2014/main" id="{00000000-0008-0000-0100-0000AC040000}"/>
            </a:ext>
          </a:extLst>
        </xdr:cNvPr>
        <xdr:cNvCxnSpPr/>
      </xdr:nvCxnSpPr>
      <xdr:spPr>
        <a:xfrm>
          <a:off x="8720389" y="40001284"/>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311150</xdr:colOff>
      <xdr:row>217</xdr:row>
      <xdr:rowOff>0</xdr:rowOff>
    </xdr:from>
    <xdr:to>
      <xdr:col>6</xdr:col>
      <xdr:colOff>1607150</xdr:colOff>
      <xdr:row>217</xdr:row>
      <xdr:rowOff>183449</xdr:rowOff>
    </xdr:to>
    <xdr:sp macro="" textlink="">
      <xdr:nvSpPr>
        <xdr:cNvPr id="1197" name="Diagrama de flujo: proceso 1196">
          <a:extLst>
            <a:ext uri="{FF2B5EF4-FFF2-40B4-BE49-F238E27FC236}">
              <a16:creationId xmlns:a16="http://schemas.microsoft.com/office/drawing/2014/main" id="{00000000-0008-0000-0100-0000AD040000}"/>
            </a:ext>
          </a:extLst>
        </xdr:cNvPr>
        <xdr:cNvSpPr/>
      </xdr:nvSpPr>
      <xdr:spPr>
        <a:xfrm>
          <a:off x="7423150" y="40690800"/>
          <a:ext cx="1296000"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Externo</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8</xdr:col>
      <xdr:colOff>1560771</xdr:colOff>
      <xdr:row>204</xdr:row>
      <xdr:rowOff>8985</xdr:rowOff>
    </xdr:from>
    <xdr:to>
      <xdr:col>9</xdr:col>
      <xdr:colOff>293171</xdr:colOff>
      <xdr:row>204</xdr:row>
      <xdr:rowOff>8985</xdr:rowOff>
    </xdr:to>
    <xdr:cxnSp macro="">
      <xdr:nvCxnSpPr>
        <xdr:cNvPr id="1198" name="Conector recto de flecha 1197">
          <a:extLst>
            <a:ext uri="{FF2B5EF4-FFF2-40B4-BE49-F238E27FC236}">
              <a16:creationId xmlns:a16="http://schemas.microsoft.com/office/drawing/2014/main" id="{00000000-0008-0000-0100-0000AE040000}"/>
            </a:ext>
          </a:extLst>
        </xdr:cNvPr>
        <xdr:cNvCxnSpPr/>
      </xdr:nvCxnSpPr>
      <xdr:spPr>
        <a:xfrm>
          <a:off x="14311571" y="38305835"/>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274645</xdr:colOff>
      <xdr:row>203</xdr:row>
      <xdr:rowOff>109539</xdr:rowOff>
    </xdr:from>
    <xdr:to>
      <xdr:col>8</xdr:col>
      <xdr:colOff>1567470</xdr:colOff>
      <xdr:row>204</xdr:row>
      <xdr:rowOff>108838</xdr:rowOff>
    </xdr:to>
    <xdr:sp macro="" textlink="">
      <xdr:nvSpPr>
        <xdr:cNvPr id="1199" name="Diagrama de flujo: proceso 1198">
          <a:extLst>
            <a:ext uri="{FF2B5EF4-FFF2-40B4-BE49-F238E27FC236}">
              <a16:creationId xmlns:a16="http://schemas.microsoft.com/office/drawing/2014/main" id="{00000000-0008-0000-0100-0000AF040000}"/>
            </a:ext>
          </a:extLst>
        </xdr:cNvPr>
        <xdr:cNvSpPr/>
      </xdr:nvSpPr>
      <xdr:spPr>
        <a:xfrm>
          <a:off x="13025445" y="38222239"/>
          <a:ext cx="1292825"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Externo</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7</xdr:col>
      <xdr:colOff>1593838</xdr:colOff>
      <xdr:row>204</xdr:row>
      <xdr:rowOff>8985</xdr:rowOff>
    </xdr:from>
    <xdr:to>
      <xdr:col>8</xdr:col>
      <xdr:colOff>288650</xdr:colOff>
      <xdr:row>204</xdr:row>
      <xdr:rowOff>8985</xdr:rowOff>
    </xdr:to>
    <xdr:cxnSp macro="">
      <xdr:nvCxnSpPr>
        <xdr:cNvPr id="1200" name="Conector recto de flecha 1199">
          <a:extLst>
            <a:ext uri="{FF2B5EF4-FFF2-40B4-BE49-F238E27FC236}">
              <a16:creationId xmlns:a16="http://schemas.microsoft.com/office/drawing/2014/main" id="{00000000-0008-0000-0100-0000B0040000}"/>
            </a:ext>
          </a:extLst>
        </xdr:cNvPr>
        <xdr:cNvCxnSpPr/>
      </xdr:nvCxnSpPr>
      <xdr:spPr>
        <a:xfrm>
          <a:off x="10594963" y="37553360"/>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1560771</xdr:colOff>
      <xdr:row>210</xdr:row>
      <xdr:rowOff>142335</xdr:rowOff>
    </xdr:from>
    <xdr:to>
      <xdr:col>9</xdr:col>
      <xdr:colOff>293171</xdr:colOff>
      <xdr:row>210</xdr:row>
      <xdr:rowOff>142335</xdr:rowOff>
    </xdr:to>
    <xdr:cxnSp macro="">
      <xdr:nvCxnSpPr>
        <xdr:cNvPr id="1201" name="Conector recto de flecha 1200">
          <a:extLst>
            <a:ext uri="{FF2B5EF4-FFF2-40B4-BE49-F238E27FC236}">
              <a16:creationId xmlns:a16="http://schemas.microsoft.com/office/drawing/2014/main" id="{00000000-0008-0000-0100-0000B1040000}"/>
            </a:ext>
          </a:extLst>
        </xdr:cNvPr>
        <xdr:cNvCxnSpPr/>
      </xdr:nvCxnSpPr>
      <xdr:spPr>
        <a:xfrm>
          <a:off x="14311571" y="39544085"/>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274645</xdr:colOff>
      <xdr:row>210</xdr:row>
      <xdr:rowOff>58739</xdr:rowOff>
    </xdr:from>
    <xdr:to>
      <xdr:col>8</xdr:col>
      <xdr:colOff>1567470</xdr:colOff>
      <xdr:row>211</xdr:row>
      <xdr:rowOff>58038</xdr:rowOff>
    </xdr:to>
    <xdr:sp macro="" textlink="">
      <xdr:nvSpPr>
        <xdr:cNvPr id="1202" name="Diagrama de flujo: proceso 1201">
          <a:extLst>
            <a:ext uri="{FF2B5EF4-FFF2-40B4-BE49-F238E27FC236}">
              <a16:creationId xmlns:a16="http://schemas.microsoft.com/office/drawing/2014/main" id="{00000000-0008-0000-0100-0000B2040000}"/>
            </a:ext>
          </a:extLst>
        </xdr:cNvPr>
        <xdr:cNvSpPr/>
      </xdr:nvSpPr>
      <xdr:spPr>
        <a:xfrm>
          <a:off x="13025445" y="39460489"/>
          <a:ext cx="1292825"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Externo</a:t>
          </a:r>
        </a:p>
      </xdr:txBody>
    </xdr:sp>
    <xdr:clientData/>
  </xdr:twoCellAnchor>
  <xdr:twoCellAnchor>
    <xdr:from>
      <xdr:col>7</xdr:col>
      <xdr:colOff>1593838</xdr:colOff>
      <xdr:row>210</xdr:row>
      <xdr:rowOff>142335</xdr:rowOff>
    </xdr:from>
    <xdr:to>
      <xdr:col>8</xdr:col>
      <xdr:colOff>288650</xdr:colOff>
      <xdr:row>210</xdr:row>
      <xdr:rowOff>142335</xdr:rowOff>
    </xdr:to>
    <xdr:cxnSp macro="">
      <xdr:nvCxnSpPr>
        <xdr:cNvPr id="1203" name="Conector recto de flecha 1202">
          <a:extLst>
            <a:ext uri="{FF2B5EF4-FFF2-40B4-BE49-F238E27FC236}">
              <a16:creationId xmlns:a16="http://schemas.microsoft.com/office/drawing/2014/main" id="{00000000-0008-0000-0100-0000B3040000}"/>
            </a:ext>
          </a:extLst>
        </xdr:cNvPr>
        <xdr:cNvCxnSpPr/>
      </xdr:nvCxnSpPr>
      <xdr:spPr>
        <a:xfrm>
          <a:off x="10594963" y="38782085"/>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1560771</xdr:colOff>
      <xdr:row>217</xdr:row>
      <xdr:rowOff>85185</xdr:rowOff>
    </xdr:from>
    <xdr:to>
      <xdr:col>9</xdr:col>
      <xdr:colOff>293171</xdr:colOff>
      <xdr:row>217</xdr:row>
      <xdr:rowOff>85185</xdr:rowOff>
    </xdr:to>
    <xdr:cxnSp macro="">
      <xdr:nvCxnSpPr>
        <xdr:cNvPr id="1204" name="Conector recto de flecha 1203">
          <a:extLst>
            <a:ext uri="{FF2B5EF4-FFF2-40B4-BE49-F238E27FC236}">
              <a16:creationId xmlns:a16="http://schemas.microsoft.com/office/drawing/2014/main" id="{00000000-0008-0000-0100-0000B4040000}"/>
            </a:ext>
          </a:extLst>
        </xdr:cNvPr>
        <xdr:cNvCxnSpPr/>
      </xdr:nvCxnSpPr>
      <xdr:spPr>
        <a:xfrm>
          <a:off x="14311571" y="40775985"/>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274645</xdr:colOff>
      <xdr:row>217</xdr:row>
      <xdr:rowOff>1589</xdr:rowOff>
    </xdr:from>
    <xdr:to>
      <xdr:col>8</xdr:col>
      <xdr:colOff>1567470</xdr:colOff>
      <xdr:row>218</xdr:row>
      <xdr:rowOff>888</xdr:rowOff>
    </xdr:to>
    <xdr:sp macro="" textlink="">
      <xdr:nvSpPr>
        <xdr:cNvPr id="1205" name="Diagrama de flujo: proceso 1204">
          <a:extLst>
            <a:ext uri="{FF2B5EF4-FFF2-40B4-BE49-F238E27FC236}">
              <a16:creationId xmlns:a16="http://schemas.microsoft.com/office/drawing/2014/main" id="{00000000-0008-0000-0100-0000B5040000}"/>
            </a:ext>
          </a:extLst>
        </xdr:cNvPr>
        <xdr:cNvSpPr/>
      </xdr:nvSpPr>
      <xdr:spPr>
        <a:xfrm>
          <a:off x="13025445" y="40692389"/>
          <a:ext cx="1292825"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Externo</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7</xdr:col>
      <xdr:colOff>1593838</xdr:colOff>
      <xdr:row>217</xdr:row>
      <xdr:rowOff>85185</xdr:rowOff>
    </xdr:from>
    <xdr:to>
      <xdr:col>8</xdr:col>
      <xdr:colOff>288650</xdr:colOff>
      <xdr:row>217</xdr:row>
      <xdr:rowOff>85185</xdr:rowOff>
    </xdr:to>
    <xdr:cxnSp macro="">
      <xdr:nvCxnSpPr>
        <xdr:cNvPr id="1206" name="Conector recto de flecha 1205">
          <a:extLst>
            <a:ext uri="{FF2B5EF4-FFF2-40B4-BE49-F238E27FC236}">
              <a16:creationId xmlns:a16="http://schemas.microsoft.com/office/drawing/2014/main" id="{00000000-0008-0000-0100-0000B6040000}"/>
            </a:ext>
          </a:extLst>
        </xdr:cNvPr>
        <xdr:cNvCxnSpPr/>
      </xdr:nvCxnSpPr>
      <xdr:spPr>
        <a:xfrm>
          <a:off x="10594963" y="40002873"/>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1560771</xdr:colOff>
      <xdr:row>224</xdr:row>
      <xdr:rowOff>34385</xdr:rowOff>
    </xdr:from>
    <xdr:to>
      <xdr:col>9</xdr:col>
      <xdr:colOff>293171</xdr:colOff>
      <xdr:row>224</xdr:row>
      <xdr:rowOff>34385</xdr:rowOff>
    </xdr:to>
    <xdr:cxnSp macro="">
      <xdr:nvCxnSpPr>
        <xdr:cNvPr id="1207" name="Conector recto de flecha 1206">
          <a:extLst>
            <a:ext uri="{FF2B5EF4-FFF2-40B4-BE49-F238E27FC236}">
              <a16:creationId xmlns:a16="http://schemas.microsoft.com/office/drawing/2014/main" id="{00000000-0008-0000-0100-0000B7040000}"/>
            </a:ext>
          </a:extLst>
        </xdr:cNvPr>
        <xdr:cNvCxnSpPr/>
      </xdr:nvCxnSpPr>
      <xdr:spPr>
        <a:xfrm>
          <a:off x="14311571" y="42014235"/>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274645</xdr:colOff>
      <xdr:row>223</xdr:row>
      <xdr:rowOff>134939</xdr:rowOff>
    </xdr:from>
    <xdr:to>
      <xdr:col>8</xdr:col>
      <xdr:colOff>1567470</xdr:colOff>
      <xdr:row>224</xdr:row>
      <xdr:rowOff>134238</xdr:rowOff>
    </xdr:to>
    <xdr:sp macro="" textlink="">
      <xdr:nvSpPr>
        <xdr:cNvPr id="1208" name="Diagrama de flujo: proceso 1207">
          <a:extLst>
            <a:ext uri="{FF2B5EF4-FFF2-40B4-BE49-F238E27FC236}">
              <a16:creationId xmlns:a16="http://schemas.microsoft.com/office/drawing/2014/main" id="{00000000-0008-0000-0100-0000B8040000}"/>
            </a:ext>
          </a:extLst>
        </xdr:cNvPr>
        <xdr:cNvSpPr/>
      </xdr:nvSpPr>
      <xdr:spPr>
        <a:xfrm>
          <a:off x="13025445" y="41930639"/>
          <a:ext cx="1292825"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Externo</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7</xdr:col>
      <xdr:colOff>1593838</xdr:colOff>
      <xdr:row>224</xdr:row>
      <xdr:rowOff>34385</xdr:rowOff>
    </xdr:from>
    <xdr:to>
      <xdr:col>8</xdr:col>
      <xdr:colOff>288650</xdr:colOff>
      <xdr:row>224</xdr:row>
      <xdr:rowOff>34385</xdr:rowOff>
    </xdr:to>
    <xdr:cxnSp macro="">
      <xdr:nvCxnSpPr>
        <xdr:cNvPr id="1209" name="Conector recto de flecha 1208">
          <a:extLst>
            <a:ext uri="{FF2B5EF4-FFF2-40B4-BE49-F238E27FC236}">
              <a16:creationId xmlns:a16="http://schemas.microsoft.com/office/drawing/2014/main" id="{00000000-0008-0000-0100-0000B9040000}"/>
            </a:ext>
          </a:extLst>
        </xdr:cNvPr>
        <xdr:cNvCxnSpPr/>
      </xdr:nvCxnSpPr>
      <xdr:spPr>
        <a:xfrm>
          <a:off x="10594963" y="41230010"/>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933750</xdr:colOff>
      <xdr:row>199</xdr:row>
      <xdr:rowOff>65524</xdr:rowOff>
    </xdr:from>
    <xdr:to>
      <xdr:col>6</xdr:col>
      <xdr:colOff>314150</xdr:colOff>
      <xdr:row>224</xdr:row>
      <xdr:rowOff>33774</xdr:rowOff>
    </xdr:to>
    <xdr:cxnSp macro="">
      <xdr:nvCxnSpPr>
        <xdr:cNvPr id="1210" name="Conector: angular 1209">
          <a:extLst>
            <a:ext uri="{FF2B5EF4-FFF2-40B4-BE49-F238E27FC236}">
              <a16:creationId xmlns:a16="http://schemas.microsoft.com/office/drawing/2014/main" id="{00000000-0008-0000-0100-0000BA040000}"/>
            </a:ext>
          </a:extLst>
        </xdr:cNvPr>
        <xdr:cNvCxnSpPr/>
      </xdr:nvCxnSpPr>
      <xdr:spPr>
        <a:xfrm rot="16200000" flipH="1">
          <a:off x="4510150" y="39097624"/>
          <a:ext cx="4572000" cy="1260000"/>
        </a:xfrm>
        <a:prstGeom prst="bentConnector2">
          <a:avLst/>
        </a:prstGeom>
        <a:ln w="3175">
          <a:solidFill>
            <a:schemeClr val="accent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1600451</xdr:colOff>
      <xdr:row>224</xdr:row>
      <xdr:rowOff>32796</xdr:rowOff>
    </xdr:from>
    <xdr:to>
      <xdr:col>7</xdr:col>
      <xdr:colOff>295264</xdr:colOff>
      <xdr:row>224</xdr:row>
      <xdr:rowOff>32796</xdr:rowOff>
    </xdr:to>
    <xdr:cxnSp macro="">
      <xdr:nvCxnSpPr>
        <xdr:cNvPr id="1211" name="Conector recto de flecha 1210">
          <a:extLst>
            <a:ext uri="{FF2B5EF4-FFF2-40B4-BE49-F238E27FC236}">
              <a16:creationId xmlns:a16="http://schemas.microsoft.com/office/drawing/2014/main" id="{00000000-0008-0000-0100-0000BB040000}"/>
            </a:ext>
          </a:extLst>
        </xdr:cNvPr>
        <xdr:cNvCxnSpPr/>
      </xdr:nvCxnSpPr>
      <xdr:spPr>
        <a:xfrm>
          <a:off x="8720389" y="41228421"/>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311150</xdr:colOff>
      <xdr:row>223</xdr:row>
      <xdr:rowOff>133350</xdr:rowOff>
    </xdr:from>
    <xdr:to>
      <xdr:col>6</xdr:col>
      <xdr:colOff>1607150</xdr:colOff>
      <xdr:row>224</xdr:row>
      <xdr:rowOff>132649</xdr:rowOff>
    </xdr:to>
    <xdr:sp macro="" textlink="">
      <xdr:nvSpPr>
        <xdr:cNvPr id="1212" name="Diagrama de flujo: proceso 1211">
          <a:extLst>
            <a:ext uri="{FF2B5EF4-FFF2-40B4-BE49-F238E27FC236}">
              <a16:creationId xmlns:a16="http://schemas.microsoft.com/office/drawing/2014/main" id="{00000000-0008-0000-0100-0000BC040000}"/>
            </a:ext>
          </a:extLst>
        </xdr:cNvPr>
        <xdr:cNvSpPr/>
      </xdr:nvSpPr>
      <xdr:spPr>
        <a:xfrm>
          <a:off x="7423150" y="41929050"/>
          <a:ext cx="1296000"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Externo</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7</xdr:col>
      <xdr:colOff>302659</xdr:colOff>
      <xdr:row>264</xdr:row>
      <xdr:rowOff>15481</xdr:rowOff>
    </xdr:from>
    <xdr:to>
      <xdr:col>7</xdr:col>
      <xdr:colOff>1598659</xdr:colOff>
      <xdr:row>267</xdr:row>
      <xdr:rowOff>3087</xdr:rowOff>
    </xdr:to>
    <xdr:grpSp>
      <xdr:nvGrpSpPr>
        <xdr:cNvPr id="1244" name="Grupo 1243">
          <a:extLst>
            <a:ext uri="{FF2B5EF4-FFF2-40B4-BE49-F238E27FC236}">
              <a16:creationId xmlns:a16="http://schemas.microsoft.com/office/drawing/2014/main" id="{00000000-0008-0000-0100-0000DC040000}"/>
            </a:ext>
          </a:extLst>
        </xdr:cNvPr>
        <xdr:cNvGrpSpPr/>
      </xdr:nvGrpSpPr>
      <xdr:grpSpPr>
        <a:xfrm>
          <a:off x="8906909" y="50561481"/>
          <a:ext cx="1296000" cy="559106"/>
          <a:chOff x="837697" y="771130"/>
          <a:chExt cx="1296000" cy="546450"/>
        </a:xfrm>
      </xdr:grpSpPr>
      <xdr:sp macro="" textlink="">
        <xdr:nvSpPr>
          <xdr:cNvPr id="1245" name="Diagrama de flujo: proceso 1244">
            <a:extLst>
              <a:ext uri="{FF2B5EF4-FFF2-40B4-BE49-F238E27FC236}">
                <a16:creationId xmlns:a16="http://schemas.microsoft.com/office/drawing/2014/main" id="{00000000-0008-0000-0100-0000DD040000}"/>
              </a:ext>
            </a:extLst>
          </xdr:cNvPr>
          <xdr:cNvSpPr/>
        </xdr:nvSpPr>
        <xdr:spPr>
          <a:xfrm>
            <a:off x="837697" y="77113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Descripción</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indicador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1246" name="Diagrama de flujo: proceso 1245">
            <a:extLst>
              <a:ext uri="{FF2B5EF4-FFF2-40B4-BE49-F238E27FC236}">
                <a16:creationId xmlns:a16="http://schemas.microsoft.com/office/drawing/2014/main" id="{00000000-0008-0000-0100-0000DE040000}"/>
              </a:ext>
            </a:extLst>
          </xdr:cNvPr>
          <xdr:cNvSpPr/>
        </xdr:nvSpPr>
        <xdr:spPr>
          <a:xfrm>
            <a:off x="837697" y="1134746"/>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Media y desviación estándar</a:t>
            </a:r>
          </a:p>
        </xdr:txBody>
      </xdr:sp>
      <xdr:sp macro="" textlink="">
        <xdr:nvSpPr>
          <xdr:cNvPr id="1247" name="Diagrama de flujo: proceso 1246">
            <a:extLst>
              <a:ext uri="{FF2B5EF4-FFF2-40B4-BE49-F238E27FC236}">
                <a16:creationId xmlns:a16="http://schemas.microsoft.com/office/drawing/2014/main" id="{00000000-0008-0000-0100-0000DF040000}"/>
              </a:ext>
            </a:extLst>
          </xdr:cNvPr>
          <xdr:cNvSpPr/>
        </xdr:nvSpPr>
        <xdr:spPr>
          <a:xfrm>
            <a:off x="837697" y="952009"/>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Distribución Exponencial</a:t>
            </a:r>
          </a:p>
        </xdr:txBody>
      </xdr:sp>
    </xdr:grpSp>
    <xdr:clientData/>
  </xdr:twoCellAnchor>
  <xdr:twoCellAnchor>
    <xdr:from>
      <xdr:col>9</xdr:col>
      <xdr:colOff>298450</xdr:colOff>
      <xdr:row>265</xdr:row>
      <xdr:rowOff>6350</xdr:rowOff>
    </xdr:from>
    <xdr:to>
      <xdr:col>9</xdr:col>
      <xdr:colOff>1594450</xdr:colOff>
      <xdr:row>266</xdr:row>
      <xdr:rowOff>5649</xdr:rowOff>
    </xdr:to>
    <xdr:sp macro="" textlink="">
      <xdr:nvSpPr>
        <xdr:cNvPr id="1248" name="Diagrama de flujo: proceso 1247">
          <a:extLst>
            <a:ext uri="{FF2B5EF4-FFF2-40B4-BE49-F238E27FC236}">
              <a16:creationId xmlns:a16="http://schemas.microsoft.com/office/drawing/2014/main" id="{00000000-0008-0000-0100-0000E0040000}"/>
            </a:ext>
          </a:extLst>
        </xdr:cNvPr>
        <xdr:cNvSpPr/>
      </xdr:nvSpPr>
      <xdr:spPr>
        <a:xfrm>
          <a:off x="14928850" y="4975860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MTTR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10</xdr:col>
      <xdr:colOff>488950</xdr:colOff>
      <xdr:row>196</xdr:row>
      <xdr:rowOff>69850</xdr:rowOff>
    </xdr:from>
    <xdr:to>
      <xdr:col>10</xdr:col>
      <xdr:colOff>1257300</xdr:colOff>
      <xdr:row>198</xdr:row>
      <xdr:rowOff>44450</xdr:rowOff>
    </xdr:to>
    <xdr:sp macro="" textlink="">
      <xdr:nvSpPr>
        <xdr:cNvPr id="1253" name="Diagrama de flujo: terminador 1252">
          <a:extLst>
            <a:ext uri="{FF2B5EF4-FFF2-40B4-BE49-F238E27FC236}">
              <a16:creationId xmlns:a16="http://schemas.microsoft.com/office/drawing/2014/main" id="{00000000-0008-0000-0100-0000E5040000}"/>
            </a:ext>
          </a:extLst>
        </xdr:cNvPr>
        <xdr:cNvSpPr/>
      </xdr:nvSpPr>
      <xdr:spPr>
        <a:xfrm>
          <a:off x="16998950" y="36893500"/>
          <a:ext cx="768350" cy="342900"/>
        </a:xfrm>
        <a:prstGeom prst="flowChartTerminator">
          <a:avLst/>
        </a:prstGeom>
        <a:solidFill>
          <a:schemeClr val="bg1"/>
        </a:solid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600">
              <a:solidFill>
                <a:sysClr val="windowText" lastClr="000000"/>
              </a:solidFill>
              <a:latin typeface="Arial" panose="020B0604020202020204" pitchFamily="34" charset="0"/>
              <a:cs typeface="Arial" panose="020B0604020202020204" pitchFamily="34" charset="0"/>
            </a:rPr>
            <a:t>Fin</a:t>
          </a:r>
        </a:p>
      </xdr:txBody>
    </xdr:sp>
    <xdr:clientData/>
  </xdr:twoCellAnchor>
  <xdr:twoCellAnchor>
    <xdr:from>
      <xdr:col>9</xdr:col>
      <xdr:colOff>1594101</xdr:colOff>
      <xdr:row>197</xdr:row>
      <xdr:rowOff>58196</xdr:rowOff>
    </xdr:from>
    <xdr:to>
      <xdr:col>10</xdr:col>
      <xdr:colOff>488501</xdr:colOff>
      <xdr:row>197</xdr:row>
      <xdr:rowOff>58196</xdr:rowOff>
    </xdr:to>
    <xdr:cxnSp macro="">
      <xdr:nvCxnSpPr>
        <xdr:cNvPr id="1254" name="Conector recto de flecha 1253">
          <a:extLst>
            <a:ext uri="{FF2B5EF4-FFF2-40B4-BE49-F238E27FC236}">
              <a16:creationId xmlns:a16="http://schemas.microsoft.com/office/drawing/2014/main" id="{00000000-0008-0000-0100-0000E6040000}"/>
            </a:ext>
          </a:extLst>
        </xdr:cNvPr>
        <xdr:cNvCxnSpPr/>
      </xdr:nvCxnSpPr>
      <xdr:spPr>
        <a:xfrm>
          <a:off x="16224501" y="37065996"/>
          <a:ext cx="774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1591200</xdr:colOff>
      <xdr:row>198</xdr:row>
      <xdr:rowOff>38374</xdr:rowOff>
    </xdr:from>
    <xdr:to>
      <xdr:col>10</xdr:col>
      <xdr:colOff>870800</xdr:colOff>
      <xdr:row>204</xdr:row>
      <xdr:rowOff>6274</xdr:rowOff>
    </xdr:to>
    <xdr:cxnSp macro="">
      <xdr:nvCxnSpPr>
        <xdr:cNvPr id="1255" name="Conector: angular 1254">
          <a:extLst>
            <a:ext uri="{FF2B5EF4-FFF2-40B4-BE49-F238E27FC236}">
              <a16:creationId xmlns:a16="http://schemas.microsoft.com/office/drawing/2014/main" id="{00000000-0008-0000-0100-0000E7040000}"/>
            </a:ext>
          </a:extLst>
        </xdr:cNvPr>
        <xdr:cNvCxnSpPr/>
      </xdr:nvCxnSpPr>
      <xdr:spPr>
        <a:xfrm rot="10800000" flipH="1">
          <a:off x="16221600" y="37230324"/>
          <a:ext cx="1159200" cy="1072800"/>
        </a:xfrm>
        <a:prstGeom prst="bentConnector2">
          <a:avLst/>
        </a:prstGeom>
        <a:ln w="3175">
          <a:solidFill>
            <a:schemeClr val="accent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1591200</xdr:colOff>
      <xdr:row>198</xdr:row>
      <xdr:rowOff>45424</xdr:rowOff>
    </xdr:from>
    <xdr:to>
      <xdr:col>10</xdr:col>
      <xdr:colOff>870800</xdr:colOff>
      <xdr:row>210</xdr:row>
      <xdr:rowOff>139624</xdr:rowOff>
    </xdr:to>
    <xdr:cxnSp macro="">
      <xdr:nvCxnSpPr>
        <xdr:cNvPr id="1256" name="Conector: angular 1255">
          <a:extLst>
            <a:ext uri="{FF2B5EF4-FFF2-40B4-BE49-F238E27FC236}">
              <a16:creationId xmlns:a16="http://schemas.microsoft.com/office/drawing/2014/main" id="{00000000-0008-0000-0100-0000E8040000}"/>
            </a:ext>
          </a:extLst>
        </xdr:cNvPr>
        <xdr:cNvCxnSpPr/>
      </xdr:nvCxnSpPr>
      <xdr:spPr>
        <a:xfrm rot="10800000" flipH="1">
          <a:off x="16221600" y="37237374"/>
          <a:ext cx="1159200" cy="2304000"/>
        </a:xfrm>
        <a:prstGeom prst="bentConnector2">
          <a:avLst/>
        </a:prstGeom>
        <a:ln w="3175">
          <a:solidFill>
            <a:schemeClr val="accent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1591200</xdr:colOff>
      <xdr:row>198</xdr:row>
      <xdr:rowOff>53324</xdr:rowOff>
    </xdr:from>
    <xdr:to>
      <xdr:col>10</xdr:col>
      <xdr:colOff>870800</xdr:colOff>
      <xdr:row>217</xdr:row>
      <xdr:rowOff>82474</xdr:rowOff>
    </xdr:to>
    <xdr:cxnSp macro="">
      <xdr:nvCxnSpPr>
        <xdr:cNvPr id="1257" name="Conector: angular 1256">
          <a:extLst>
            <a:ext uri="{FF2B5EF4-FFF2-40B4-BE49-F238E27FC236}">
              <a16:creationId xmlns:a16="http://schemas.microsoft.com/office/drawing/2014/main" id="{00000000-0008-0000-0100-0000E9040000}"/>
            </a:ext>
          </a:extLst>
        </xdr:cNvPr>
        <xdr:cNvCxnSpPr/>
      </xdr:nvCxnSpPr>
      <xdr:spPr>
        <a:xfrm rot="10800000" flipH="1">
          <a:off x="16221600" y="37245274"/>
          <a:ext cx="1159200" cy="3528000"/>
        </a:xfrm>
        <a:prstGeom prst="bentConnector2">
          <a:avLst/>
        </a:prstGeom>
        <a:ln w="3175">
          <a:solidFill>
            <a:schemeClr val="accent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1591200</xdr:colOff>
      <xdr:row>198</xdr:row>
      <xdr:rowOff>42374</xdr:rowOff>
    </xdr:from>
    <xdr:to>
      <xdr:col>10</xdr:col>
      <xdr:colOff>870800</xdr:colOff>
      <xdr:row>224</xdr:row>
      <xdr:rowOff>31674</xdr:rowOff>
    </xdr:to>
    <xdr:cxnSp macro="">
      <xdr:nvCxnSpPr>
        <xdr:cNvPr id="1258" name="Conector: angular 1257">
          <a:extLst>
            <a:ext uri="{FF2B5EF4-FFF2-40B4-BE49-F238E27FC236}">
              <a16:creationId xmlns:a16="http://schemas.microsoft.com/office/drawing/2014/main" id="{00000000-0008-0000-0100-0000EA040000}"/>
            </a:ext>
          </a:extLst>
        </xdr:cNvPr>
        <xdr:cNvCxnSpPr/>
      </xdr:nvCxnSpPr>
      <xdr:spPr>
        <a:xfrm rot="10800000" flipH="1">
          <a:off x="16221600" y="37234324"/>
          <a:ext cx="1159200" cy="4777200"/>
        </a:xfrm>
        <a:prstGeom prst="bentConnector2">
          <a:avLst/>
        </a:prstGeom>
        <a:ln w="3175">
          <a:solidFill>
            <a:schemeClr val="accent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302659</xdr:colOff>
      <xdr:row>230</xdr:row>
      <xdr:rowOff>78981</xdr:rowOff>
    </xdr:from>
    <xdr:to>
      <xdr:col>7</xdr:col>
      <xdr:colOff>1598659</xdr:colOff>
      <xdr:row>233</xdr:row>
      <xdr:rowOff>66587</xdr:rowOff>
    </xdr:to>
    <xdr:grpSp>
      <xdr:nvGrpSpPr>
        <xdr:cNvPr id="1260" name="Grupo 1259">
          <a:extLst>
            <a:ext uri="{FF2B5EF4-FFF2-40B4-BE49-F238E27FC236}">
              <a16:creationId xmlns:a16="http://schemas.microsoft.com/office/drawing/2014/main" id="{00000000-0008-0000-0100-0000EC040000}"/>
            </a:ext>
          </a:extLst>
        </xdr:cNvPr>
        <xdr:cNvGrpSpPr/>
      </xdr:nvGrpSpPr>
      <xdr:grpSpPr>
        <a:xfrm>
          <a:off x="8906909" y="44147981"/>
          <a:ext cx="1296000" cy="559106"/>
          <a:chOff x="837697" y="771130"/>
          <a:chExt cx="1296000" cy="546450"/>
        </a:xfrm>
      </xdr:grpSpPr>
      <xdr:sp macro="" textlink="">
        <xdr:nvSpPr>
          <xdr:cNvPr id="1261" name="Diagrama de flujo: proceso 1260">
            <a:extLst>
              <a:ext uri="{FF2B5EF4-FFF2-40B4-BE49-F238E27FC236}">
                <a16:creationId xmlns:a16="http://schemas.microsoft.com/office/drawing/2014/main" id="{00000000-0008-0000-0100-0000ED040000}"/>
              </a:ext>
            </a:extLst>
          </xdr:cNvPr>
          <xdr:cNvSpPr/>
        </xdr:nvSpPr>
        <xdr:spPr>
          <a:xfrm>
            <a:off x="837697" y="77113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Modelamiento</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del proceso</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1262" name="Diagrama de flujo: proceso 1261">
            <a:extLst>
              <a:ext uri="{FF2B5EF4-FFF2-40B4-BE49-F238E27FC236}">
                <a16:creationId xmlns:a16="http://schemas.microsoft.com/office/drawing/2014/main" id="{00000000-0008-0000-0100-0000EE040000}"/>
              </a:ext>
            </a:extLst>
          </xdr:cNvPr>
          <xdr:cNvSpPr/>
        </xdr:nvSpPr>
        <xdr:spPr>
          <a:xfrm>
            <a:off x="837697" y="1134746"/>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Estándar</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IEC 61078:2006</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1263" name="Diagrama de flujo: proceso 1262">
            <a:extLst>
              <a:ext uri="{FF2B5EF4-FFF2-40B4-BE49-F238E27FC236}">
                <a16:creationId xmlns:a16="http://schemas.microsoft.com/office/drawing/2014/main" id="{00000000-0008-0000-0100-0000EF040000}"/>
              </a:ext>
            </a:extLst>
          </xdr:cNvPr>
          <xdr:cNvSpPr/>
        </xdr:nvSpPr>
        <xdr:spPr>
          <a:xfrm>
            <a:off x="837697" y="952009"/>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Serie,</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paralelo, fraccionamiento</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clientData/>
  </xdr:twoCellAnchor>
  <xdr:twoCellAnchor>
    <xdr:from>
      <xdr:col>4</xdr:col>
      <xdr:colOff>1505201</xdr:colOff>
      <xdr:row>231</xdr:row>
      <xdr:rowOff>166146</xdr:rowOff>
    </xdr:from>
    <xdr:to>
      <xdr:col>5</xdr:col>
      <xdr:colOff>301625</xdr:colOff>
      <xdr:row>231</xdr:row>
      <xdr:rowOff>166146</xdr:rowOff>
    </xdr:to>
    <xdr:cxnSp macro="">
      <xdr:nvCxnSpPr>
        <xdr:cNvPr id="1265" name="Conector recto de flecha 1264">
          <a:extLst>
            <a:ext uri="{FF2B5EF4-FFF2-40B4-BE49-F238E27FC236}">
              <a16:creationId xmlns:a16="http://schemas.microsoft.com/office/drawing/2014/main" id="{00000000-0008-0000-0100-0000F1040000}"/>
            </a:ext>
          </a:extLst>
        </xdr:cNvPr>
        <xdr:cNvCxnSpPr/>
      </xdr:nvCxnSpPr>
      <xdr:spPr>
        <a:xfrm>
          <a:off x="4858001" y="43257246"/>
          <a:ext cx="676024"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302659</xdr:colOff>
      <xdr:row>237</xdr:row>
      <xdr:rowOff>28181</xdr:rowOff>
    </xdr:from>
    <xdr:to>
      <xdr:col>7</xdr:col>
      <xdr:colOff>1598659</xdr:colOff>
      <xdr:row>240</xdr:row>
      <xdr:rowOff>15787</xdr:rowOff>
    </xdr:to>
    <xdr:grpSp>
      <xdr:nvGrpSpPr>
        <xdr:cNvPr id="1266" name="Grupo 1265">
          <a:extLst>
            <a:ext uri="{FF2B5EF4-FFF2-40B4-BE49-F238E27FC236}">
              <a16:creationId xmlns:a16="http://schemas.microsoft.com/office/drawing/2014/main" id="{00000000-0008-0000-0100-0000F2040000}"/>
            </a:ext>
          </a:extLst>
        </xdr:cNvPr>
        <xdr:cNvGrpSpPr/>
      </xdr:nvGrpSpPr>
      <xdr:grpSpPr>
        <a:xfrm>
          <a:off x="8906909" y="45430681"/>
          <a:ext cx="1296000" cy="559106"/>
          <a:chOff x="837697" y="771130"/>
          <a:chExt cx="1296000" cy="546450"/>
        </a:xfrm>
      </xdr:grpSpPr>
      <xdr:sp macro="" textlink="">
        <xdr:nvSpPr>
          <xdr:cNvPr id="1267" name="Diagrama de flujo: proceso 1266">
            <a:extLst>
              <a:ext uri="{FF2B5EF4-FFF2-40B4-BE49-F238E27FC236}">
                <a16:creationId xmlns:a16="http://schemas.microsoft.com/office/drawing/2014/main" id="{00000000-0008-0000-0100-0000F3040000}"/>
              </a:ext>
            </a:extLst>
          </xdr:cNvPr>
          <xdr:cNvSpPr/>
        </xdr:nvSpPr>
        <xdr:spPr>
          <a:xfrm>
            <a:off x="837697" y="77113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Descripción</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indicador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1268" name="Diagrama de flujo: proceso 1267">
            <a:extLst>
              <a:ext uri="{FF2B5EF4-FFF2-40B4-BE49-F238E27FC236}">
                <a16:creationId xmlns:a16="http://schemas.microsoft.com/office/drawing/2014/main" id="{00000000-0008-0000-0100-0000F4040000}"/>
              </a:ext>
            </a:extLst>
          </xdr:cNvPr>
          <xdr:cNvSpPr/>
        </xdr:nvSpPr>
        <xdr:spPr>
          <a:xfrm>
            <a:off x="837697" y="1134746"/>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Parámetros de forma y escala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1269" name="Diagrama de flujo: proceso 1268">
            <a:extLst>
              <a:ext uri="{FF2B5EF4-FFF2-40B4-BE49-F238E27FC236}">
                <a16:creationId xmlns:a16="http://schemas.microsoft.com/office/drawing/2014/main" id="{00000000-0008-0000-0100-0000F5040000}"/>
              </a:ext>
            </a:extLst>
          </xdr:cNvPr>
          <xdr:cNvSpPr/>
        </xdr:nvSpPr>
        <xdr:spPr>
          <a:xfrm>
            <a:off x="837697" y="952009"/>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Distribución Weibull-Exponencial</a:t>
            </a:r>
          </a:p>
        </xdr:txBody>
      </xdr:sp>
    </xdr:grpSp>
    <xdr:clientData/>
  </xdr:twoCellAnchor>
  <xdr:twoCellAnchor>
    <xdr:from>
      <xdr:col>9</xdr:col>
      <xdr:colOff>298450</xdr:colOff>
      <xdr:row>238</xdr:row>
      <xdr:rowOff>19050</xdr:rowOff>
    </xdr:from>
    <xdr:to>
      <xdr:col>9</xdr:col>
      <xdr:colOff>1594450</xdr:colOff>
      <xdr:row>239</xdr:row>
      <xdr:rowOff>18349</xdr:rowOff>
    </xdr:to>
    <xdr:sp macro="" textlink="">
      <xdr:nvSpPr>
        <xdr:cNvPr id="1270" name="Diagrama de flujo: proceso 1269">
          <a:extLst>
            <a:ext uri="{FF2B5EF4-FFF2-40B4-BE49-F238E27FC236}">
              <a16:creationId xmlns:a16="http://schemas.microsoft.com/office/drawing/2014/main" id="{00000000-0008-0000-0100-0000F6040000}"/>
            </a:ext>
          </a:extLst>
        </xdr:cNvPr>
        <xdr:cNvSpPr/>
      </xdr:nvSpPr>
      <xdr:spPr>
        <a:xfrm>
          <a:off x="14928850" y="4479925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Confiabilidad R(t) </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7</xdr:col>
      <xdr:colOff>302659</xdr:colOff>
      <xdr:row>243</xdr:row>
      <xdr:rowOff>161531</xdr:rowOff>
    </xdr:from>
    <xdr:to>
      <xdr:col>7</xdr:col>
      <xdr:colOff>1598659</xdr:colOff>
      <xdr:row>246</xdr:row>
      <xdr:rowOff>149137</xdr:rowOff>
    </xdr:to>
    <xdr:grpSp>
      <xdr:nvGrpSpPr>
        <xdr:cNvPr id="1271" name="Grupo 1270">
          <a:extLst>
            <a:ext uri="{FF2B5EF4-FFF2-40B4-BE49-F238E27FC236}">
              <a16:creationId xmlns:a16="http://schemas.microsoft.com/office/drawing/2014/main" id="{00000000-0008-0000-0100-0000F7040000}"/>
            </a:ext>
          </a:extLst>
        </xdr:cNvPr>
        <xdr:cNvGrpSpPr/>
      </xdr:nvGrpSpPr>
      <xdr:grpSpPr>
        <a:xfrm>
          <a:off x="8906909" y="46707031"/>
          <a:ext cx="1296000" cy="559106"/>
          <a:chOff x="837697" y="771130"/>
          <a:chExt cx="1296000" cy="546450"/>
        </a:xfrm>
      </xdr:grpSpPr>
      <xdr:sp macro="" textlink="">
        <xdr:nvSpPr>
          <xdr:cNvPr id="1272" name="Diagrama de flujo: proceso 1271">
            <a:extLst>
              <a:ext uri="{FF2B5EF4-FFF2-40B4-BE49-F238E27FC236}">
                <a16:creationId xmlns:a16="http://schemas.microsoft.com/office/drawing/2014/main" id="{00000000-0008-0000-0100-0000F8040000}"/>
              </a:ext>
            </a:extLst>
          </xdr:cNvPr>
          <xdr:cNvSpPr/>
        </xdr:nvSpPr>
        <xdr:spPr>
          <a:xfrm>
            <a:off x="837697" y="77113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Descripción</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indicador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1273" name="Diagrama de flujo: proceso 1272">
            <a:extLst>
              <a:ext uri="{FF2B5EF4-FFF2-40B4-BE49-F238E27FC236}">
                <a16:creationId xmlns:a16="http://schemas.microsoft.com/office/drawing/2014/main" id="{00000000-0008-0000-0100-0000F9040000}"/>
              </a:ext>
            </a:extLst>
          </xdr:cNvPr>
          <xdr:cNvSpPr/>
        </xdr:nvSpPr>
        <xdr:spPr>
          <a:xfrm>
            <a:off x="837697" y="1134746"/>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Parámetros de forma y escala</a:t>
            </a:r>
          </a:p>
        </xdr:txBody>
      </xdr:sp>
      <xdr:sp macro="" textlink="">
        <xdr:nvSpPr>
          <xdr:cNvPr id="1274" name="Diagrama de flujo: proceso 1273">
            <a:extLst>
              <a:ext uri="{FF2B5EF4-FFF2-40B4-BE49-F238E27FC236}">
                <a16:creationId xmlns:a16="http://schemas.microsoft.com/office/drawing/2014/main" id="{00000000-0008-0000-0100-0000FA040000}"/>
              </a:ext>
            </a:extLst>
          </xdr:cNvPr>
          <xdr:cNvSpPr/>
        </xdr:nvSpPr>
        <xdr:spPr>
          <a:xfrm>
            <a:off x="837697" y="952009"/>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Función Gamma</a:t>
            </a:r>
          </a:p>
        </xdr:txBody>
      </xdr:sp>
    </xdr:grpSp>
    <xdr:clientData/>
  </xdr:twoCellAnchor>
  <xdr:twoCellAnchor>
    <xdr:from>
      <xdr:col>9</xdr:col>
      <xdr:colOff>298450</xdr:colOff>
      <xdr:row>244</xdr:row>
      <xdr:rowOff>152400</xdr:rowOff>
    </xdr:from>
    <xdr:to>
      <xdr:col>9</xdr:col>
      <xdr:colOff>1594450</xdr:colOff>
      <xdr:row>245</xdr:row>
      <xdr:rowOff>151699</xdr:rowOff>
    </xdr:to>
    <xdr:sp macro="" textlink="">
      <xdr:nvSpPr>
        <xdr:cNvPr id="1275" name="Diagrama de flujo: proceso 1274">
          <a:extLst>
            <a:ext uri="{FF2B5EF4-FFF2-40B4-BE49-F238E27FC236}">
              <a16:creationId xmlns:a16="http://schemas.microsoft.com/office/drawing/2014/main" id="{00000000-0008-0000-0100-0000FB040000}"/>
            </a:ext>
          </a:extLst>
        </xdr:cNvPr>
        <xdr:cNvSpPr/>
      </xdr:nvSpPr>
      <xdr:spPr>
        <a:xfrm>
          <a:off x="14928850" y="4603750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MTBF</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7</xdr:col>
      <xdr:colOff>302659</xdr:colOff>
      <xdr:row>250</xdr:row>
      <xdr:rowOff>104381</xdr:rowOff>
    </xdr:from>
    <xdr:to>
      <xdr:col>7</xdr:col>
      <xdr:colOff>1598659</xdr:colOff>
      <xdr:row>253</xdr:row>
      <xdr:rowOff>91987</xdr:rowOff>
    </xdr:to>
    <xdr:grpSp>
      <xdr:nvGrpSpPr>
        <xdr:cNvPr id="1276" name="Grupo 1275">
          <a:extLst>
            <a:ext uri="{FF2B5EF4-FFF2-40B4-BE49-F238E27FC236}">
              <a16:creationId xmlns:a16="http://schemas.microsoft.com/office/drawing/2014/main" id="{00000000-0008-0000-0100-0000FC040000}"/>
            </a:ext>
          </a:extLst>
        </xdr:cNvPr>
        <xdr:cNvGrpSpPr/>
      </xdr:nvGrpSpPr>
      <xdr:grpSpPr>
        <a:xfrm>
          <a:off x="8906909" y="47983381"/>
          <a:ext cx="1296000" cy="559106"/>
          <a:chOff x="837697" y="771130"/>
          <a:chExt cx="1296000" cy="546450"/>
        </a:xfrm>
      </xdr:grpSpPr>
      <xdr:sp macro="" textlink="">
        <xdr:nvSpPr>
          <xdr:cNvPr id="1277" name="Diagrama de flujo: proceso 1276">
            <a:extLst>
              <a:ext uri="{FF2B5EF4-FFF2-40B4-BE49-F238E27FC236}">
                <a16:creationId xmlns:a16="http://schemas.microsoft.com/office/drawing/2014/main" id="{00000000-0008-0000-0100-0000FD040000}"/>
              </a:ext>
            </a:extLst>
          </xdr:cNvPr>
          <xdr:cNvSpPr/>
        </xdr:nvSpPr>
        <xdr:spPr>
          <a:xfrm>
            <a:off x="837697" y="77113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Descripción</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indicador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1278" name="Diagrama de flujo: proceso 1277">
            <a:extLst>
              <a:ext uri="{FF2B5EF4-FFF2-40B4-BE49-F238E27FC236}">
                <a16:creationId xmlns:a16="http://schemas.microsoft.com/office/drawing/2014/main" id="{00000000-0008-0000-0100-0000FE040000}"/>
              </a:ext>
            </a:extLst>
          </xdr:cNvPr>
          <xdr:cNvSpPr/>
        </xdr:nvSpPr>
        <xdr:spPr>
          <a:xfrm>
            <a:off x="837697" y="1134746"/>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Parámetros de forma y escala</a:t>
            </a:r>
          </a:p>
        </xdr:txBody>
      </xdr:sp>
      <xdr:sp macro="" textlink="">
        <xdr:nvSpPr>
          <xdr:cNvPr id="1279" name="Diagrama de flujo: proceso 1278">
            <a:extLst>
              <a:ext uri="{FF2B5EF4-FFF2-40B4-BE49-F238E27FC236}">
                <a16:creationId xmlns:a16="http://schemas.microsoft.com/office/drawing/2014/main" id="{00000000-0008-0000-0100-0000FF040000}"/>
              </a:ext>
            </a:extLst>
          </xdr:cNvPr>
          <xdr:cNvSpPr/>
        </xdr:nvSpPr>
        <xdr:spPr>
          <a:xfrm>
            <a:off x="837697" y="952009"/>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Función tasa de falla</a:t>
            </a:r>
          </a:p>
        </xdr:txBody>
      </xdr:sp>
    </xdr:grpSp>
    <xdr:clientData/>
  </xdr:twoCellAnchor>
  <xdr:twoCellAnchor>
    <xdr:from>
      <xdr:col>9</xdr:col>
      <xdr:colOff>298450</xdr:colOff>
      <xdr:row>251</xdr:row>
      <xdr:rowOff>95250</xdr:rowOff>
    </xdr:from>
    <xdr:to>
      <xdr:col>9</xdr:col>
      <xdr:colOff>1594450</xdr:colOff>
      <xdr:row>252</xdr:row>
      <xdr:rowOff>94549</xdr:rowOff>
    </xdr:to>
    <xdr:sp macro="" textlink="">
      <xdr:nvSpPr>
        <xdr:cNvPr id="1280" name="Diagrama de flujo: proceso 1279">
          <a:extLst>
            <a:ext uri="{FF2B5EF4-FFF2-40B4-BE49-F238E27FC236}">
              <a16:creationId xmlns:a16="http://schemas.microsoft.com/office/drawing/2014/main" id="{00000000-0008-0000-0100-000000050000}"/>
            </a:ext>
          </a:extLst>
        </xdr:cNvPr>
        <xdr:cNvSpPr/>
      </xdr:nvSpPr>
      <xdr:spPr>
        <a:xfrm>
          <a:off x="14928850" y="4726940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Frecuencia o tasa de falla h(t)</a:t>
          </a:r>
        </a:p>
      </xdr:txBody>
    </xdr:sp>
    <xdr:clientData/>
  </xdr:twoCellAnchor>
  <xdr:twoCellAnchor>
    <xdr:from>
      <xdr:col>7</xdr:col>
      <xdr:colOff>302659</xdr:colOff>
      <xdr:row>257</xdr:row>
      <xdr:rowOff>53581</xdr:rowOff>
    </xdr:from>
    <xdr:to>
      <xdr:col>7</xdr:col>
      <xdr:colOff>1598659</xdr:colOff>
      <xdr:row>260</xdr:row>
      <xdr:rowOff>41187</xdr:rowOff>
    </xdr:to>
    <xdr:grpSp>
      <xdr:nvGrpSpPr>
        <xdr:cNvPr id="1281" name="Grupo 1280">
          <a:extLst>
            <a:ext uri="{FF2B5EF4-FFF2-40B4-BE49-F238E27FC236}">
              <a16:creationId xmlns:a16="http://schemas.microsoft.com/office/drawing/2014/main" id="{00000000-0008-0000-0100-000001050000}"/>
            </a:ext>
          </a:extLst>
        </xdr:cNvPr>
        <xdr:cNvGrpSpPr/>
      </xdr:nvGrpSpPr>
      <xdr:grpSpPr>
        <a:xfrm>
          <a:off x="8906909" y="49266081"/>
          <a:ext cx="1296000" cy="559106"/>
          <a:chOff x="837697" y="771130"/>
          <a:chExt cx="1296000" cy="546450"/>
        </a:xfrm>
      </xdr:grpSpPr>
      <xdr:sp macro="" textlink="">
        <xdr:nvSpPr>
          <xdr:cNvPr id="1282" name="Diagrama de flujo: proceso 1281">
            <a:extLst>
              <a:ext uri="{FF2B5EF4-FFF2-40B4-BE49-F238E27FC236}">
                <a16:creationId xmlns:a16="http://schemas.microsoft.com/office/drawing/2014/main" id="{00000000-0008-0000-0100-000002050000}"/>
              </a:ext>
            </a:extLst>
          </xdr:cNvPr>
          <xdr:cNvSpPr/>
        </xdr:nvSpPr>
        <xdr:spPr>
          <a:xfrm>
            <a:off x="837697" y="77113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Descripción</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indicador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1283" name="Diagrama de flujo: proceso 1282">
            <a:extLst>
              <a:ext uri="{FF2B5EF4-FFF2-40B4-BE49-F238E27FC236}">
                <a16:creationId xmlns:a16="http://schemas.microsoft.com/office/drawing/2014/main" id="{00000000-0008-0000-0100-000003050000}"/>
              </a:ext>
            </a:extLst>
          </xdr:cNvPr>
          <xdr:cNvSpPr/>
        </xdr:nvSpPr>
        <xdr:spPr>
          <a:xfrm>
            <a:off x="837697" y="1134746"/>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Media y desviación estándar</a:t>
            </a:r>
          </a:p>
        </xdr:txBody>
      </xdr:sp>
      <xdr:sp macro="" textlink="">
        <xdr:nvSpPr>
          <xdr:cNvPr id="1284" name="Diagrama de flujo: proceso 1283">
            <a:extLst>
              <a:ext uri="{FF2B5EF4-FFF2-40B4-BE49-F238E27FC236}">
                <a16:creationId xmlns:a16="http://schemas.microsoft.com/office/drawing/2014/main" id="{00000000-0008-0000-0100-000004050000}"/>
              </a:ext>
            </a:extLst>
          </xdr:cNvPr>
          <xdr:cNvSpPr/>
        </xdr:nvSpPr>
        <xdr:spPr>
          <a:xfrm>
            <a:off x="837697" y="952009"/>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Distrib. Lognormal/Exponencial</a:t>
            </a:r>
          </a:p>
        </xdr:txBody>
      </xdr:sp>
    </xdr:grpSp>
    <xdr:clientData/>
  </xdr:twoCellAnchor>
  <xdr:twoCellAnchor>
    <xdr:from>
      <xdr:col>9</xdr:col>
      <xdr:colOff>298450</xdr:colOff>
      <xdr:row>258</xdr:row>
      <xdr:rowOff>44450</xdr:rowOff>
    </xdr:from>
    <xdr:to>
      <xdr:col>9</xdr:col>
      <xdr:colOff>1594450</xdr:colOff>
      <xdr:row>259</xdr:row>
      <xdr:rowOff>43749</xdr:rowOff>
    </xdr:to>
    <xdr:sp macro="" textlink="">
      <xdr:nvSpPr>
        <xdr:cNvPr id="1285" name="Diagrama de flujo: proceso 1284">
          <a:extLst>
            <a:ext uri="{FF2B5EF4-FFF2-40B4-BE49-F238E27FC236}">
              <a16:creationId xmlns:a16="http://schemas.microsoft.com/office/drawing/2014/main" id="{00000000-0008-0000-0100-000005050000}"/>
            </a:ext>
          </a:extLst>
        </xdr:cNvPr>
        <xdr:cNvSpPr/>
      </xdr:nvSpPr>
      <xdr:spPr>
        <a:xfrm>
          <a:off x="14928850" y="4850765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Mantenibilidad M(t)</a:t>
          </a:r>
        </a:p>
      </xdr:txBody>
    </xdr:sp>
    <xdr:clientData/>
  </xdr:twoCellAnchor>
  <xdr:twoCellAnchor>
    <xdr:from>
      <xdr:col>5</xdr:col>
      <xdr:colOff>139700</xdr:colOff>
      <xdr:row>229</xdr:row>
      <xdr:rowOff>177800</xdr:rowOff>
    </xdr:from>
    <xdr:to>
      <xdr:col>5</xdr:col>
      <xdr:colOff>1733550</xdr:colOff>
      <xdr:row>233</xdr:row>
      <xdr:rowOff>158750</xdr:rowOff>
    </xdr:to>
    <xdr:grpSp>
      <xdr:nvGrpSpPr>
        <xdr:cNvPr id="1286" name="Grupo 1285">
          <a:extLst>
            <a:ext uri="{FF2B5EF4-FFF2-40B4-BE49-F238E27FC236}">
              <a16:creationId xmlns:a16="http://schemas.microsoft.com/office/drawing/2014/main" id="{00000000-0008-0000-0100-000006050000}"/>
            </a:ext>
          </a:extLst>
        </xdr:cNvPr>
        <xdr:cNvGrpSpPr/>
      </xdr:nvGrpSpPr>
      <xdr:grpSpPr>
        <a:xfrm>
          <a:off x="5156200" y="44056300"/>
          <a:ext cx="1593850" cy="742950"/>
          <a:chOff x="5092700" y="1384300"/>
          <a:chExt cx="1593850" cy="730250"/>
        </a:xfrm>
      </xdr:grpSpPr>
      <xdr:grpSp>
        <xdr:nvGrpSpPr>
          <xdr:cNvPr id="1287" name="Grupo 1286">
            <a:extLst>
              <a:ext uri="{FF2B5EF4-FFF2-40B4-BE49-F238E27FC236}">
                <a16:creationId xmlns:a16="http://schemas.microsoft.com/office/drawing/2014/main" id="{00000000-0008-0000-0100-000007050000}"/>
              </a:ext>
            </a:extLst>
          </xdr:cNvPr>
          <xdr:cNvGrpSpPr/>
        </xdr:nvGrpSpPr>
        <xdr:grpSpPr>
          <a:xfrm>
            <a:off x="5289047" y="1520430"/>
            <a:ext cx="1296000" cy="550941"/>
            <a:chOff x="837697" y="771130"/>
            <a:chExt cx="1296000" cy="550941"/>
          </a:xfrm>
        </xdr:grpSpPr>
        <xdr:sp macro="" textlink="">
          <xdr:nvSpPr>
            <xdr:cNvPr id="1289" name="Diagrama de flujo: proceso 1288">
              <a:extLst>
                <a:ext uri="{FF2B5EF4-FFF2-40B4-BE49-F238E27FC236}">
                  <a16:creationId xmlns:a16="http://schemas.microsoft.com/office/drawing/2014/main" id="{00000000-0008-0000-0100-000009050000}"/>
                </a:ext>
              </a:extLst>
            </xdr:cNvPr>
            <xdr:cNvSpPr/>
          </xdr:nvSpPr>
          <xdr:spPr>
            <a:xfrm>
              <a:off x="837697" y="771130"/>
              <a:ext cx="1296000" cy="183449"/>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Diagrama flujo de procesos</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1290" name="Diagrama de flujo: proceso 1289">
              <a:extLst>
                <a:ext uri="{FF2B5EF4-FFF2-40B4-BE49-F238E27FC236}">
                  <a16:creationId xmlns:a16="http://schemas.microsoft.com/office/drawing/2014/main" id="{00000000-0008-0000-0100-00000A050000}"/>
                </a:ext>
              </a:extLst>
            </xdr:cNvPr>
            <xdr:cNvSpPr/>
          </xdr:nvSpPr>
          <xdr:spPr>
            <a:xfrm>
              <a:off x="837697" y="1139237"/>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1291" name="Diagrama de flujo: proceso 1290">
              <a:extLst>
                <a:ext uri="{FF2B5EF4-FFF2-40B4-BE49-F238E27FC236}">
                  <a16:creationId xmlns:a16="http://schemas.microsoft.com/office/drawing/2014/main" id="{00000000-0008-0000-0100-00000B050000}"/>
                </a:ext>
              </a:extLst>
            </xdr:cNvPr>
            <xdr:cNvSpPr/>
          </xdr:nvSpPr>
          <xdr:spPr>
            <a:xfrm>
              <a:off x="837697" y="952009"/>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Layout planta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sp macro="" textlink="">
        <xdr:nvSpPr>
          <xdr:cNvPr id="1288" name="Diagrama de flujo: datos 1287">
            <a:extLst>
              <a:ext uri="{FF2B5EF4-FFF2-40B4-BE49-F238E27FC236}">
                <a16:creationId xmlns:a16="http://schemas.microsoft.com/office/drawing/2014/main" id="{00000000-0008-0000-0100-000008050000}"/>
              </a:ext>
            </a:extLst>
          </xdr:cNvPr>
          <xdr:cNvSpPr/>
        </xdr:nvSpPr>
        <xdr:spPr>
          <a:xfrm>
            <a:off x="5092700" y="1384300"/>
            <a:ext cx="1593850" cy="730250"/>
          </a:xfrm>
          <a:prstGeom prst="flowChartInputOutput">
            <a:avLst/>
          </a:prstGeom>
          <a:no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grpSp>
    <xdr:clientData/>
  </xdr:twoCellAnchor>
  <xdr:twoCellAnchor>
    <xdr:from>
      <xdr:col>3</xdr:col>
      <xdr:colOff>1302000</xdr:colOff>
      <xdr:row>231</xdr:row>
      <xdr:rowOff>166146</xdr:rowOff>
    </xdr:from>
    <xdr:to>
      <xdr:col>4</xdr:col>
      <xdr:colOff>304400</xdr:colOff>
      <xdr:row>231</xdr:row>
      <xdr:rowOff>166146</xdr:rowOff>
    </xdr:to>
    <xdr:cxnSp macro="">
      <xdr:nvCxnSpPr>
        <xdr:cNvPr id="1292" name="Conector recto de flecha 1291">
          <a:extLst>
            <a:ext uri="{FF2B5EF4-FFF2-40B4-BE49-F238E27FC236}">
              <a16:creationId xmlns:a16="http://schemas.microsoft.com/office/drawing/2014/main" id="{00000000-0008-0000-0100-00000C050000}"/>
            </a:ext>
          </a:extLst>
        </xdr:cNvPr>
        <xdr:cNvCxnSpPr/>
      </xdr:nvCxnSpPr>
      <xdr:spPr>
        <a:xfrm>
          <a:off x="2775200" y="43257246"/>
          <a:ext cx="88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539750</xdr:colOff>
      <xdr:row>230</xdr:row>
      <xdr:rowOff>177800</xdr:rowOff>
    </xdr:from>
    <xdr:to>
      <xdr:col>3</xdr:col>
      <xdr:colOff>1308100</xdr:colOff>
      <xdr:row>232</xdr:row>
      <xdr:rowOff>152400</xdr:rowOff>
    </xdr:to>
    <xdr:sp macro="" textlink="">
      <xdr:nvSpPr>
        <xdr:cNvPr id="1293" name="Diagrama de flujo: terminador 1292">
          <a:extLst>
            <a:ext uri="{FF2B5EF4-FFF2-40B4-BE49-F238E27FC236}">
              <a16:creationId xmlns:a16="http://schemas.microsoft.com/office/drawing/2014/main" id="{00000000-0008-0000-0100-00000D050000}"/>
            </a:ext>
          </a:extLst>
        </xdr:cNvPr>
        <xdr:cNvSpPr/>
      </xdr:nvSpPr>
      <xdr:spPr>
        <a:xfrm>
          <a:off x="2012950" y="43084750"/>
          <a:ext cx="768350" cy="342900"/>
        </a:xfrm>
        <a:prstGeom prst="flowChartTerminator">
          <a:avLst/>
        </a:prstGeom>
        <a:solidFill>
          <a:schemeClr val="bg1"/>
        </a:solid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600">
              <a:solidFill>
                <a:sysClr val="windowText" lastClr="000000"/>
              </a:solidFill>
              <a:latin typeface="Arial" panose="020B0604020202020204" pitchFamily="34" charset="0"/>
              <a:cs typeface="Arial" panose="020B0604020202020204" pitchFamily="34" charset="0"/>
            </a:rPr>
            <a:t>Inicio</a:t>
          </a:r>
        </a:p>
      </xdr:txBody>
    </xdr:sp>
    <xdr:clientData/>
  </xdr:twoCellAnchor>
  <xdr:twoCellAnchor>
    <xdr:from>
      <xdr:col>4</xdr:col>
      <xdr:colOff>311150</xdr:colOff>
      <xdr:row>231</xdr:row>
      <xdr:rowOff>88900</xdr:rowOff>
    </xdr:from>
    <xdr:to>
      <xdr:col>4</xdr:col>
      <xdr:colOff>1607150</xdr:colOff>
      <xdr:row>232</xdr:row>
      <xdr:rowOff>88199</xdr:rowOff>
    </xdr:to>
    <xdr:sp macro="" textlink="">
      <xdr:nvSpPr>
        <xdr:cNvPr id="1301" name="Diagrama de flujo: proceso 1300">
          <a:extLst>
            <a:ext uri="{FF2B5EF4-FFF2-40B4-BE49-F238E27FC236}">
              <a16:creationId xmlns:a16="http://schemas.microsoft.com/office/drawing/2014/main" id="{00000000-0008-0000-0100-000015050000}"/>
            </a:ext>
          </a:extLst>
        </xdr:cNvPr>
        <xdr:cNvSpPr/>
      </xdr:nvSpPr>
      <xdr:spPr>
        <a:xfrm>
          <a:off x="3663950" y="43180000"/>
          <a:ext cx="1296000"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Externo</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9</xdr:col>
      <xdr:colOff>1591200</xdr:colOff>
      <xdr:row>239</xdr:row>
      <xdr:rowOff>95524</xdr:rowOff>
    </xdr:from>
    <xdr:to>
      <xdr:col>10</xdr:col>
      <xdr:colOff>870800</xdr:colOff>
      <xdr:row>245</xdr:row>
      <xdr:rowOff>63424</xdr:rowOff>
    </xdr:to>
    <xdr:cxnSp macro="">
      <xdr:nvCxnSpPr>
        <xdr:cNvPr id="1320" name="Conector: angular 1319">
          <a:extLst>
            <a:ext uri="{FF2B5EF4-FFF2-40B4-BE49-F238E27FC236}">
              <a16:creationId xmlns:a16="http://schemas.microsoft.com/office/drawing/2014/main" id="{00000000-0008-0000-0100-000028050000}"/>
            </a:ext>
          </a:extLst>
        </xdr:cNvPr>
        <xdr:cNvCxnSpPr/>
      </xdr:nvCxnSpPr>
      <xdr:spPr>
        <a:xfrm rot="10800000" flipH="1">
          <a:off x="16221600" y="44659824"/>
          <a:ext cx="1159200" cy="1072800"/>
        </a:xfrm>
        <a:prstGeom prst="bentConnector2">
          <a:avLst/>
        </a:prstGeom>
        <a:ln w="3175">
          <a:solidFill>
            <a:schemeClr val="accent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1591200</xdr:colOff>
      <xdr:row>239</xdr:row>
      <xdr:rowOff>96224</xdr:rowOff>
    </xdr:from>
    <xdr:to>
      <xdr:col>10</xdr:col>
      <xdr:colOff>870800</xdr:colOff>
      <xdr:row>252</xdr:row>
      <xdr:rowOff>6274</xdr:rowOff>
    </xdr:to>
    <xdr:cxnSp macro="">
      <xdr:nvCxnSpPr>
        <xdr:cNvPr id="1321" name="Conector: angular 1320">
          <a:extLst>
            <a:ext uri="{FF2B5EF4-FFF2-40B4-BE49-F238E27FC236}">
              <a16:creationId xmlns:a16="http://schemas.microsoft.com/office/drawing/2014/main" id="{00000000-0008-0000-0100-000029050000}"/>
            </a:ext>
          </a:extLst>
        </xdr:cNvPr>
        <xdr:cNvCxnSpPr/>
      </xdr:nvCxnSpPr>
      <xdr:spPr>
        <a:xfrm rot="10800000" flipH="1">
          <a:off x="16221600" y="44660524"/>
          <a:ext cx="1159200" cy="2304000"/>
        </a:xfrm>
        <a:prstGeom prst="bentConnector2">
          <a:avLst/>
        </a:prstGeom>
        <a:ln w="3175">
          <a:solidFill>
            <a:schemeClr val="accent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1591200</xdr:colOff>
      <xdr:row>239</xdr:row>
      <xdr:rowOff>103274</xdr:rowOff>
    </xdr:from>
    <xdr:to>
      <xdr:col>10</xdr:col>
      <xdr:colOff>870800</xdr:colOff>
      <xdr:row>258</xdr:row>
      <xdr:rowOff>139624</xdr:rowOff>
    </xdr:to>
    <xdr:cxnSp macro="">
      <xdr:nvCxnSpPr>
        <xdr:cNvPr id="1322" name="Conector: angular 1321">
          <a:extLst>
            <a:ext uri="{FF2B5EF4-FFF2-40B4-BE49-F238E27FC236}">
              <a16:creationId xmlns:a16="http://schemas.microsoft.com/office/drawing/2014/main" id="{00000000-0008-0000-0100-00002A050000}"/>
            </a:ext>
          </a:extLst>
        </xdr:cNvPr>
        <xdr:cNvCxnSpPr/>
      </xdr:nvCxnSpPr>
      <xdr:spPr>
        <a:xfrm rot="10800000" flipH="1">
          <a:off x="16221600" y="44667574"/>
          <a:ext cx="1159200" cy="3535200"/>
        </a:xfrm>
        <a:prstGeom prst="bentConnector2">
          <a:avLst/>
        </a:prstGeom>
        <a:ln w="3175">
          <a:solidFill>
            <a:schemeClr val="accent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1600451</xdr:colOff>
      <xdr:row>231</xdr:row>
      <xdr:rowOff>166146</xdr:rowOff>
    </xdr:from>
    <xdr:to>
      <xdr:col>7</xdr:col>
      <xdr:colOff>295264</xdr:colOff>
      <xdr:row>231</xdr:row>
      <xdr:rowOff>166146</xdr:rowOff>
    </xdr:to>
    <xdr:cxnSp macro="">
      <xdr:nvCxnSpPr>
        <xdr:cNvPr id="1323" name="Conector recto de flecha 1322">
          <a:extLst>
            <a:ext uri="{FF2B5EF4-FFF2-40B4-BE49-F238E27FC236}">
              <a16:creationId xmlns:a16="http://schemas.microsoft.com/office/drawing/2014/main" id="{00000000-0008-0000-0100-00002B050000}"/>
            </a:ext>
          </a:extLst>
        </xdr:cNvPr>
        <xdr:cNvCxnSpPr/>
      </xdr:nvCxnSpPr>
      <xdr:spPr>
        <a:xfrm>
          <a:off x="8720389" y="42655584"/>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311150</xdr:colOff>
      <xdr:row>231</xdr:row>
      <xdr:rowOff>82550</xdr:rowOff>
    </xdr:from>
    <xdr:to>
      <xdr:col>6</xdr:col>
      <xdr:colOff>1607150</xdr:colOff>
      <xdr:row>232</xdr:row>
      <xdr:rowOff>81849</xdr:rowOff>
    </xdr:to>
    <xdr:sp macro="" textlink="">
      <xdr:nvSpPr>
        <xdr:cNvPr id="1324" name="Diagrama de flujo: proceso 1323">
          <a:extLst>
            <a:ext uri="{FF2B5EF4-FFF2-40B4-BE49-F238E27FC236}">
              <a16:creationId xmlns:a16="http://schemas.microsoft.com/office/drawing/2014/main" id="{00000000-0008-0000-0100-00002C050000}"/>
            </a:ext>
          </a:extLst>
        </xdr:cNvPr>
        <xdr:cNvSpPr/>
      </xdr:nvSpPr>
      <xdr:spPr>
        <a:xfrm>
          <a:off x="7423150" y="43173650"/>
          <a:ext cx="1296000"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Consultoría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5</xdr:col>
      <xdr:colOff>1581149</xdr:colOff>
      <xdr:row>231</xdr:row>
      <xdr:rowOff>166146</xdr:rowOff>
    </xdr:from>
    <xdr:to>
      <xdr:col>6</xdr:col>
      <xdr:colOff>313549</xdr:colOff>
      <xdr:row>231</xdr:row>
      <xdr:rowOff>166146</xdr:rowOff>
    </xdr:to>
    <xdr:cxnSp macro="">
      <xdr:nvCxnSpPr>
        <xdr:cNvPr id="1325" name="Conector recto de flecha 1324">
          <a:extLst>
            <a:ext uri="{FF2B5EF4-FFF2-40B4-BE49-F238E27FC236}">
              <a16:creationId xmlns:a16="http://schemas.microsoft.com/office/drawing/2014/main" id="{00000000-0008-0000-0100-00002D050000}"/>
            </a:ext>
          </a:extLst>
        </xdr:cNvPr>
        <xdr:cNvCxnSpPr/>
      </xdr:nvCxnSpPr>
      <xdr:spPr>
        <a:xfrm>
          <a:off x="6813549" y="43257246"/>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1600451</xdr:colOff>
      <xdr:row>238</xdr:row>
      <xdr:rowOff>115346</xdr:rowOff>
    </xdr:from>
    <xdr:to>
      <xdr:col>7</xdr:col>
      <xdr:colOff>295264</xdr:colOff>
      <xdr:row>238</xdr:row>
      <xdr:rowOff>115346</xdr:rowOff>
    </xdr:to>
    <xdr:cxnSp macro="">
      <xdr:nvCxnSpPr>
        <xdr:cNvPr id="1326" name="Conector recto de flecha 1325">
          <a:extLst>
            <a:ext uri="{FF2B5EF4-FFF2-40B4-BE49-F238E27FC236}">
              <a16:creationId xmlns:a16="http://schemas.microsoft.com/office/drawing/2014/main" id="{00000000-0008-0000-0100-00002E050000}"/>
            </a:ext>
          </a:extLst>
        </xdr:cNvPr>
        <xdr:cNvCxnSpPr/>
      </xdr:nvCxnSpPr>
      <xdr:spPr>
        <a:xfrm>
          <a:off x="8720389" y="43882721"/>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311150</xdr:colOff>
      <xdr:row>238</xdr:row>
      <xdr:rowOff>31750</xdr:rowOff>
    </xdr:from>
    <xdr:to>
      <xdr:col>6</xdr:col>
      <xdr:colOff>1607150</xdr:colOff>
      <xdr:row>239</xdr:row>
      <xdr:rowOff>31049</xdr:rowOff>
    </xdr:to>
    <xdr:sp macro="" textlink="">
      <xdr:nvSpPr>
        <xdr:cNvPr id="1327" name="Diagrama de flujo: proceso 1326">
          <a:extLst>
            <a:ext uri="{FF2B5EF4-FFF2-40B4-BE49-F238E27FC236}">
              <a16:creationId xmlns:a16="http://schemas.microsoft.com/office/drawing/2014/main" id="{00000000-0008-0000-0100-00002F050000}"/>
            </a:ext>
          </a:extLst>
        </xdr:cNvPr>
        <xdr:cNvSpPr/>
      </xdr:nvSpPr>
      <xdr:spPr>
        <a:xfrm>
          <a:off x="7423150" y="44411900"/>
          <a:ext cx="1296000"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Consultoría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6</xdr:col>
      <xdr:colOff>1600451</xdr:colOff>
      <xdr:row>245</xdr:row>
      <xdr:rowOff>64546</xdr:rowOff>
    </xdr:from>
    <xdr:to>
      <xdr:col>7</xdr:col>
      <xdr:colOff>295264</xdr:colOff>
      <xdr:row>245</xdr:row>
      <xdr:rowOff>64546</xdr:rowOff>
    </xdr:to>
    <xdr:cxnSp macro="">
      <xdr:nvCxnSpPr>
        <xdr:cNvPr id="1329" name="Conector recto de flecha 1328">
          <a:extLst>
            <a:ext uri="{FF2B5EF4-FFF2-40B4-BE49-F238E27FC236}">
              <a16:creationId xmlns:a16="http://schemas.microsoft.com/office/drawing/2014/main" id="{00000000-0008-0000-0100-000031050000}"/>
            </a:ext>
          </a:extLst>
        </xdr:cNvPr>
        <xdr:cNvCxnSpPr/>
      </xdr:nvCxnSpPr>
      <xdr:spPr>
        <a:xfrm>
          <a:off x="8720389" y="45109859"/>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311150</xdr:colOff>
      <xdr:row>244</xdr:row>
      <xdr:rowOff>165100</xdr:rowOff>
    </xdr:from>
    <xdr:to>
      <xdr:col>6</xdr:col>
      <xdr:colOff>1607150</xdr:colOff>
      <xdr:row>245</xdr:row>
      <xdr:rowOff>164399</xdr:rowOff>
    </xdr:to>
    <xdr:sp macro="" textlink="">
      <xdr:nvSpPr>
        <xdr:cNvPr id="1330" name="Diagrama de flujo: proceso 1329">
          <a:extLst>
            <a:ext uri="{FF2B5EF4-FFF2-40B4-BE49-F238E27FC236}">
              <a16:creationId xmlns:a16="http://schemas.microsoft.com/office/drawing/2014/main" id="{00000000-0008-0000-0100-000032050000}"/>
            </a:ext>
          </a:extLst>
        </xdr:cNvPr>
        <xdr:cNvSpPr/>
      </xdr:nvSpPr>
      <xdr:spPr>
        <a:xfrm>
          <a:off x="7423150" y="45650150"/>
          <a:ext cx="1296000"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Consultoría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6</xdr:col>
      <xdr:colOff>1600451</xdr:colOff>
      <xdr:row>252</xdr:row>
      <xdr:rowOff>7396</xdr:rowOff>
    </xdr:from>
    <xdr:to>
      <xdr:col>7</xdr:col>
      <xdr:colOff>295264</xdr:colOff>
      <xdr:row>252</xdr:row>
      <xdr:rowOff>7396</xdr:rowOff>
    </xdr:to>
    <xdr:cxnSp macro="">
      <xdr:nvCxnSpPr>
        <xdr:cNvPr id="1332" name="Conector recto de flecha 1331">
          <a:extLst>
            <a:ext uri="{FF2B5EF4-FFF2-40B4-BE49-F238E27FC236}">
              <a16:creationId xmlns:a16="http://schemas.microsoft.com/office/drawing/2014/main" id="{00000000-0008-0000-0100-000034050000}"/>
            </a:ext>
          </a:extLst>
        </xdr:cNvPr>
        <xdr:cNvCxnSpPr/>
      </xdr:nvCxnSpPr>
      <xdr:spPr>
        <a:xfrm>
          <a:off x="8720389" y="46330646"/>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311150</xdr:colOff>
      <xdr:row>251</xdr:row>
      <xdr:rowOff>107950</xdr:rowOff>
    </xdr:from>
    <xdr:to>
      <xdr:col>6</xdr:col>
      <xdr:colOff>1607150</xdr:colOff>
      <xdr:row>252</xdr:row>
      <xdr:rowOff>107249</xdr:rowOff>
    </xdr:to>
    <xdr:sp macro="" textlink="">
      <xdr:nvSpPr>
        <xdr:cNvPr id="1333" name="Diagrama de flujo: proceso 1332">
          <a:extLst>
            <a:ext uri="{FF2B5EF4-FFF2-40B4-BE49-F238E27FC236}">
              <a16:creationId xmlns:a16="http://schemas.microsoft.com/office/drawing/2014/main" id="{00000000-0008-0000-0100-000035050000}"/>
            </a:ext>
          </a:extLst>
        </xdr:cNvPr>
        <xdr:cNvSpPr/>
      </xdr:nvSpPr>
      <xdr:spPr>
        <a:xfrm>
          <a:off x="7423150" y="46882050"/>
          <a:ext cx="1296000"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Consultoría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6</xdr:col>
      <xdr:colOff>1600451</xdr:colOff>
      <xdr:row>258</xdr:row>
      <xdr:rowOff>147096</xdr:rowOff>
    </xdr:from>
    <xdr:to>
      <xdr:col>7</xdr:col>
      <xdr:colOff>295264</xdr:colOff>
      <xdr:row>258</xdr:row>
      <xdr:rowOff>147096</xdr:rowOff>
    </xdr:to>
    <xdr:cxnSp macro="">
      <xdr:nvCxnSpPr>
        <xdr:cNvPr id="1335" name="Conector recto de flecha 1334">
          <a:extLst>
            <a:ext uri="{FF2B5EF4-FFF2-40B4-BE49-F238E27FC236}">
              <a16:creationId xmlns:a16="http://schemas.microsoft.com/office/drawing/2014/main" id="{00000000-0008-0000-0100-000037050000}"/>
            </a:ext>
          </a:extLst>
        </xdr:cNvPr>
        <xdr:cNvCxnSpPr/>
      </xdr:nvCxnSpPr>
      <xdr:spPr>
        <a:xfrm>
          <a:off x="8720389" y="47565721"/>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311150</xdr:colOff>
      <xdr:row>258</xdr:row>
      <xdr:rowOff>63500</xdr:rowOff>
    </xdr:from>
    <xdr:to>
      <xdr:col>6</xdr:col>
      <xdr:colOff>1607150</xdr:colOff>
      <xdr:row>259</xdr:row>
      <xdr:rowOff>62799</xdr:rowOff>
    </xdr:to>
    <xdr:sp macro="" textlink="">
      <xdr:nvSpPr>
        <xdr:cNvPr id="1336" name="Diagrama de flujo: proceso 1335">
          <a:extLst>
            <a:ext uri="{FF2B5EF4-FFF2-40B4-BE49-F238E27FC236}">
              <a16:creationId xmlns:a16="http://schemas.microsoft.com/office/drawing/2014/main" id="{00000000-0008-0000-0100-000038050000}"/>
            </a:ext>
          </a:extLst>
        </xdr:cNvPr>
        <xdr:cNvSpPr/>
      </xdr:nvSpPr>
      <xdr:spPr>
        <a:xfrm>
          <a:off x="7423150" y="48126650"/>
          <a:ext cx="1296000"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Consultoría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5</xdr:col>
      <xdr:colOff>1581149</xdr:colOff>
      <xdr:row>258</xdr:row>
      <xdr:rowOff>147096</xdr:rowOff>
    </xdr:from>
    <xdr:to>
      <xdr:col>6</xdr:col>
      <xdr:colOff>313549</xdr:colOff>
      <xdr:row>258</xdr:row>
      <xdr:rowOff>147096</xdr:rowOff>
    </xdr:to>
    <xdr:cxnSp macro="">
      <xdr:nvCxnSpPr>
        <xdr:cNvPr id="1337" name="Conector recto de flecha 1336">
          <a:extLst>
            <a:ext uri="{FF2B5EF4-FFF2-40B4-BE49-F238E27FC236}">
              <a16:creationId xmlns:a16="http://schemas.microsoft.com/office/drawing/2014/main" id="{00000000-0008-0000-0100-000039050000}"/>
            </a:ext>
          </a:extLst>
        </xdr:cNvPr>
        <xdr:cNvCxnSpPr/>
      </xdr:nvCxnSpPr>
      <xdr:spPr>
        <a:xfrm>
          <a:off x="6813549" y="48210246"/>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1560771</xdr:colOff>
      <xdr:row>231</xdr:row>
      <xdr:rowOff>167735</xdr:rowOff>
    </xdr:from>
    <xdr:to>
      <xdr:col>9</xdr:col>
      <xdr:colOff>293171</xdr:colOff>
      <xdr:row>231</xdr:row>
      <xdr:rowOff>167735</xdr:rowOff>
    </xdr:to>
    <xdr:cxnSp macro="">
      <xdr:nvCxnSpPr>
        <xdr:cNvPr id="1338" name="Conector recto de flecha 1337">
          <a:extLst>
            <a:ext uri="{FF2B5EF4-FFF2-40B4-BE49-F238E27FC236}">
              <a16:creationId xmlns:a16="http://schemas.microsoft.com/office/drawing/2014/main" id="{00000000-0008-0000-0100-00003A050000}"/>
            </a:ext>
          </a:extLst>
        </xdr:cNvPr>
        <xdr:cNvCxnSpPr/>
      </xdr:nvCxnSpPr>
      <xdr:spPr>
        <a:xfrm>
          <a:off x="14311571" y="43258835"/>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274645</xdr:colOff>
      <xdr:row>231</xdr:row>
      <xdr:rowOff>84139</xdr:rowOff>
    </xdr:from>
    <xdr:to>
      <xdr:col>8</xdr:col>
      <xdr:colOff>1567470</xdr:colOff>
      <xdr:row>232</xdr:row>
      <xdr:rowOff>83438</xdr:rowOff>
    </xdr:to>
    <xdr:sp macro="" textlink="">
      <xdr:nvSpPr>
        <xdr:cNvPr id="1339" name="Diagrama de flujo: proceso 1338">
          <a:extLst>
            <a:ext uri="{FF2B5EF4-FFF2-40B4-BE49-F238E27FC236}">
              <a16:creationId xmlns:a16="http://schemas.microsoft.com/office/drawing/2014/main" id="{00000000-0008-0000-0100-00003B050000}"/>
            </a:ext>
          </a:extLst>
        </xdr:cNvPr>
        <xdr:cNvSpPr/>
      </xdr:nvSpPr>
      <xdr:spPr>
        <a:xfrm>
          <a:off x="13025445" y="43175239"/>
          <a:ext cx="1292825"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Consultoría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7</xdr:col>
      <xdr:colOff>1593838</xdr:colOff>
      <xdr:row>231</xdr:row>
      <xdr:rowOff>167735</xdr:rowOff>
    </xdr:from>
    <xdr:to>
      <xdr:col>8</xdr:col>
      <xdr:colOff>288650</xdr:colOff>
      <xdr:row>231</xdr:row>
      <xdr:rowOff>167735</xdr:rowOff>
    </xdr:to>
    <xdr:cxnSp macro="">
      <xdr:nvCxnSpPr>
        <xdr:cNvPr id="1340" name="Conector recto de flecha 1339">
          <a:extLst>
            <a:ext uri="{FF2B5EF4-FFF2-40B4-BE49-F238E27FC236}">
              <a16:creationId xmlns:a16="http://schemas.microsoft.com/office/drawing/2014/main" id="{00000000-0008-0000-0100-00003C050000}"/>
            </a:ext>
          </a:extLst>
        </xdr:cNvPr>
        <xdr:cNvCxnSpPr/>
      </xdr:nvCxnSpPr>
      <xdr:spPr>
        <a:xfrm>
          <a:off x="10594963" y="42657173"/>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1560771</xdr:colOff>
      <xdr:row>238</xdr:row>
      <xdr:rowOff>116935</xdr:rowOff>
    </xdr:from>
    <xdr:to>
      <xdr:col>9</xdr:col>
      <xdr:colOff>293171</xdr:colOff>
      <xdr:row>238</xdr:row>
      <xdr:rowOff>116935</xdr:rowOff>
    </xdr:to>
    <xdr:cxnSp macro="">
      <xdr:nvCxnSpPr>
        <xdr:cNvPr id="1341" name="Conector recto de flecha 1340">
          <a:extLst>
            <a:ext uri="{FF2B5EF4-FFF2-40B4-BE49-F238E27FC236}">
              <a16:creationId xmlns:a16="http://schemas.microsoft.com/office/drawing/2014/main" id="{00000000-0008-0000-0100-00003D050000}"/>
            </a:ext>
          </a:extLst>
        </xdr:cNvPr>
        <xdr:cNvCxnSpPr/>
      </xdr:nvCxnSpPr>
      <xdr:spPr>
        <a:xfrm>
          <a:off x="14311571" y="44497085"/>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274645</xdr:colOff>
      <xdr:row>238</xdr:row>
      <xdr:rowOff>33339</xdr:rowOff>
    </xdr:from>
    <xdr:to>
      <xdr:col>8</xdr:col>
      <xdr:colOff>1567470</xdr:colOff>
      <xdr:row>239</xdr:row>
      <xdr:rowOff>32638</xdr:rowOff>
    </xdr:to>
    <xdr:sp macro="" textlink="">
      <xdr:nvSpPr>
        <xdr:cNvPr id="1342" name="Diagrama de flujo: proceso 1341">
          <a:extLst>
            <a:ext uri="{FF2B5EF4-FFF2-40B4-BE49-F238E27FC236}">
              <a16:creationId xmlns:a16="http://schemas.microsoft.com/office/drawing/2014/main" id="{00000000-0008-0000-0100-00003E050000}"/>
            </a:ext>
          </a:extLst>
        </xdr:cNvPr>
        <xdr:cNvSpPr/>
      </xdr:nvSpPr>
      <xdr:spPr>
        <a:xfrm>
          <a:off x="13025445" y="44413489"/>
          <a:ext cx="1292825"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Consultoría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7</xdr:col>
      <xdr:colOff>1593838</xdr:colOff>
      <xdr:row>238</xdr:row>
      <xdr:rowOff>116935</xdr:rowOff>
    </xdr:from>
    <xdr:to>
      <xdr:col>8</xdr:col>
      <xdr:colOff>288650</xdr:colOff>
      <xdr:row>238</xdr:row>
      <xdr:rowOff>116935</xdr:rowOff>
    </xdr:to>
    <xdr:cxnSp macro="">
      <xdr:nvCxnSpPr>
        <xdr:cNvPr id="1343" name="Conector recto de flecha 1342">
          <a:extLst>
            <a:ext uri="{FF2B5EF4-FFF2-40B4-BE49-F238E27FC236}">
              <a16:creationId xmlns:a16="http://schemas.microsoft.com/office/drawing/2014/main" id="{00000000-0008-0000-0100-00003F050000}"/>
            </a:ext>
          </a:extLst>
        </xdr:cNvPr>
        <xdr:cNvCxnSpPr/>
      </xdr:nvCxnSpPr>
      <xdr:spPr>
        <a:xfrm>
          <a:off x="10594963" y="43884310"/>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1560771</xdr:colOff>
      <xdr:row>245</xdr:row>
      <xdr:rowOff>66135</xdr:rowOff>
    </xdr:from>
    <xdr:to>
      <xdr:col>9</xdr:col>
      <xdr:colOff>293171</xdr:colOff>
      <xdr:row>245</xdr:row>
      <xdr:rowOff>66135</xdr:rowOff>
    </xdr:to>
    <xdr:cxnSp macro="">
      <xdr:nvCxnSpPr>
        <xdr:cNvPr id="1344" name="Conector recto de flecha 1343">
          <a:extLst>
            <a:ext uri="{FF2B5EF4-FFF2-40B4-BE49-F238E27FC236}">
              <a16:creationId xmlns:a16="http://schemas.microsoft.com/office/drawing/2014/main" id="{00000000-0008-0000-0100-000040050000}"/>
            </a:ext>
          </a:extLst>
        </xdr:cNvPr>
        <xdr:cNvCxnSpPr/>
      </xdr:nvCxnSpPr>
      <xdr:spPr>
        <a:xfrm>
          <a:off x="14311571" y="45735335"/>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274645</xdr:colOff>
      <xdr:row>244</xdr:row>
      <xdr:rowOff>166689</xdr:rowOff>
    </xdr:from>
    <xdr:to>
      <xdr:col>8</xdr:col>
      <xdr:colOff>1567470</xdr:colOff>
      <xdr:row>245</xdr:row>
      <xdr:rowOff>165988</xdr:rowOff>
    </xdr:to>
    <xdr:sp macro="" textlink="">
      <xdr:nvSpPr>
        <xdr:cNvPr id="1345" name="Diagrama de flujo: proceso 1344">
          <a:extLst>
            <a:ext uri="{FF2B5EF4-FFF2-40B4-BE49-F238E27FC236}">
              <a16:creationId xmlns:a16="http://schemas.microsoft.com/office/drawing/2014/main" id="{00000000-0008-0000-0100-000041050000}"/>
            </a:ext>
          </a:extLst>
        </xdr:cNvPr>
        <xdr:cNvSpPr/>
      </xdr:nvSpPr>
      <xdr:spPr>
        <a:xfrm>
          <a:off x="13025445" y="45651739"/>
          <a:ext cx="1292825"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Consultoría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7</xdr:col>
      <xdr:colOff>1593838</xdr:colOff>
      <xdr:row>245</xdr:row>
      <xdr:rowOff>66135</xdr:rowOff>
    </xdr:from>
    <xdr:to>
      <xdr:col>8</xdr:col>
      <xdr:colOff>288650</xdr:colOff>
      <xdr:row>245</xdr:row>
      <xdr:rowOff>66135</xdr:rowOff>
    </xdr:to>
    <xdr:cxnSp macro="">
      <xdr:nvCxnSpPr>
        <xdr:cNvPr id="1346" name="Conector recto de flecha 1345">
          <a:extLst>
            <a:ext uri="{FF2B5EF4-FFF2-40B4-BE49-F238E27FC236}">
              <a16:creationId xmlns:a16="http://schemas.microsoft.com/office/drawing/2014/main" id="{00000000-0008-0000-0100-000042050000}"/>
            </a:ext>
          </a:extLst>
        </xdr:cNvPr>
        <xdr:cNvCxnSpPr/>
      </xdr:nvCxnSpPr>
      <xdr:spPr>
        <a:xfrm>
          <a:off x="10594963" y="45111448"/>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1560771</xdr:colOff>
      <xdr:row>252</xdr:row>
      <xdr:rowOff>8985</xdr:rowOff>
    </xdr:from>
    <xdr:to>
      <xdr:col>9</xdr:col>
      <xdr:colOff>293171</xdr:colOff>
      <xdr:row>252</xdr:row>
      <xdr:rowOff>8985</xdr:rowOff>
    </xdr:to>
    <xdr:cxnSp macro="">
      <xdr:nvCxnSpPr>
        <xdr:cNvPr id="1347" name="Conector recto de flecha 1346">
          <a:extLst>
            <a:ext uri="{FF2B5EF4-FFF2-40B4-BE49-F238E27FC236}">
              <a16:creationId xmlns:a16="http://schemas.microsoft.com/office/drawing/2014/main" id="{00000000-0008-0000-0100-000043050000}"/>
            </a:ext>
          </a:extLst>
        </xdr:cNvPr>
        <xdr:cNvCxnSpPr/>
      </xdr:nvCxnSpPr>
      <xdr:spPr>
        <a:xfrm>
          <a:off x="14311571" y="46967235"/>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274645</xdr:colOff>
      <xdr:row>251</xdr:row>
      <xdr:rowOff>109539</xdr:rowOff>
    </xdr:from>
    <xdr:to>
      <xdr:col>8</xdr:col>
      <xdr:colOff>1567470</xdr:colOff>
      <xdr:row>252</xdr:row>
      <xdr:rowOff>108838</xdr:rowOff>
    </xdr:to>
    <xdr:sp macro="" textlink="">
      <xdr:nvSpPr>
        <xdr:cNvPr id="1348" name="Diagrama de flujo: proceso 1347">
          <a:extLst>
            <a:ext uri="{FF2B5EF4-FFF2-40B4-BE49-F238E27FC236}">
              <a16:creationId xmlns:a16="http://schemas.microsoft.com/office/drawing/2014/main" id="{00000000-0008-0000-0100-000044050000}"/>
            </a:ext>
          </a:extLst>
        </xdr:cNvPr>
        <xdr:cNvSpPr/>
      </xdr:nvSpPr>
      <xdr:spPr>
        <a:xfrm>
          <a:off x="13025445" y="46883639"/>
          <a:ext cx="1292825"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Consultoría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7</xdr:col>
      <xdr:colOff>1593838</xdr:colOff>
      <xdr:row>252</xdr:row>
      <xdr:rowOff>8985</xdr:rowOff>
    </xdr:from>
    <xdr:to>
      <xdr:col>8</xdr:col>
      <xdr:colOff>288650</xdr:colOff>
      <xdr:row>252</xdr:row>
      <xdr:rowOff>8985</xdr:rowOff>
    </xdr:to>
    <xdr:cxnSp macro="">
      <xdr:nvCxnSpPr>
        <xdr:cNvPr id="1349" name="Conector recto de flecha 1348">
          <a:extLst>
            <a:ext uri="{FF2B5EF4-FFF2-40B4-BE49-F238E27FC236}">
              <a16:creationId xmlns:a16="http://schemas.microsoft.com/office/drawing/2014/main" id="{00000000-0008-0000-0100-000045050000}"/>
            </a:ext>
          </a:extLst>
        </xdr:cNvPr>
        <xdr:cNvCxnSpPr/>
      </xdr:nvCxnSpPr>
      <xdr:spPr>
        <a:xfrm>
          <a:off x="10594963" y="46332235"/>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1560771</xdr:colOff>
      <xdr:row>258</xdr:row>
      <xdr:rowOff>142335</xdr:rowOff>
    </xdr:from>
    <xdr:to>
      <xdr:col>9</xdr:col>
      <xdr:colOff>293171</xdr:colOff>
      <xdr:row>258</xdr:row>
      <xdr:rowOff>142335</xdr:rowOff>
    </xdr:to>
    <xdr:cxnSp macro="">
      <xdr:nvCxnSpPr>
        <xdr:cNvPr id="1350" name="Conector recto de flecha 1349">
          <a:extLst>
            <a:ext uri="{FF2B5EF4-FFF2-40B4-BE49-F238E27FC236}">
              <a16:creationId xmlns:a16="http://schemas.microsoft.com/office/drawing/2014/main" id="{00000000-0008-0000-0100-000046050000}"/>
            </a:ext>
          </a:extLst>
        </xdr:cNvPr>
        <xdr:cNvCxnSpPr/>
      </xdr:nvCxnSpPr>
      <xdr:spPr>
        <a:xfrm>
          <a:off x="14311571" y="48205485"/>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274645</xdr:colOff>
      <xdr:row>258</xdr:row>
      <xdr:rowOff>58739</xdr:rowOff>
    </xdr:from>
    <xdr:to>
      <xdr:col>8</xdr:col>
      <xdr:colOff>1567470</xdr:colOff>
      <xdr:row>259</xdr:row>
      <xdr:rowOff>58038</xdr:rowOff>
    </xdr:to>
    <xdr:sp macro="" textlink="">
      <xdr:nvSpPr>
        <xdr:cNvPr id="1351" name="Diagrama de flujo: proceso 1350">
          <a:extLst>
            <a:ext uri="{FF2B5EF4-FFF2-40B4-BE49-F238E27FC236}">
              <a16:creationId xmlns:a16="http://schemas.microsoft.com/office/drawing/2014/main" id="{00000000-0008-0000-0100-000047050000}"/>
            </a:ext>
          </a:extLst>
        </xdr:cNvPr>
        <xdr:cNvSpPr/>
      </xdr:nvSpPr>
      <xdr:spPr>
        <a:xfrm>
          <a:off x="13025445" y="48121889"/>
          <a:ext cx="1292825"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Consultoría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7</xdr:col>
      <xdr:colOff>1593838</xdr:colOff>
      <xdr:row>258</xdr:row>
      <xdr:rowOff>142335</xdr:rowOff>
    </xdr:from>
    <xdr:to>
      <xdr:col>8</xdr:col>
      <xdr:colOff>288650</xdr:colOff>
      <xdr:row>258</xdr:row>
      <xdr:rowOff>142335</xdr:rowOff>
    </xdr:to>
    <xdr:cxnSp macro="">
      <xdr:nvCxnSpPr>
        <xdr:cNvPr id="1352" name="Conector recto de flecha 1351">
          <a:extLst>
            <a:ext uri="{FF2B5EF4-FFF2-40B4-BE49-F238E27FC236}">
              <a16:creationId xmlns:a16="http://schemas.microsoft.com/office/drawing/2014/main" id="{00000000-0008-0000-0100-000048050000}"/>
            </a:ext>
          </a:extLst>
        </xdr:cNvPr>
        <xdr:cNvCxnSpPr/>
      </xdr:nvCxnSpPr>
      <xdr:spPr>
        <a:xfrm>
          <a:off x="10594963" y="47560960"/>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1505201</xdr:colOff>
      <xdr:row>238</xdr:row>
      <xdr:rowOff>115346</xdr:rowOff>
    </xdr:from>
    <xdr:to>
      <xdr:col>5</xdr:col>
      <xdr:colOff>301625</xdr:colOff>
      <xdr:row>238</xdr:row>
      <xdr:rowOff>115346</xdr:rowOff>
    </xdr:to>
    <xdr:cxnSp macro="">
      <xdr:nvCxnSpPr>
        <xdr:cNvPr id="1354" name="Conector recto de flecha 1353">
          <a:extLst>
            <a:ext uri="{FF2B5EF4-FFF2-40B4-BE49-F238E27FC236}">
              <a16:creationId xmlns:a16="http://schemas.microsoft.com/office/drawing/2014/main" id="{00000000-0008-0000-0100-00004A050000}"/>
            </a:ext>
          </a:extLst>
        </xdr:cNvPr>
        <xdr:cNvCxnSpPr/>
      </xdr:nvCxnSpPr>
      <xdr:spPr>
        <a:xfrm>
          <a:off x="4858001" y="44495496"/>
          <a:ext cx="676024"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311150</xdr:colOff>
      <xdr:row>238</xdr:row>
      <xdr:rowOff>38100</xdr:rowOff>
    </xdr:from>
    <xdr:to>
      <xdr:col>4</xdr:col>
      <xdr:colOff>1607150</xdr:colOff>
      <xdr:row>239</xdr:row>
      <xdr:rowOff>37399</xdr:rowOff>
    </xdr:to>
    <xdr:sp macro="" textlink="">
      <xdr:nvSpPr>
        <xdr:cNvPr id="1355" name="Diagrama de flujo: proceso 1354">
          <a:extLst>
            <a:ext uri="{FF2B5EF4-FFF2-40B4-BE49-F238E27FC236}">
              <a16:creationId xmlns:a16="http://schemas.microsoft.com/office/drawing/2014/main" id="{00000000-0008-0000-0100-00004B050000}"/>
            </a:ext>
          </a:extLst>
        </xdr:cNvPr>
        <xdr:cNvSpPr/>
      </xdr:nvSpPr>
      <xdr:spPr>
        <a:xfrm>
          <a:off x="3663950" y="44418250"/>
          <a:ext cx="1296000"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Knowledge</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Manager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6</xdr:col>
      <xdr:colOff>311150</xdr:colOff>
      <xdr:row>265</xdr:row>
      <xdr:rowOff>19050</xdr:rowOff>
    </xdr:from>
    <xdr:to>
      <xdr:col>6</xdr:col>
      <xdr:colOff>1607150</xdr:colOff>
      <xdr:row>266</xdr:row>
      <xdr:rowOff>18349</xdr:rowOff>
    </xdr:to>
    <xdr:sp macro="" textlink="">
      <xdr:nvSpPr>
        <xdr:cNvPr id="1357" name="Diagrama de flujo: proceso 1356">
          <a:extLst>
            <a:ext uri="{FF2B5EF4-FFF2-40B4-BE49-F238E27FC236}">
              <a16:creationId xmlns:a16="http://schemas.microsoft.com/office/drawing/2014/main" id="{00000000-0008-0000-0100-00004D050000}"/>
            </a:ext>
          </a:extLst>
        </xdr:cNvPr>
        <xdr:cNvSpPr/>
      </xdr:nvSpPr>
      <xdr:spPr>
        <a:xfrm>
          <a:off x="7423150" y="49371250"/>
          <a:ext cx="1296000"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Consultoría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8</xdr:col>
      <xdr:colOff>1560771</xdr:colOff>
      <xdr:row>265</xdr:row>
      <xdr:rowOff>104235</xdr:rowOff>
    </xdr:from>
    <xdr:to>
      <xdr:col>9</xdr:col>
      <xdr:colOff>293171</xdr:colOff>
      <xdr:row>265</xdr:row>
      <xdr:rowOff>104235</xdr:rowOff>
    </xdr:to>
    <xdr:cxnSp macro="">
      <xdr:nvCxnSpPr>
        <xdr:cNvPr id="1358" name="Conector recto de flecha 1357">
          <a:extLst>
            <a:ext uri="{FF2B5EF4-FFF2-40B4-BE49-F238E27FC236}">
              <a16:creationId xmlns:a16="http://schemas.microsoft.com/office/drawing/2014/main" id="{00000000-0008-0000-0100-00004E050000}"/>
            </a:ext>
          </a:extLst>
        </xdr:cNvPr>
        <xdr:cNvCxnSpPr/>
      </xdr:nvCxnSpPr>
      <xdr:spPr>
        <a:xfrm>
          <a:off x="14311571" y="49456435"/>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274645</xdr:colOff>
      <xdr:row>265</xdr:row>
      <xdr:rowOff>20639</xdr:rowOff>
    </xdr:from>
    <xdr:to>
      <xdr:col>8</xdr:col>
      <xdr:colOff>1567470</xdr:colOff>
      <xdr:row>266</xdr:row>
      <xdr:rowOff>19938</xdr:rowOff>
    </xdr:to>
    <xdr:sp macro="" textlink="">
      <xdr:nvSpPr>
        <xdr:cNvPr id="1359" name="Diagrama de flujo: proceso 1358">
          <a:extLst>
            <a:ext uri="{FF2B5EF4-FFF2-40B4-BE49-F238E27FC236}">
              <a16:creationId xmlns:a16="http://schemas.microsoft.com/office/drawing/2014/main" id="{00000000-0008-0000-0100-00004F050000}"/>
            </a:ext>
          </a:extLst>
        </xdr:cNvPr>
        <xdr:cNvSpPr/>
      </xdr:nvSpPr>
      <xdr:spPr>
        <a:xfrm>
          <a:off x="13025445" y="49372839"/>
          <a:ext cx="1292825"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Consultoría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7</xdr:col>
      <xdr:colOff>1593838</xdr:colOff>
      <xdr:row>265</xdr:row>
      <xdr:rowOff>104235</xdr:rowOff>
    </xdr:from>
    <xdr:to>
      <xdr:col>8</xdr:col>
      <xdr:colOff>288650</xdr:colOff>
      <xdr:row>265</xdr:row>
      <xdr:rowOff>104235</xdr:rowOff>
    </xdr:to>
    <xdr:cxnSp macro="">
      <xdr:nvCxnSpPr>
        <xdr:cNvPr id="1360" name="Conector recto de flecha 1359">
          <a:extLst>
            <a:ext uri="{FF2B5EF4-FFF2-40B4-BE49-F238E27FC236}">
              <a16:creationId xmlns:a16="http://schemas.microsoft.com/office/drawing/2014/main" id="{00000000-0008-0000-0100-000050050000}"/>
            </a:ext>
          </a:extLst>
        </xdr:cNvPr>
        <xdr:cNvCxnSpPr/>
      </xdr:nvCxnSpPr>
      <xdr:spPr>
        <a:xfrm>
          <a:off x="10594963" y="48800798"/>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927400</xdr:colOff>
      <xdr:row>240</xdr:row>
      <xdr:rowOff>130174</xdr:rowOff>
    </xdr:from>
    <xdr:to>
      <xdr:col>6</xdr:col>
      <xdr:colOff>307800</xdr:colOff>
      <xdr:row>252</xdr:row>
      <xdr:rowOff>8374</xdr:rowOff>
    </xdr:to>
    <xdr:cxnSp macro="">
      <xdr:nvCxnSpPr>
        <xdr:cNvPr id="1362" name="Conector: angular 1361">
          <a:extLst>
            <a:ext uri="{FF2B5EF4-FFF2-40B4-BE49-F238E27FC236}">
              <a16:creationId xmlns:a16="http://schemas.microsoft.com/office/drawing/2014/main" id="{00000000-0008-0000-0100-000052050000}"/>
            </a:ext>
          </a:extLst>
        </xdr:cNvPr>
        <xdr:cNvCxnSpPr/>
      </xdr:nvCxnSpPr>
      <xdr:spPr>
        <a:xfrm rot="16200000" flipH="1">
          <a:off x="5745800" y="45292624"/>
          <a:ext cx="2088000" cy="1260000"/>
        </a:xfrm>
        <a:prstGeom prst="bentConnector2">
          <a:avLst/>
        </a:prstGeom>
        <a:ln w="3175">
          <a:solidFill>
            <a:schemeClr val="accent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927400</xdr:colOff>
      <xdr:row>240</xdr:row>
      <xdr:rowOff>121974</xdr:rowOff>
    </xdr:from>
    <xdr:to>
      <xdr:col>6</xdr:col>
      <xdr:colOff>307800</xdr:colOff>
      <xdr:row>258</xdr:row>
      <xdr:rowOff>148074</xdr:rowOff>
    </xdr:to>
    <xdr:cxnSp macro="">
      <xdr:nvCxnSpPr>
        <xdr:cNvPr id="1363" name="Conector: angular 1362">
          <a:extLst>
            <a:ext uri="{FF2B5EF4-FFF2-40B4-BE49-F238E27FC236}">
              <a16:creationId xmlns:a16="http://schemas.microsoft.com/office/drawing/2014/main" id="{00000000-0008-0000-0100-000053050000}"/>
            </a:ext>
          </a:extLst>
        </xdr:cNvPr>
        <xdr:cNvCxnSpPr/>
      </xdr:nvCxnSpPr>
      <xdr:spPr>
        <a:xfrm rot="16200000" flipH="1">
          <a:off x="5119400" y="45910824"/>
          <a:ext cx="3340800" cy="1260000"/>
        </a:xfrm>
        <a:prstGeom prst="bentConnector2">
          <a:avLst/>
        </a:prstGeom>
        <a:ln w="3175">
          <a:solidFill>
            <a:schemeClr val="accent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927400</xdr:colOff>
      <xdr:row>240</xdr:row>
      <xdr:rowOff>110174</xdr:rowOff>
    </xdr:from>
    <xdr:to>
      <xdr:col>6</xdr:col>
      <xdr:colOff>307800</xdr:colOff>
      <xdr:row>265</xdr:row>
      <xdr:rowOff>103624</xdr:rowOff>
    </xdr:to>
    <xdr:cxnSp macro="">
      <xdr:nvCxnSpPr>
        <xdr:cNvPr id="1364" name="Conector: angular 1363">
          <a:extLst>
            <a:ext uri="{FF2B5EF4-FFF2-40B4-BE49-F238E27FC236}">
              <a16:creationId xmlns:a16="http://schemas.microsoft.com/office/drawing/2014/main" id="{00000000-0008-0000-0100-000054050000}"/>
            </a:ext>
          </a:extLst>
        </xdr:cNvPr>
        <xdr:cNvCxnSpPr/>
      </xdr:nvCxnSpPr>
      <xdr:spPr>
        <a:xfrm rot="16200000" flipH="1">
          <a:off x="4491200" y="46527224"/>
          <a:ext cx="4597200" cy="1260000"/>
        </a:xfrm>
        <a:prstGeom prst="bentConnector2">
          <a:avLst/>
        </a:prstGeom>
        <a:ln w="3175">
          <a:solidFill>
            <a:schemeClr val="accent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1600451</xdr:colOff>
      <xdr:row>265</xdr:row>
      <xdr:rowOff>102646</xdr:rowOff>
    </xdr:from>
    <xdr:to>
      <xdr:col>7</xdr:col>
      <xdr:colOff>295264</xdr:colOff>
      <xdr:row>265</xdr:row>
      <xdr:rowOff>102646</xdr:rowOff>
    </xdr:to>
    <xdr:cxnSp macro="">
      <xdr:nvCxnSpPr>
        <xdr:cNvPr id="1365" name="Conector recto de flecha 1364">
          <a:extLst>
            <a:ext uri="{FF2B5EF4-FFF2-40B4-BE49-F238E27FC236}">
              <a16:creationId xmlns:a16="http://schemas.microsoft.com/office/drawing/2014/main" id="{00000000-0008-0000-0100-000055050000}"/>
            </a:ext>
          </a:extLst>
        </xdr:cNvPr>
        <xdr:cNvCxnSpPr/>
      </xdr:nvCxnSpPr>
      <xdr:spPr>
        <a:xfrm>
          <a:off x="8720389" y="48799209"/>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927351</xdr:colOff>
      <xdr:row>235</xdr:row>
      <xdr:rowOff>64546</xdr:rowOff>
    </xdr:from>
    <xdr:to>
      <xdr:col>9</xdr:col>
      <xdr:colOff>946951</xdr:colOff>
      <xdr:row>235</xdr:row>
      <xdr:rowOff>64546</xdr:rowOff>
    </xdr:to>
    <xdr:cxnSp macro="">
      <xdr:nvCxnSpPr>
        <xdr:cNvPr id="1366" name="Conector recto de flecha 1365">
          <a:extLst>
            <a:ext uri="{FF2B5EF4-FFF2-40B4-BE49-F238E27FC236}">
              <a16:creationId xmlns:a16="http://schemas.microsoft.com/office/drawing/2014/main" id="{00000000-0008-0000-0100-000056050000}"/>
            </a:ext>
          </a:extLst>
        </xdr:cNvPr>
        <xdr:cNvCxnSpPr/>
      </xdr:nvCxnSpPr>
      <xdr:spPr>
        <a:xfrm>
          <a:off x="6159751" y="43892246"/>
          <a:ext cx="9417600" cy="0"/>
        </a:xfrm>
        <a:prstGeom prst="straightConnector1">
          <a:avLst/>
        </a:prstGeom>
        <a:ln w="6350">
          <a:solidFill>
            <a:schemeClr val="accent1">
              <a:lumMod val="75000"/>
            </a:schemeClr>
          </a:solidFill>
          <a:prstDash val="solid"/>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928813</xdr:colOff>
      <xdr:row>235</xdr:row>
      <xdr:rowOff>63084</xdr:rowOff>
    </xdr:from>
    <xdr:to>
      <xdr:col>5</xdr:col>
      <xdr:colOff>928813</xdr:colOff>
      <xdr:row>236</xdr:row>
      <xdr:rowOff>130934</xdr:rowOff>
    </xdr:to>
    <xdr:cxnSp macro="">
      <xdr:nvCxnSpPr>
        <xdr:cNvPr id="1367" name="Conector recto de flecha 1366">
          <a:extLst>
            <a:ext uri="{FF2B5EF4-FFF2-40B4-BE49-F238E27FC236}">
              <a16:creationId xmlns:a16="http://schemas.microsoft.com/office/drawing/2014/main" id="{00000000-0008-0000-0100-000057050000}"/>
            </a:ext>
          </a:extLst>
        </xdr:cNvPr>
        <xdr:cNvCxnSpPr/>
      </xdr:nvCxnSpPr>
      <xdr:spPr>
        <a:xfrm rot="16200000" flipV="1">
          <a:off x="6035213" y="44016784"/>
          <a:ext cx="252000" cy="0"/>
        </a:xfrm>
        <a:prstGeom prst="straightConnector1">
          <a:avLst/>
        </a:prstGeom>
        <a:ln w="6350">
          <a:solidFill>
            <a:schemeClr val="accent1">
              <a:lumMod val="75000"/>
            </a:schemeClr>
          </a:solidFill>
          <a:prstDash val="solid"/>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947862</xdr:colOff>
      <xdr:row>232</xdr:row>
      <xdr:rowOff>63386</xdr:rowOff>
    </xdr:from>
    <xdr:to>
      <xdr:col>9</xdr:col>
      <xdr:colOff>947862</xdr:colOff>
      <xdr:row>235</xdr:row>
      <xdr:rowOff>62899</xdr:rowOff>
    </xdr:to>
    <xdr:cxnSp macro="">
      <xdr:nvCxnSpPr>
        <xdr:cNvPr id="1368" name="Conector recto de flecha 1367">
          <a:extLst>
            <a:ext uri="{FF2B5EF4-FFF2-40B4-BE49-F238E27FC236}">
              <a16:creationId xmlns:a16="http://schemas.microsoft.com/office/drawing/2014/main" id="{00000000-0008-0000-0100-000058050000}"/>
            </a:ext>
          </a:extLst>
        </xdr:cNvPr>
        <xdr:cNvCxnSpPr/>
      </xdr:nvCxnSpPr>
      <xdr:spPr>
        <a:xfrm rot="16200000" flipV="1">
          <a:off x="15314981" y="43251080"/>
          <a:ext cx="547200" cy="0"/>
        </a:xfrm>
        <a:prstGeom prst="straightConnector1">
          <a:avLst/>
        </a:prstGeom>
        <a:ln w="6350">
          <a:solidFill>
            <a:schemeClr val="accent1">
              <a:lumMod val="75000"/>
            </a:schemeClr>
          </a:solidFill>
          <a:prstDash val="solid"/>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488950</xdr:colOff>
      <xdr:row>237</xdr:row>
      <xdr:rowOff>127000</xdr:rowOff>
    </xdr:from>
    <xdr:to>
      <xdr:col>10</xdr:col>
      <xdr:colOff>1257300</xdr:colOff>
      <xdr:row>239</xdr:row>
      <xdr:rowOff>101600</xdr:rowOff>
    </xdr:to>
    <xdr:sp macro="" textlink="">
      <xdr:nvSpPr>
        <xdr:cNvPr id="1369" name="Diagrama de flujo: terminador 1368">
          <a:extLst>
            <a:ext uri="{FF2B5EF4-FFF2-40B4-BE49-F238E27FC236}">
              <a16:creationId xmlns:a16="http://schemas.microsoft.com/office/drawing/2014/main" id="{00000000-0008-0000-0100-000059050000}"/>
            </a:ext>
          </a:extLst>
        </xdr:cNvPr>
        <xdr:cNvSpPr/>
      </xdr:nvSpPr>
      <xdr:spPr>
        <a:xfrm>
          <a:off x="16998950" y="44323000"/>
          <a:ext cx="768350" cy="342900"/>
        </a:xfrm>
        <a:prstGeom prst="flowChartTerminator">
          <a:avLst/>
        </a:prstGeom>
        <a:solidFill>
          <a:schemeClr val="bg1"/>
        </a:solid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600">
              <a:solidFill>
                <a:sysClr val="windowText" lastClr="000000"/>
              </a:solidFill>
              <a:latin typeface="Arial" panose="020B0604020202020204" pitchFamily="34" charset="0"/>
              <a:cs typeface="Arial" panose="020B0604020202020204" pitchFamily="34" charset="0"/>
            </a:rPr>
            <a:t>Fin</a:t>
          </a:r>
        </a:p>
      </xdr:txBody>
    </xdr:sp>
    <xdr:clientData/>
  </xdr:twoCellAnchor>
  <xdr:twoCellAnchor>
    <xdr:from>
      <xdr:col>9</xdr:col>
      <xdr:colOff>1594101</xdr:colOff>
      <xdr:row>238</xdr:row>
      <xdr:rowOff>115346</xdr:rowOff>
    </xdr:from>
    <xdr:to>
      <xdr:col>10</xdr:col>
      <xdr:colOff>488501</xdr:colOff>
      <xdr:row>238</xdr:row>
      <xdr:rowOff>115346</xdr:rowOff>
    </xdr:to>
    <xdr:cxnSp macro="">
      <xdr:nvCxnSpPr>
        <xdr:cNvPr id="1370" name="Conector recto de flecha 1369">
          <a:extLst>
            <a:ext uri="{FF2B5EF4-FFF2-40B4-BE49-F238E27FC236}">
              <a16:creationId xmlns:a16="http://schemas.microsoft.com/office/drawing/2014/main" id="{00000000-0008-0000-0100-00005A050000}"/>
            </a:ext>
          </a:extLst>
        </xdr:cNvPr>
        <xdr:cNvCxnSpPr/>
      </xdr:nvCxnSpPr>
      <xdr:spPr>
        <a:xfrm>
          <a:off x="16224501" y="44495496"/>
          <a:ext cx="774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1591200</xdr:colOff>
      <xdr:row>239</xdr:row>
      <xdr:rowOff>101424</xdr:rowOff>
    </xdr:from>
    <xdr:to>
      <xdr:col>10</xdr:col>
      <xdr:colOff>870800</xdr:colOff>
      <xdr:row>265</xdr:row>
      <xdr:rowOff>101524</xdr:rowOff>
    </xdr:to>
    <xdr:cxnSp macro="">
      <xdr:nvCxnSpPr>
        <xdr:cNvPr id="1371" name="Conector: angular 1370">
          <a:extLst>
            <a:ext uri="{FF2B5EF4-FFF2-40B4-BE49-F238E27FC236}">
              <a16:creationId xmlns:a16="http://schemas.microsoft.com/office/drawing/2014/main" id="{00000000-0008-0000-0100-00005B050000}"/>
            </a:ext>
          </a:extLst>
        </xdr:cNvPr>
        <xdr:cNvCxnSpPr/>
      </xdr:nvCxnSpPr>
      <xdr:spPr>
        <a:xfrm rot="10800000" flipH="1">
          <a:off x="16221600" y="44665724"/>
          <a:ext cx="1159200" cy="4788000"/>
        </a:xfrm>
        <a:prstGeom prst="bentConnector2">
          <a:avLst/>
        </a:prstGeom>
        <a:ln w="3175">
          <a:solidFill>
            <a:schemeClr val="accent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302659</xdr:colOff>
      <xdr:row>270</xdr:row>
      <xdr:rowOff>161531</xdr:rowOff>
    </xdr:from>
    <xdr:to>
      <xdr:col>7</xdr:col>
      <xdr:colOff>1598659</xdr:colOff>
      <xdr:row>273</xdr:row>
      <xdr:rowOff>149137</xdr:rowOff>
    </xdr:to>
    <xdr:grpSp>
      <xdr:nvGrpSpPr>
        <xdr:cNvPr id="1373" name="Grupo 1372">
          <a:extLst>
            <a:ext uri="{FF2B5EF4-FFF2-40B4-BE49-F238E27FC236}">
              <a16:creationId xmlns:a16="http://schemas.microsoft.com/office/drawing/2014/main" id="{00000000-0008-0000-0100-00005D050000}"/>
            </a:ext>
          </a:extLst>
        </xdr:cNvPr>
        <xdr:cNvGrpSpPr/>
      </xdr:nvGrpSpPr>
      <xdr:grpSpPr>
        <a:xfrm>
          <a:off x="8906909" y="51850531"/>
          <a:ext cx="1296000" cy="559106"/>
          <a:chOff x="837697" y="771130"/>
          <a:chExt cx="1296000" cy="546450"/>
        </a:xfrm>
      </xdr:grpSpPr>
      <xdr:sp macro="" textlink="">
        <xdr:nvSpPr>
          <xdr:cNvPr id="1374" name="Diagrama de flujo: proceso 1373">
            <a:extLst>
              <a:ext uri="{FF2B5EF4-FFF2-40B4-BE49-F238E27FC236}">
                <a16:creationId xmlns:a16="http://schemas.microsoft.com/office/drawing/2014/main" id="{00000000-0008-0000-0100-00005E050000}"/>
              </a:ext>
            </a:extLst>
          </xdr:cNvPr>
          <xdr:cNvSpPr/>
        </xdr:nvSpPr>
        <xdr:spPr>
          <a:xfrm>
            <a:off x="837697" y="77113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Descripción</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indicador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1375" name="Diagrama de flujo: proceso 1374">
            <a:extLst>
              <a:ext uri="{FF2B5EF4-FFF2-40B4-BE49-F238E27FC236}">
                <a16:creationId xmlns:a16="http://schemas.microsoft.com/office/drawing/2014/main" id="{00000000-0008-0000-0100-00005F050000}"/>
              </a:ext>
            </a:extLst>
          </xdr:cNvPr>
          <xdr:cNvSpPr/>
        </xdr:nvSpPr>
        <xdr:spPr>
          <a:xfrm>
            <a:off x="837697" y="1134746"/>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MTTR</a:t>
            </a:r>
          </a:p>
        </xdr:txBody>
      </xdr:sp>
      <xdr:sp macro="" textlink="">
        <xdr:nvSpPr>
          <xdr:cNvPr id="1376" name="Diagrama de flujo: proceso 1375">
            <a:extLst>
              <a:ext uri="{FF2B5EF4-FFF2-40B4-BE49-F238E27FC236}">
                <a16:creationId xmlns:a16="http://schemas.microsoft.com/office/drawing/2014/main" id="{00000000-0008-0000-0100-000060050000}"/>
              </a:ext>
            </a:extLst>
          </xdr:cNvPr>
          <xdr:cNvSpPr/>
        </xdr:nvSpPr>
        <xdr:spPr>
          <a:xfrm>
            <a:off x="837697" y="952009"/>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MTBF</a:t>
            </a:r>
          </a:p>
        </xdr:txBody>
      </xdr:sp>
    </xdr:grpSp>
    <xdr:clientData/>
  </xdr:twoCellAnchor>
  <xdr:twoCellAnchor>
    <xdr:from>
      <xdr:col>9</xdr:col>
      <xdr:colOff>298450</xdr:colOff>
      <xdr:row>271</xdr:row>
      <xdr:rowOff>152400</xdr:rowOff>
    </xdr:from>
    <xdr:to>
      <xdr:col>9</xdr:col>
      <xdr:colOff>1594450</xdr:colOff>
      <xdr:row>272</xdr:row>
      <xdr:rowOff>151699</xdr:rowOff>
    </xdr:to>
    <xdr:sp macro="" textlink="">
      <xdr:nvSpPr>
        <xdr:cNvPr id="1377" name="Diagrama de flujo: proceso 1376">
          <a:extLst>
            <a:ext uri="{FF2B5EF4-FFF2-40B4-BE49-F238E27FC236}">
              <a16:creationId xmlns:a16="http://schemas.microsoft.com/office/drawing/2014/main" id="{00000000-0008-0000-0100-000061050000}"/>
            </a:ext>
          </a:extLst>
        </xdr:cNvPr>
        <xdr:cNvSpPr/>
      </xdr:nvSpPr>
      <xdr:spPr>
        <a:xfrm>
          <a:off x="14928850" y="5100955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Disponibilidad</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A(t)</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6</xdr:col>
      <xdr:colOff>311150</xdr:colOff>
      <xdr:row>271</xdr:row>
      <xdr:rowOff>165100</xdr:rowOff>
    </xdr:from>
    <xdr:to>
      <xdr:col>6</xdr:col>
      <xdr:colOff>1607150</xdr:colOff>
      <xdr:row>272</xdr:row>
      <xdr:rowOff>164399</xdr:rowOff>
    </xdr:to>
    <xdr:sp macro="" textlink="">
      <xdr:nvSpPr>
        <xdr:cNvPr id="1378" name="Diagrama de flujo: proceso 1377">
          <a:extLst>
            <a:ext uri="{FF2B5EF4-FFF2-40B4-BE49-F238E27FC236}">
              <a16:creationId xmlns:a16="http://schemas.microsoft.com/office/drawing/2014/main" id="{00000000-0008-0000-0100-000062050000}"/>
            </a:ext>
          </a:extLst>
        </xdr:cNvPr>
        <xdr:cNvSpPr/>
      </xdr:nvSpPr>
      <xdr:spPr>
        <a:xfrm>
          <a:off x="7423150" y="50622200"/>
          <a:ext cx="1296000"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Consultoría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8</xdr:col>
      <xdr:colOff>1560771</xdr:colOff>
      <xdr:row>272</xdr:row>
      <xdr:rowOff>66135</xdr:rowOff>
    </xdr:from>
    <xdr:to>
      <xdr:col>9</xdr:col>
      <xdr:colOff>293171</xdr:colOff>
      <xdr:row>272</xdr:row>
      <xdr:rowOff>66135</xdr:rowOff>
    </xdr:to>
    <xdr:cxnSp macro="">
      <xdr:nvCxnSpPr>
        <xdr:cNvPr id="1379" name="Conector recto de flecha 1378">
          <a:extLst>
            <a:ext uri="{FF2B5EF4-FFF2-40B4-BE49-F238E27FC236}">
              <a16:creationId xmlns:a16="http://schemas.microsoft.com/office/drawing/2014/main" id="{00000000-0008-0000-0100-000063050000}"/>
            </a:ext>
          </a:extLst>
        </xdr:cNvPr>
        <xdr:cNvCxnSpPr/>
      </xdr:nvCxnSpPr>
      <xdr:spPr>
        <a:xfrm>
          <a:off x="14311571" y="50707385"/>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274645</xdr:colOff>
      <xdr:row>271</xdr:row>
      <xdr:rowOff>166689</xdr:rowOff>
    </xdr:from>
    <xdr:to>
      <xdr:col>8</xdr:col>
      <xdr:colOff>1567470</xdr:colOff>
      <xdr:row>272</xdr:row>
      <xdr:rowOff>165988</xdr:rowOff>
    </xdr:to>
    <xdr:sp macro="" textlink="">
      <xdr:nvSpPr>
        <xdr:cNvPr id="1380" name="Diagrama de flujo: proceso 1379">
          <a:extLst>
            <a:ext uri="{FF2B5EF4-FFF2-40B4-BE49-F238E27FC236}">
              <a16:creationId xmlns:a16="http://schemas.microsoft.com/office/drawing/2014/main" id="{00000000-0008-0000-0100-000064050000}"/>
            </a:ext>
          </a:extLst>
        </xdr:cNvPr>
        <xdr:cNvSpPr/>
      </xdr:nvSpPr>
      <xdr:spPr>
        <a:xfrm>
          <a:off x="13025445" y="50623789"/>
          <a:ext cx="1292825"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Consultoría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7</xdr:col>
      <xdr:colOff>1593838</xdr:colOff>
      <xdr:row>272</xdr:row>
      <xdr:rowOff>66135</xdr:rowOff>
    </xdr:from>
    <xdr:to>
      <xdr:col>8</xdr:col>
      <xdr:colOff>288650</xdr:colOff>
      <xdr:row>272</xdr:row>
      <xdr:rowOff>66135</xdr:rowOff>
    </xdr:to>
    <xdr:cxnSp macro="">
      <xdr:nvCxnSpPr>
        <xdr:cNvPr id="1381" name="Conector recto de flecha 1380">
          <a:extLst>
            <a:ext uri="{FF2B5EF4-FFF2-40B4-BE49-F238E27FC236}">
              <a16:creationId xmlns:a16="http://schemas.microsoft.com/office/drawing/2014/main" id="{00000000-0008-0000-0100-000065050000}"/>
            </a:ext>
          </a:extLst>
        </xdr:cNvPr>
        <xdr:cNvCxnSpPr/>
      </xdr:nvCxnSpPr>
      <xdr:spPr>
        <a:xfrm>
          <a:off x="10594963" y="50040635"/>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1600451</xdr:colOff>
      <xdr:row>272</xdr:row>
      <xdr:rowOff>64546</xdr:rowOff>
    </xdr:from>
    <xdr:to>
      <xdr:col>7</xdr:col>
      <xdr:colOff>295264</xdr:colOff>
      <xdr:row>272</xdr:row>
      <xdr:rowOff>64546</xdr:rowOff>
    </xdr:to>
    <xdr:cxnSp macro="">
      <xdr:nvCxnSpPr>
        <xdr:cNvPr id="1382" name="Conector recto de flecha 1381">
          <a:extLst>
            <a:ext uri="{FF2B5EF4-FFF2-40B4-BE49-F238E27FC236}">
              <a16:creationId xmlns:a16="http://schemas.microsoft.com/office/drawing/2014/main" id="{00000000-0008-0000-0100-000066050000}"/>
            </a:ext>
          </a:extLst>
        </xdr:cNvPr>
        <xdr:cNvCxnSpPr/>
      </xdr:nvCxnSpPr>
      <xdr:spPr>
        <a:xfrm>
          <a:off x="8720389" y="50039046"/>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927400</xdr:colOff>
      <xdr:row>240</xdr:row>
      <xdr:rowOff>126324</xdr:rowOff>
    </xdr:from>
    <xdr:to>
      <xdr:col>6</xdr:col>
      <xdr:colOff>307800</xdr:colOff>
      <xdr:row>272</xdr:row>
      <xdr:rowOff>65524</xdr:rowOff>
    </xdr:to>
    <xdr:cxnSp macro="">
      <xdr:nvCxnSpPr>
        <xdr:cNvPr id="1383" name="Conector: angular 1382">
          <a:extLst>
            <a:ext uri="{FF2B5EF4-FFF2-40B4-BE49-F238E27FC236}">
              <a16:creationId xmlns:a16="http://schemas.microsoft.com/office/drawing/2014/main" id="{00000000-0008-0000-0100-000067050000}"/>
            </a:ext>
          </a:extLst>
        </xdr:cNvPr>
        <xdr:cNvCxnSpPr/>
      </xdr:nvCxnSpPr>
      <xdr:spPr>
        <a:xfrm rot="16200000" flipH="1">
          <a:off x="3873800" y="47160774"/>
          <a:ext cx="5832000" cy="1260000"/>
        </a:xfrm>
        <a:prstGeom prst="bentConnector2">
          <a:avLst/>
        </a:prstGeom>
        <a:ln w="3175">
          <a:solidFill>
            <a:schemeClr val="accent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139700</xdr:colOff>
      <xdr:row>236</xdr:row>
      <xdr:rowOff>133350</xdr:rowOff>
    </xdr:from>
    <xdr:to>
      <xdr:col>5</xdr:col>
      <xdr:colOff>1733550</xdr:colOff>
      <xdr:row>240</xdr:row>
      <xdr:rowOff>114300</xdr:rowOff>
    </xdr:to>
    <xdr:grpSp>
      <xdr:nvGrpSpPr>
        <xdr:cNvPr id="1294" name="Grupo 1293">
          <a:extLst>
            <a:ext uri="{FF2B5EF4-FFF2-40B4-BE49-F238E27FC236}">
              <a16:creationId xmlns:a16="http://schemas.microsoft.com/office/drawing/2014/main" id="{00000000-0008-0000-0100-00000E050000}"/>
            </a:ext>
          </a:extLst>
        </xdr:cNvPr>
        <xdr:cNvGrpSpPr/>
      </xdr:nvGrpSpPr>
      <xdr:grpSpPr>
        <a:xfrm>
          <a:off x="5156200" y="45345350"/>
          <a:ext cx="1593850" cy="742950"/>
          <a:chOff x="5092700" y="1384300"/>
          <a:chExt cx="1593850" cy="730250"/>
        </a:xfrm>
      </xdr:grpSpPr>
      <xdr:grpSp>
        <xdr:nvGrpSpPr>
          <xdr:cNvPr id="1295" name="Grupo 1294">
            <a:extLst>
              <a:ext uri="{FF2B5EF4-FFF2-40B4-BE49-F238E27FC236}">
                <a16:creationId xmlns:a16="http://schemas.microsoft.com/office/drawing/2014/main" id="{00000000-0008-0000-0100-00000F050000}"/>
              </a:ext>
            </a:extLst>
          </xdr:cNvPr>
          <xdr:cNvGrpSpPr/>
        </xdr:nvGrpSpPr>
        <xdr:grpSpPr>
          <a:xfrm>
            <a:off x="5289047" y="1520430"/>
            <a:ext cx="1296000" cy="550941"/>
            <a:chOff x="837697" y="771130"/>
            <a:chExt cx="1296000" cy="550941"/>
          </a:xfrm>
        </xdr:grpSpPr>
        <xdr:sp macro="" textlink="">
          <xdr:nvSpPr>
            <xdr:cNvPr id="1297" name="Diagrama de flujo: proceso 1296">
              <a:extLst>
                <a:ext uri="{FF2B5EF4-FFF2-40B4-BE49-F238E27FC236}">
                  <a16:creationId xmlns:a16="http://schemas.microsoft.com/office/drawing/2014/main" id="{00000000-0008-0000-0100-000011050000}"/>
                </a:ext>
              </a:extLst>
            </xdr:cNvPr>
            <xdr:cNvSpPr/>
          </xdr:nvSpPr>
          <xdr:spPr>
            <a:xfrm>
              <a:off x="837697" y="771130"/>
              <a:ext cx="1296000" cy="183449"/>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Horas mantenimiento correctivo</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1299" name="Diagrama de flujo: proceso 1298">
              <a:extLst>
                <a:ext uri="{FF2B5EF4-FFF2-40B4-BE49-F238E27FC236}">
                  <a16:creationId xmlns:a16="http://schemas.microsoft.com/office/drawing/2014/main" id="{00000000-0008-0000-0100-000013050000}"/>
                </a:ext>
              </a:extLst>
            </xdr:cNvPr>
            <xdr:cNvSpPr/>
          </xdr:nvSpPr>
          <xdr:spPr>
            <a:xfrm>
              <a:off x="837697" y="952009"/>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Horas operacionales</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1298" name="Diagrama de flujo: proceso 1297">
              <a:extLst>
                <a:ext uri="{FF2B5EF4-FFF2-40B4-BE49-F238E27FC236}">
                  <a16:creationId xmlns:a16="http://schemas.microsoft.com/office/drawing/2014/main" id="{00000000-0008-0000-0100-000012050000}"/>
                </a:ext>
              </a:extLst>
            </xdr:cNvPr>
            <xdr:cNvSpPr/>
          </xdr:nvSpPr>
          <xdr:spPr>
            <a:xfrm>
              <a:off x="837697" y="1139237"/>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ysClr val="windowText" lastClr="000000"/>
                  </a:solidFill>
                  <a:effectLst/>
                  <a:latin typeface="Arial" panose="020B0604020202020204" pitchFamily="34" charset="0"/>
                  <a:ea typeface="Roboto" panose="02000000000000000000" pitchFamily="2" charset="0"/>
                  <a:cs typeface="Times New Roman" panose="02020603050405020304" pitchFamily="18" charset="0"/>
                </a:rPr>
                <a:t>N° de fallas</a:t>
              </a:r>
            </a:p>
          </xdr:txBody>
        </xdr:sp>
      </xdr:grpSp>
      <xdr:sp macro="" textlink="">
        <xdr:nvSpPr>
          <xdr:cNvPr id="1296" name="Diagrama de flujo: datos 1295">
            <a:extLst>
              <a:ext uri="{FF2B5EF4-FFF2-40B4-BE49-F238E27FC236}">
                <a16:creationId xmlns:a16="http://schemas.microsoft.com/office/drawing/2014/main" id="{00000000-0008-0000-0100-000010050000}"/>
              </a:ext>
            </a:extLst>
          </xdr:cNvPr>
          <xdr:cNvSpPr/>
        </xdr:nvSpPr>
        <xdr:spPr>
          <a:xfrm>
            <a:off x="5092700" y="1384300"/>
            <a:ext cx="1593850" cy="730250"/>
          </a:xfrm>
          <a:prstGeom prst="flowChartInputOutput">
            <a:avLst/>
          </a:prstGeom>
          <a:no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grpSp>
    <xdr:clientData/>
  </xdr:twoCellAnchor>
  <xdr:twoCellAnchor>
    <xdr:from>
      <xdr:col>9</xdr:col>
      <xdr:colOff>1591200</xdr:colOff>
      <xdr:row>239</xdr:row>
      <xdr:rowOff>92374</xdr:rowOff>
    </xdr:from>
    <xdr:to>
      <xdr:col>10</xdr:col>
      <xdr:colOff>870800</xdr:colOff>
      <xdr:row>272</xdr:row>
      <xdr:rowOff>63424</xdr:rowOff>
    </xdr:to>
    <xdr:cxnSp macro="">
      <xdr:nvCxnSpPr>
        <xdr:cNvPr id="1384" name="Conector: angular 1383">
          <a:extLst>
            <a:ext uri="{FF2B5EF4-FFF2-40B4-BE49-F238E27FC236}">
              <a16:creationId xmlns:a16="http://schemas.microsoft.com/office/drawing/2014/main" id="{00000000-0008-0000-0100-000068050000}"/>
            </a:ext>
          </a:extLst>
        </xdr:cNvPr>
        <xdr:cNvCxnSpPr/>
      </xdr:nvCxnSpPr>
      <xdr:spPr>
        <a:xfrm rot="10800000" flipH="1">
          <a:off x="16221600" y="44656674"/>
          <a:ext cx="1159200" cy="6048000"/>
        </a:xfrm>
        <a:prstGeom prst="bentConnector2">
          <a:avLst/>
        </a:prstGeom>
        <a:ln w="3175">
          <a:solidFill>
            <a:schemeClr val="accent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302659</xdr:colOff>
      <xdr:row>278</xdr:row>
      <xdr:rowOff>110731</xdr:rowOff>
    </xdr:from>
    <xdr:to>
      <xdr:col>7</xdr:col>
      <xdr:colOff>1598659</xdr:colOff>
      <xdr:row>281</xdr:row>
      <xdr:rowOff>98337</xdr:rowOff>
    </xdr:to>
    <xdr:grpSp>
      <xdr:nvGrpSpPr>
        <xdr:cNvPr id="1385" name="Grupo 1384">
          <a:extLst>
            <a:ext uri="{FF2B5EF4-FFF2-40B4-BE49-F238E27FC236}">
              <a16:creationId xmlns:a16="http://schemas.microsoft.com/office/drawing/2014/main" id="{00000000-0008-0000-0100-000069050000}"/>
            </a:ext>
          </a:extLst>
        </xdr:cNvPr>
        <xdr:cNvGrpSpPr/>
      </xdr:nvGrpSpPr>
      <xdr:grpSpPr>
        <a:xfrm>
          <a:off x="8906909" y="53339606"/>
          <a:ext cx="1296000" cy="559106"/>
          <a:chOff x="837697" y="771130"/>
          <a:chExt cx="1296000" cy="546450"/>
        </a:xfrm>
      </xdr:grpSpPr>
      <xdr:sp macro="" textlink="">
        <xdr:nvSpPr>
          <xdr:cNvPr id="1386" name="Diagrama de flujo: proceso 1385">
            <a:extLst>
              <a:ext uri="{FF2B5EF4-FFF2-40B4-BE49-F238E27FC236}">
                <a16:creationId xmlns:a16="http://schemas.microsoft.com/office/drawing/2014/main" id="{00000000-0008-0000-0100-00006A050000}"/>
              </a:ext>
            </a:extLst>
          </xdr:cNvPr>
          <xdr:cNvSpPr/>
        </xdr:nvSpPr>
        <xdr:spPr>
          <a:xfrm>
            <a:off x="837697" y="77113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Modelamiento</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financiero</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1387" name="Diagrama de flujo: proceso 1386">
            <a:extLst>
              <a:ext uri="{FF2B5EF4-FFF2-40B4-BE49-F238E27FC236}">
                <a16:creationId xmlns:a16="http://schemas.microsoft.com/office/drawing/2014/main" id="{00000000-0008-0000-0100-00006B050000}"/>
              </a:ext>
            </a:extLst>
          </xdr:cNvPr>
          <xdr:cNvSpPr/>
        </xdr:nvSpPr>
        <xdr:spPr>
          <a:xfrm>
            <a:off x="837697" y="1134746"/>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Distribución</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Weibull</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1388" name="Diagrama de flujo: proceso 1387">
            <a:extLst>
              <a:ext uri="{FF2B5EF4-FFF2-40B4-BE49-F238E27FC236}">
                <a16:creationId xmlns:a16="http://schemas.microsoft.com/office/drawing/2014/main" id="{00000000-0008-0000-0100-00006C050000}"/>
              </a:ext>
            </a:extLst>
          </xdr:cNvPr>
          <xdr:cNvSpPr/>
        </xdr:nvSpPr>
        <xdr:spPr>
          <a:xfrm>
            <a:off x="837697" y="952009"/>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Valor</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presente, anual, futuro</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clientData/>
  </xdr:twoCellAnchor>
  <xdr:twoCellAnchor>
    <xdr:from>
      <xdr:col>9</xdr:col>
      <xdr:colOff>298450</xdr:colOff>
      <xdr:row>279</xdr:row>
      <xdr:rowOff>101600</xdr:rowOff>
    </xdr:from>
    <xdr:to>
      <xdr:col>9</xdr:col>
      <xdr:colOff>1594450</xdr:colOff>
      <xdr:row>280</xdr:row>
      <xdr:rowOff>100899</xdr:rowOff>
    </xdr:to>
    <xdr:sp macro="" textlink="">
      <xdr:nvSpPr>
        <xdr:cNvPr id="1389" name="Diagrama de flujo: proceso 1388">
          <a:extLst>
            <a:ext uri="{FF2B5EF4-FFF2-40B4-BE49-F238E27FC236}">
              <a16:creationId xmlns:a16="http://schemas.microsoft.com/office/drawing/2014/main" id="{00000000-0008-0000-0100-00006D050000}"/>
            </a:ext>
          </a:extLst>
        </xdr:cNvPr>
        <xdr:cNvSpPr/>
      </xdr:nvSpPr>
      <xdr:spPr>
        <a:xfrm>
          <a:off x="14928850" y="5225415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Costos</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de ciclo de vida (LCC)</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4</xdr:col>
      <xdr:colOff>1505201</xdr:colOff>
      <xdr:row>280</xdr:row>
      <xdr:rowOff>13746</xdr:rowOff>
    </xdr:from>
    <xdr:to>
      <xdr:col>5</xdr:col>
      <xdr:colOff>301625</xdr:colOff>
      <xdr:row>280</xdr:row>
      <xdr:rowOff>13746</xdr:rowOff>
    </xdr:to>
    <xdr:cxnSp macro="">
      <xdr:nvCxnSpPr>
        <xdr:cNvPr id="1390" name="Conector recto de flecha 1389">
          <a:extLst>
            <a:ext uri="{FF2B5EF4-FFF2-40B4-BE49-F238E27FC236}">
              <a16:creationId xmlns:a16="http://schemas.microsoft.com/office/drawing/2014/main" id="{00000000-0008-0000-0100-00006E050000}"/>
            </a:ext>
          </a:extLst>
        </xdr:cNvPr>
        <xdr:cNvCxnSpPr/>
      </xdr:nvCxnSpPr>
      <xdr:spPr>
        <a:xfrm>
          <a:off x="4858001" y="51944046"/>
          <a:ext cx="676024"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302659</xdr:colOff>
      <xdr:row>287</xdr:row>
      <xdr:rowOff>9131</xdr:rowOff>
    </xdr:from>
    <xdr:to>
      <xdr:col>7</xdr:col>
      <xdr:colOff>1598659</xdr:colOff>
      <xdr:row>289</xdr:row>
      <xdr:rowOff>180887</xdr:rowOff>
    </xdr:to>
    <xdr:grpSp>
      <xdr:nvGrpSpPr>
        <xdr:cNvPr id="1391" name="Grupo 1390">
          <a:extLst>
            <a:ext uri="{FF2B5EF4-FFF2-40B4-BE49-F238E27FC236}">
              <a16:creationId xmlns:a16="http://schemas.microsoft.com/office/drawing/2014/main" id="{00000000-0008-0000-0100-00006F050000}"/>
            </a:ext>
          </a:extLst>
        </xdr:cNvPr>
        <xdr:cNvGrpSpPr/>
      </xdr:nvGrpSpPr>
      <xdr:grpSpPr>
        <a:xfrm>
          <a:off x="8906909" y="54968381"/>
          <a:ext cx="1296000" cy="552756"/>
          <a:chOff x="837697" y="771130"/>
          <a:chExt cx="1296000" cy="546450"/>
        </a:xfrm>
      </xdr:grpSpPr>
      <xdr:sp macro="" textlink="">
        <xdr:nvSpPr>
          <xdr:cNvPr id="1392" name="Diagrama de flujo: proceso 1391">
            <a:extLst>
              <a:ext uri="{FF2B5EF4-FFF2-40B4-BE49-F238E27FC236}">
                <a16:creationId xmlns:a16="http://schemas.microsoft.com/office/drawing/2014/main" id="{00000000-0008-0000-0100-000070050000}"/>
              </a:ext>
            </a:extLst>
          </xdr:cNvPr>
          <xdr:cNvSpPr/>
        </xdr:nvSpPr>
        <xdr:spPr>
          <a:xfrm>
            <a:off x="837697" y="77113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Listar sistemas</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y subsistemas de equipos</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1393" name="Diagrama de flujo: proceso 1392">
            <a:extLst>
              <a:ext uri="{FF2B5EF4-FFF2-40B4-BE49-F238E27FC236}">
                <a16:creationId xmlns:a16="http://schemas.microsoft.com/office/drawing/2014/main" id="{00000000-0008-0000-0100-000071050000}"/>
              </a:ext>
            </a:extLst>
          </xdr:cNvPr>
          <xdr:cNvSpPr/>
        </xdr:nvSpPr>
        <xdr:spPr>
          <a:xfrm>
            <a:off x="837697" y="1134746"/>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Análisis</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frecuencia de falla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1394" name="Diagrama de flujo: proceso 1393">
            <a:extLst>
              <a:ext uri="{FF2B5EF4-FFF2-40B4-BE49-F238E27FC236}">
                <a16:creationId xmlns:a16="http://schemas.microsoft.com/office/drawing/2014/main" id="{00000000-0008-0000-0100-000072050000}"/>
              </a:ext>
            </a:extLst>
          </xdr:cNvPr>
          <xdr:cNvSpPr/>
        </xdr:nvSpPr>
        <xdr:spPr>
          <a:xfrm>
            <a:off x="837697" y="952009"/>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Análisis</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consecuencia de falla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clientData/>
  </xdr:twoCellAnchor>
  <xdr:twoCellAnchor>
    <xdr:from>
      <xdr:col>7</xdr:col>
      <xdr:colOff>302659</xdr:colOff>
      <xdr:row>296</xdr:row>
      <xdr:rowOff>2781</xdr:rowOff>
    </xdr:from>
    <xdr:to>
      <xdr:col>7</xdr:col>
      <xdr:colOff>1598659</xdr:colOff>
      <xdr:row>298</xdr:row>
      <xdr:rowOff>174537</xdr:rowOff>
    </xdr:to>
    <xdr:grpSp>
      <xdr:nvGrpSpPr>
        <xdr:cNvPr id="1396" name="Grupo 1395">
          <a:extLst>
            <a:ext uri="{FF2B5EF4-FFF2-40B4-BE49-F238E27FC236}">
              <a16:creationId xmlns:a16="http://schemas.microsoft.com/office/drawing/2014/main" id="{00000000-0008-0000-0100-000074050000}"/>
            </a:ext>
          </a:extLst>
        </xdr:cNvPr>
        <xdr:cNvGrpSpPr/>
      </xdr:nvGrpSpPr>
      <xdr:grpSpPr>
        <a:xfrm>
          <a:off x="8906909" y="56692406"/>
          <a:ext cx="1296000" cy="552756"/>
          <a:chOff x="837697" y="771130"/>
          <a:chExt cx="1296000" cy="546450"/>
        </a:xfrm>
      </xdr:grpSpPr>
      <xdr:sp macro="" textlink="">
        <xdr:nvSpPr>
          <xdr:cNvPr id="1397" name="Diagrama de flujo: proceso 1396">
            <a:extLst>
              <a:ext uri="{FF2B5EF4-FFF2-40B4-BE49-F238E27FC236}">
                <a16:creationId xmlns:a16="http://schemas.microsoft.com/office/drawing/2014/main" id="{00000000-0008-0000-0100-000075050000}"/>
              </a:ext>
            </a:extLst>
          </xdr:cNvPr>
          <xdr:cNvSpPr/>
        </xdr:nvSpPr>
        <xdr:spPr>
          <a:xfrm>
            <a:off x="837697" y="77113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Definir</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niveles</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1398" name="Diagrama de flujo: proceso 1397">
            <a:extLst>
              <a:ext uri="{FF2B5EF4-FFF2-40B4-BE49-F238E27FC236}">
                <a16:creationId xmlns:a16="http://schemas.microsoft.com/office/drawing/2014/main" id="{00000000-0008-0000-0100-000076050000}"/>
              </a:ext>
            </a:extLst>
          </xdr:cNvPr>
          <xdr:cNvSpPr/>
        </xdr:nvSpPr>
        <xdr:spPr>
          <a:xfrm>
            <a:off x="837697" y="1134746"/>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Perfil</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de catálogo</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1399" name="Diagrama de flujo: proceso 1398">
            <a:extLst>
              <a:ext uri="{FF2B5EF4-FFF2-40B4-BE49-F238E27FC236}">
                <a16:creationId xmlns:a16="http://schemas.microsoft.com/office/drawing/2014/main" id="{00000000-0008-0000-0100-000077050000}"/>
              </a:ext>
            </a:extLst>
          </xdr:cNvPr>
          <xdr:cNvSpPr/>
        </xdr:nvSpPr>
        <xdr:spPr>
          <a:xfrm>
            <a:off x="837697" y="952009"/>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Codificación</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y descriptores</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clientData/>
  </xdr:twoCellAnchor>
  <xdr:twoCellAnchor>
    <xdr:from>
      <xdr:col>3</xdr:col>
      <xdr:colOff>1302000</xdr:colOff>
      <xdr:row>280</xdr:row>
      <xdr:rowOff>13746</xdr:rowOff>
    </xdr:from>
    <xdr:to>
      <xdr:col>4</xdr:col>
      <xdr:colOff>304400</xdr:colOff>
      <xdr:row>280</xdr:row>
      <xdr:rowOff>13746</xdr:rowOff>
    </xdr:to>
    <xdr:cxnSp macro="">
      <xdr:nvCxnSpPr>
        <xdr:cNvPr id="1401" name="Conector recto de flecha 1400">
          <a:extLst>
            <a:ext uri="{FF2B5EF4-FFF2-40B4-BE49-F238E27FC236}">
              <a16:creationId xmlns:a16="http://schemas.microsoft.com/office/drawing/2014/main" id="{00000000-0008-0000-0100-000079050000}"/>
            </a:ext>
          </a:extLst>
        </xdr:cNvPr>
        <xdr:cNvCxnSpPr/>
      </xdr:nvCxnSpPr>
      <xdr:spPr>
        <a:xfrm>
          <a:off x="2775200" y="51944046"/>
          <a:ext cx="88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539750</xdr:colOff>
      <xdr:row>279</xdr:row>
      <xdr:rowOff>25400</xdr:rowOff>
    </xdr:from>
    <xdr:to>
      <xdr:col>3</xdr:col>
      <xdr:colOff>1308100</xdr:colOff>
      <xdr:row>281</xdr:row>
      <xdr:rowOff>0</xdr:rowOff>
    </xdr:to>
    <xdr:sp macro="" textlink="">
      <xdr:nvSpPr>
        <xdr:cNvPr id="1402" name="Diagrama de flujo: terminador 1401">
          <a:extLst>
            <a:ext uri="{FF2B5EF4-FFF2-40B4-BE49-F238E27FC236}">
              <a16:creationId xmlns:a16="http://schemas.microsoft.com/office/drawing/2014/main" id="{00000000-0008-0000-0100-00007A050000}"/>
            </a:ext>
          </a:extLst>
        </xdr:cNvPr>
        <xdr:cNvSpPr/>
      </xdr:nvSpPr>
      <xdr:spPr>
        <a:xfrm>
          <a:off x="2012950" y="51771550"/>
          <a:ext cx="768350" cy="342900"/>
        </a:xfrm>
        <a:prstGeom prst="flowChartTerminator">
          <a:avLst/>
        </a:prstGeom>
        <a:solidFill>
          <a:schemeClr val="bg1"/>
        </a:solid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600">
              <a:solidFill>
                <a:sysClr val="windowText" lastClr="000000"/>
              </a:solidFill>
              <a:latin typeface="Arial" panose="020B0604020202020204" pitchFamily="34" charset="0"/>
              <a:cs typeface="Arial" panose="020B0604020202020204" pitchFamily="34" charset="0"/>
            </a:rPr>
            <a:t>Inicio</a:t>
          </a:r>
        </a:p>
      </xdr:txBody>
    </xdr:sp>
    <xdr:clientData/>
  </xdr:twoCellAnchor>
  <xdr:twoCellAnchor>
    <xdr:from>
      <xdr:col>5</xdr:col>
      <xdr:colOff>139700</xdr:colOff>
      <xdr:row>295</xdr:row>
      <xdr:rowOff>95250</xdr:rowOff>
    </xdr:from>
    <xdr:to>
      <xdr:col>5</xdr:col>
      <xdr:colOff>1733550</xdr:colOff>
      <xdr:row>299</xdr:row>
      <xdr:rowOff>88900</xdr:rowOff>
    </xdr:to>
    <xdr:grpSp>
      <xdr:nvGrpSpPr>
        <xdr:cNvPr id="1403" name="Grupo 1402">
          <a:extLst>
            <a:ext uri="{FF2B5EF4-FFF2-40B4-BE49-F238E27FC236}">
              <a16:creationId xmlns:a16="http://schemas.microsoft.com/office/drawing/2014/main" id="{00000000-0008-0000-0100-00007B050000}"/>
            </a:ext>
          </a:extLst>
        </xdr:cNvPr>
        <xdr:cNvGrpSpPr/>
      </xdr:nvGrpSpPr>
      <xdr:grpSpPr>
        <a:xfrm>
          <a:off x="5156200" y="56594375"/>
          <a:ext cx="1593850" cy="755650"/>
          <a:chOff x="5092700" y="1384300"/>
          <a:chExt cx="1593850" cy="730250"/>
        </a:xfrm>
      </xdr:grpSpPr>
      <xdr:grpSp>
        <xdr:nvGrpSpPr>
          <xdr:cNvPr id="1404" name="Grupo 1403">
            <a:extLst>
              <a:ext uri="{FF2B5EF4-FFF2-40B4-BE49-F238E27FC236}">
                <a16:creationId xmlns:a16="http://schemas.microsoft.com/office/drawing/2014/main" id="{00000000-0008-0000-0100-00007C050000}"/>
              </a:ext>
            </a:extLst>
          </xdr:cNvPr>
          <xdr:cNvGrpSpPr/>
        </xdr:nvGrpSpPr>
        <xdr:grpSpPr>
          <a:xfrm>
            <a:off x="5289047" y="1520430"/>
            <a:ext cx="1296000" cy="550941"/>
            <a:chOff x="837697" y="771130"/>
            <a:chExt cx="1296000" cy="550941"/>
          </a:xfrm>
        </xdr:grpSpPr>
        <xdr:sp macro="" textlink="">
          <xdr:nvSpPr>
            <xdr:cNvPr id="1406" name="Diagrama de flujo: proceso 1405">
              <a:extLst>
                <a:ext uri="{FF2B5EF4-FFF2-40B4-BE49-F238E27FC236}">
                  <a16:creationId xmlns:a16="http://schemas.microsoft.com/office/drawing/2014/main" id="{00000000-0008-0000-0100-00007E050000}"/>
                </a:ext>
              </a:extLst>
            </xdr:cNvPr>
            <xdr:cNvSpPr/>
          </xdr:nvSpPr>
          <xdr:spPr>
            <a:xfrm>
              <a:off x="837697" y="771130"/>
              <a:ext cx="1296000" cy="183449"/>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Diagrama flujo procesos, WBS</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1407" name="Diagrama de flujo: proceso 1406">
              <a:extLst>
                <a:ext uri="{FF2B5EF4-FFF2-40B4-BE49-F238E27FC236}">
                  <a16:creationId xmlns:a16="http://schemas.microsoft.com/office/drawing/2014/main" id="{00000000-0008-0000-0100-00007F050000}"/>
                </a:ext>
              </a:extLst>
            </xdr:cNvPr>
            <xdr:cNvSpPr/>
          </xdr:nvSpPr>
          <xdr:spPr>
            <a:xfrm>
              <a:off x="837697" y="1139237"/>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ysClr val="windowText" lastClr="000000"/>
                  </a:solidFill>
                  <a:effectLst/>
                  <a:latin typeface="Arial" panose="020B0604020202020204" pitchFamily="34" charset="0"/>
                  <a:ea typeface="Roboto" panose="02000000000000000000" pitchFamily="2" charset="0"/>
                  <a:cs typeface="Times New Roman" panose="02020603050405020304" pitchFamily="18" charset="0"/>
                </a:rPr>
                <a:t>Objetos técnicos procesos similares</a:t>
              </a:r>
            </a:p>
          </xdr:txBody>
        </xdr:sp>
        <xdr:sp macro="" textlink="">
          <xdr:nvSpPr>
            <xdr:cNvPr id="1408" name="Diagrama de flujo: proceso 1407">
              <a:extLst>
                <a:ext uri="{FF2B5EF4-FFF2-40B4-BE49-F238E27FC236}">
                  <a16:creationId xmlns:a16="http://schemas.microsoft.com/office/drawing/2014/main" id="{00000000-0008-0000-0100-000080050000}"/>
                </a:ext>
              </a:extLst>
            </xdr:cNvPr>
            <xdr:cNvSpPr/>
          </xdr:nvSpPr>
          <xdr:spPr>
            <a:xfrm>
              <a:off x="837697" y="952009"/>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Límite</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batería, manual equipos</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sp macro="" textlink="">
        <xdr:nvSpPr>
          <xdr:cNvPr id="1405" name="Diagrama de flujo: datos 1404">
            <a:extLst>
              <a:ext uri="{FF2B5EF4-FFF2-40B4-BE49-F238E27FC236}">
                <a16:creationId xmlns:a16="http://schemas.microsoft.com/office/drawing/2014/main" id="{00000000-0008-0000-0100-00007D050000}"/>
              </a:ext>
            </a:extLst>
          </xdr:cNvPr>
          <xdr:cNvSpPr/>
        </xdr:nvSpPr>
        <xdr:spPr>
          <a:xfrm>
            <a:off x="5092700" y="1384300"/>
            <a:ext cx="1593850" cy="730250"/>
          </a:xfrm>
          <a:prstGeom prst="flowChartInputOutput">
            <a:avLst/>
          </a:prstGeom>
          <a:no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grpSp>
    <xdr:clientData/>
  </xdr:twoCellAnchor>
  <xdr:twoCellAnchor>
    <xdr:from>
      <xdr:col>5</xdr:col>
      <xdr:colOff>139700</xdr:colOff>
      <xdr:row>286</xdr:row>
      <xdr:rowOff>107950</xdr:rowOff>
    </xdr:from>
    <xdr:to>
      <xdr:col>5</xdr:col>
      <xdr:colOff>1733550</xdr:colOff>
      <xdr:row>290</xdr:row>
      <xdr:rowOff>101600</xdr:rowOff>
    </xdr:to>
    <xdr:grpSp>
      <xdr:nvGrpSpPr>
        <xdr:cNvPr id="1409" name="Grupo 1408">
          <a:extLst>
            <a:ext uri="{FF2B5EF4-FFF2-40B4-BE49-F238E27FC236}">
              <a16:creationId xmlns:a16="http://schemas.microsoft.com/office/drawing/2014/main" id="{00000000-0008-0000-0100-000081050000}"/>
            </a:ext>
          </a:extLst>
        </xdr:cNvPr>
        <xdr:cNvGrpSpPr/>
      </xdr:nvGrpSpPr>
      <xdr:grpSpPr>
        <a:xfrm>
          <a:off x="5156200" y="54876700"/>
          <a:ext cx="1593850" cy="755650"/>
          <a:chOff x="5092700" y="1384300"/>
          <a:chExt cx="1593850" cy="730250"/>
        </a:xfrm>
      </xdr:grpSpPr>
      <xdr:grpSp>
        <xdr:nvGrpSpPr>
          <xdr:cNvPr id="1410" name="Grupo 1409">
            <a:extLst>
              <a:ext uri="{FF2B5EF4-FFF2-40B4-BE49-F238E27FC236}">
                <a16:creationId xmlns:a16="http://schemas.microsoft.com/office/drawing/2014/main" id="{00000000-0008-0000-0100-000082050000}"/>
              </a:ext>
            </a:extLst>
          </xdr:cNvPr>
          <xdr:cNvGrpSpPr/>
        </xdr:nvGrpSpPr>
        <xdr:grpSpPr>
          <a:xfrm>
            <a:off x="5289047" y="1520430"/>
            <a:ext cx="1296000" cy="550941"/>
            <a:chOff x="837697" y="771130"/>
            <a:chExt cx="1296000" cy="550941"/>
          </a:xfrm>
        </xdr:grpSpPr>
        <xdr:sp macro="" textlink="">
          <xdr:nvSpPr>
            <xdr:cNvPr id="1412" name="Diagrama de flujo: proceso 1411">
              <a:extLst>
                <a:ext uri="{FF2B5EF4-FFF2-40B4-BE49-F238E27FC236}">
                  <a16:creationId xmlns:a16="http://schemas.microsoft.com/office/drawing/2014/main" id="{00000000-0008-0000-0100-000084050000}"/>
                </a:ext>
              </a:extLst>
            </xdr:cNvPr>
            <xdr:cNvSpPr/>
          </xdr:nvSpPr>
          <xdr:spPr>
            <a:xfrm>
              <a:off x="837697" y="771130"/>
              <a:ext cx="1296000" cy="183449"/>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Diagrama</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actualizado procesos</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1413" name="Diagrama de flujo: proceso 1412">
              <a:extLst>
                <a:ext uri="{FF2B5EF4-FFF2-40B4-BE49-F238E27FC236}">
                  <a16:creationId xmlns:a16="http://schemas.microsoft.com/office/drawing/2014/main" id="{00000000-0008-0000-0100-000085050000}"/>
                </a:ext>
              </a:extLst>
            </xdr:cNvPr>
            <xdr:cNvSpPr/>
          </xdr:nvSpPr>
          <xdr:spPr>
            <a:xfrm>
              <a:off x="837697" y="1139237"/>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ysClr val="windowText" lastClr="000000"/>
                  </a:solidFill>
                  <a:effectLst/>
                  <a:latin typeface="Arial" panose="020B0604020202020204" pitchFamily="34" charset="0"/>
                  <a:ea typeface="Roboto" panose="02000000000000000000" pitchFamily="2" charset="0"/>
                  <a:cs typeface="Times New Roman" panose="02020603050405020304" pitchFamily="18" charset="0"/>
                </a:rPr>
                <a:t>Histórico</a:t>
              </a:r>
              <a:r>
                <a:rPr lang="es-CL" sz="600" baseline="0">
                  <a:solidFill>
                    <a:sysClr val="windowText" lastClr="000000"/>
                  </a:solidFill>
                  <a:effectLst/>
                  <a:latin typeface="Arial" panose="020B0604020202020204" pitchFamily="34" charset="0"/>
                  <a:ea typeface="Roboto" panose="02000000000000000000" pitchFamily="2" charset="0"/>
                  <a:cs typeface="Times New Roman" panose="02020603050405020304" pitchFamily="18" charset="0"/>
                </a:rPr>
                <a:t> de fallas</a:t>
              </a:r>
              <a:endParaRPr lang="es-CL" sz="600">
                <a:solidFill>
                  <a:sysClr val="windowText" lastClr="000000"/>
                </a:solidFill>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1414" name="Diagrama de flujo: proceso 1413">
              <a:extLst>
                <a:ext uri="{FF2B5EF4-FFF2-40B4-BE49-F238E27FC236}">
                  <a16:creationId xmlns:a16="http://schemas.microsoft.com/office/drawing/2014/main" id="{00000000-0008-0000-0100-000086050000}"/>
                </a:ext>
              </a:extLst>
            </xdr:cNvPr>
            <xdr:cNvSpPr/>
          </xdr:nvSpPr>
          <xdr:spPr>
            <a:xfrm>
              <a:off x="837697" y="952009"/>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Capacidades</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de diseño</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sp macro="" textlink="">
        <xdr:nvSpPr>
          <xdr:cNvPr id="1411" name="Diagrama de flujo: datos 1410">
            <a:extLst>
              <a:ext uri="{FF2B5EF4-FFF2-40B4-BE49-F238E27FC236}">
                <a16:creationId xmlns:a16="http://schemas.microsoft.com/office/drawing/2014/main" id="{00000000-0008-0000-0100-000083050000}"/>
              </a:ext>
            </a:extLst>
          </xdr:cNvPr>
          <xdr:cNvSpPr/>
        </xdr:nvSpPr>
        <xdr:spPr>
          <a:xfrm>
            <a:off x="5092700" y="1384300"/>
            <a:ext cx="1593850" cy="730250"/>
          </a:xfrm>
          <a:prstGeom prst="flowChartInputOutput">
            <a:avLst/>
          </a:prstGeom>
          <a:no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grpSp>
    <xdr:clientData/>
  </xdr:twoCellAnchor>
  <xdr:twoCellAnchor>
    <xdr:from>
      <xdr:col>5</xdr:col>
      <xdr:colOff>139700</xdr:colOff>
      <xdr:row>278</xdr:row>
      <xdr:rowOff>19050</xdr:rowOff>
    </xdr:from>
    <xdr:to>
      <xdr:col>5</xdr:col>
      <xdr:colOff>1733550</xdr:colOff>
      <xdr:row>282</xdr:row>
      <xdr:rowOff>12700</xdr:rowOff>
    </xdr:to>
    <xdr:grpSp>
      <xdr:nvGrpSpPr>
        <xdr:cNvPr id="1415" name="Grupo 1414">
          <a:extLst>
            <a:ext uri="{FF2B5EF4-FFF2-40B4-BE49-F238E27FC236}">
              <a16:creationId xmlns:a16="http://schemas.microsoft.com/office/drawing/2014/main" id="{00000000-0008-0000-0100-000087050000}"/>
            </a:ext>
          </a:extLst>
        </xdr:cNvPr>
        <xdr:cNvGrpSpPr/>
      </xdr:nvGrpSpPr>
      <xdr:grpSpPr>
        <a:xfrm>
          <a:off x="5156200" y="53247925"/>
          <a:ext cx="1593850" cy="755650"/>
          <a:chOff x="5092700" y="1384300"/>
          <a:chExt cx="1593850" cy="730250"/>
        </a:xfrm>
      </xdr:grpSpPr>
      <xdr:grpSp>
        <xdr:nvGrpSpPr>
          <xdr:cNvPr id="1416" name="Grupo 1415">
            <a:extLst>
              <a:ext uri="{FF2B5EF4-FFF2-40B4-BE49-F238E27FC236}">
                <a16:creationId xmlns:a16="http://schemas.microsoft.com/office/drawing/2014/main" id="{00000000-0008-0000-0100-000088050000}"/>
              </a:ext>
            </a:extLst>
          </xdr:cNvPr>
          <xdr:cNvGrpSpPr/>
        </xdr:nvGrpSpPr>
        <xdr:grpSpPr>
          <a:xfrm>
            <a:off x="5289047" y="1520430"/>
            <a:ext cx="1296000" cy="550941"/>
            <a:chOff x="837697" y="771130"/>
            <a:chExt cx="1296000" cy="550941"/>
          </a:xfrm>
        </xdr:grpSpPr>
        <xdr:sp macro="" textlink="">
          <xdr:nvSpPr>
            <xdr:cNvPr id="1418" name="Diagrama de flujo: proceso 1417">
              <a:extLst>
                <a:ext uri="{FF2B5EF4-FFF2-40B4-BE49-F238E27FC236}">
                  <a16:creationId xmlns:a16="http://schemas.microsoft.com/office/drawing/2014/main" id="{00000000-0008-0000-0100-00008A050000}"/>
                </a:ext>
              </a:extLst>
            </xdr:cNvPr>
            <xdr:cNvSpPr/>
          </xdr:nvSpPr>
          <xdr:spPr>
            <a:xfrm>
              <a:off x="837697" y="771130"/>
              <a:ext cx="1296000" cy="183449"/>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Costos </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mtto. y operación</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1419" name="Diagrama de flujo: proceso 1418">
              <a:extLst>
                <a:ext uri="{FF2B5EF4-FFF2-40B4-BE49-F238E27FC236}">
                  <a16:creationId xmlns:a16="http://schemas.microsoft.com/office/drawing/2014/main" id="{00000000-0008-0000-0100-00008B050000}"/>
                </a:ext>
              </a:extLst>
            </xdr:cNvPr>
            <xdr:cNvSpPr/>
          </xdr:nvSpPr>
          <xdr:spPr>
            <a:xfrm>
              <a:off x="837697" y="1139237"/>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MTBF-MTTR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1420" name="Diagrama de flujo: proceso 1419">
              <a:extLst>
                <a:ext uri="{FF2B5EF4-FFF2-40B4-BE49-F238E27FC236}">
                  <a16:creationId xmlns:a16="http://schemas.microsoft.com/office/drawing/2014/main" id="{00000000-0008-0000-0100-00008C050000}"/>
                </a:ext>
              </a:extLst>
            </xdr:cNvPr>
            <xdr:cNvSpPr/>
          </xdr:nvSpPr>
          <xdr:spPr>
            <a:xfrm>
              <a:off x="837697" y="952009"/>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Inversión - Valor residual</a:t>
              </a:r>
            </a:p>
          </xdr:txBody>
        </xdr:sp>
      </xdr:grpSp>
      <xdr:sp macro="" textlink="">
        <xdr:nvSpPr>
          <xdr:cNvPr id="1417" name="Diagrama de flujo: datos 1416">
            <a:extLst>
              <a:ext uri="{FF2B5EF4-FFF2-40B4-BE49-F238E27FC236}">
                <a16:creationId xmlns:a16="http://schemas.microsoft.com/office/drawing/2014/main" id="{00000000-0008-0000-0100-000089050000}"/>
              </a:ext>
            </a:extLst>
          </xdr:cNvPr>
          <xdr:cNvSpPr/>
        </xdr:nvSpPr>
        <xdr:spPr>
          <a:xfrm>
            <a:off x="5092700" y="1384300"/>
            <a:ext cx="1593850" cy="730250"/>
          </a:xfrm>
          <a:prstGeom prst="flowChartInputOutput">
            <a:avLst/>
          </a:prstGeom>
          <a:no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grpSp>
    <xdr:clientData/>
  </xdr:twoCellAnchor>
  <xdr:twoCellAnchor>
    <xdr:from>
      <xdr:col>4</xdr:col>
      <xdr:colOff>311150</xdr:colOff>
      <xdr:row>279</xdr:row>
      <xdr:rowOff>120650</xdr:rowOff>
    </xdr:from>
    <xdr:to>
      <xdr:col>4</xdr:col>
      <xdr:colOff>1607150</xdr:colOff>
      <xdr:row>280</xdr:row>
      <xdr:rowOff>119949</xdr:rowOff>
    </xdr:to>
    <xdr:sp macro="" textlink="">
      <xdr:nvSpPr>
        <xdr:cNvPr id="1423" name="Diagrama de flujo: proceso 1422">
          <a:extLst>
            <a:ext uri="{FF2B5EF4-FFF2-40B4-BE49-F238E27FC236}">
              <a16:creationId xmlns:a16="http://schemas.microsoft.com/office/drawing/2014/main" id="{00000000-0008-0000-0100-00008F050000}"/>
            </a:ext>
          </a:extLst>
        </xdr:cNvPr>
        <xdr:cNvSpPr/>
      </xdr:nvSpPr>
      <xdr:spPr>
        <a:xfrm>
          <a:off x="3663950" y="51866800"/>
          <a:ext cx="1296000"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SAP PM + KM</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10</xdr:col>
      <xdr:colOff>488950</xdr:colOff>
      <xdr:row>279</xdr:row>
      <xdr:rowOff>25400</xdr:rowOff>
    </xdr:from>
    <xdr:to>
      <xdr:col>10</xdr:col>
      <xdr:colOff>1257300</xdr:colOff>
      <xdr:row>281</xdr:row>
      <xdr:rowOff>0</xdr:rowOff>
    </xdr:to>
    <xdr:sp macro="" textlink="">
      <xdr:nvSpPr>
        <xdr:cNvPr id="1424" name="Diagrama de flujo: terminador 1423">
          <a:extLst>
            <a:ext uri="{FF2B5EF4-FFF2-40B4-BE49-F238E27FC236}">
              <a16:creationId xmlns:a16="http://schemas.microsoft.com/office/drawing/2014/main" id="{00000000-0008-0000-0100-000090050000}"/>
            </a:ext>
          </a:extLst>
        </xdr:cNvPr>
        <xdr:cNvSpPr/>
      </xdr:nvSpPr>
      <xdr:spPr>
        <a:xfrm>
          <a:off x="16998950" y="51771550"/>
          <a:ext cx="768350" cy="342900"/>
        </a:xfrm>
        <a:prstGeom prst="flowChartTerminator">
          <a:avLst/>
        </a:prstGeom>
        <a:solidFill>
          <a:schemeClr val="bg1"/>
        </a:solid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600">
              <a:solidFill>
                <a:sysClr val="windowText" lastClr="000000"/>
              </a:solidFill>
              <a:latin typeface="Arial" panose="020B0604020202020204" pitchFamily="34" charset="0"/>
              <a:cs typeface="Arial" panose="020B0604020202020204" pitchFamily="34" charset="0"/>
            </a:rPr>
            <a:t>Fin</a:t>
          </a:r>
        </a:p>
      </xdr:txBody>
    </xdr:sp>
    <xdr:clientData/>
  </xdr:twoCellAnchor>
  <xdr:twoCellAnchor>
    <xdr:from>
      <xdr:col>9</xdr:col>
      <xdr:colOff>1594101</xdr:colOff>
      <xdr:row>280</xdr:row>
      <xdr:rowOff>13746</xdr:rowOff>
    </xdr:from>
    <xdr:to>
      <xdr:col>10</xdr:col>
      <xdr:colOff>488501</xdr:colOff>
      <xdr:row>280</xdr:row>
      <xdr:rowOff>13746</xdr:rowOff>
    </xdr:to>
    <xdr:cxnSp macro="">
      <xdr:nvCxnSpPr>
        <xdr:cNvPr id="1425" name="Conector recto de flecha 1424">
          <a:extLst>
            <a:ext uri="{FF2B5EF4-FFF2-40B4-BE49-F238E27FC236}">
              <a16:creationId xmlns:a16="http://schemas.microsoft.com/office/drawing/2014/main" id="{00000000-0008-0000-0100-000091050000}"/>
            </a:ext>
          </a:extLst>
        </xdr:cNvPr>
        <xdr:cNvCxnSpPr/>
      </xdr:nvCxnSpPr>
      <xdr:spPr>
        <a:xfrm>
          <a:off x="16224501" y="51944046"/>
          <a:ext cx="774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1600451</xdr:colOff>
      <xdr:row>280</xdr:row>
      <xdr:rowOff>13746</xdr:rowOff>
    </xdr:from>
    <xdr:to>
      <xdr:col>7</xdr:col>
      <xdr:colOff>295264</xdr:colOff>
      <xdr:row>280</xdr:row>
      <xdr:rowOff>13746</xdr:rowOff>
    </xdr:to>
    <xdr:cxnSp macro="">
      <xdr:nvCxnSpPr>
        <xdr:cNvPr id="1428" name="Conector recto de flecha 1427">
          <a:extLst>
            <a:ext uri="{FF2B5EF4-FFF2-40B4-BE49-F238E27FC236}">
              <a16:creationId xmlns:a16="http://schemas.microsoft.com/office/drawing/2014/main" id="{00000000-0008-0000-0100-000094050000}"/>
            </a:ext>
          </a:extLst>
        </xdr:cNvPr>
        <xdr:cNvCxnSpPr/>
      </xdr:nvCxnSpPr>
      <xdr:spPr>
        <a:xfrm>
          <a:off x="8720389" y="51464621"/>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311150</xdr:colOff>
      <xdr:row>279</xdr:row>
      <xdr:rowOff>114300</xdr:rowOff>
    </xdr:from>
    <xdr:to>
      <xdr:col>6</xdr:col>
      <xdr:colOff>1607150</xdr:colOff>
      <xdr:row>280</xdr:row>
      <xdr:rowOff>113599</xdr:rowOff>
    </xdr:to>
    <xdr:sp macro="" textlink="">
      <xdr:nvSpPr>
        <xdr:cNvPr id="1429" name="Diagrama de flujo: proceso 1428">
          <a:extLst>
            <a:ext uri="{FF2B5EF4-FFF2-40B4-BE49-F238E27FC236}">
              <a16:creationId xmlns:a16="http://schemas.microsoft.com/office/drawing/2014/main" id="{00000000-0008-0000-0100-000095050000}"/>
            </a:ext>
          </a:extLst>
        </xdr:cNvPr>
        <xdr:cNvSpPr/>
      </xdr:nvSpPr>
      <xdr:spPr>
        <a:xfrm>
          <a:off x="7423150" y="51860450"/>
          <a:ext cx="1296000"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Consultoría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5</xdr:col>
      <xdr:colOff>1581149</xdr:colOff>
      <xdr:row>280</xdr:row>
      <xdr:rowOff>13746</xdr:rowOff>
    </xdr:from>
    <xdr:to>
      <xdr:col>6</xdr:col>
      <xdr:colOff>313549</xdr:colOff>
      <xdr:row>280</xdr:row>
      <xdr:rowOff>13746</xdr:rowOff>
    </xdr:to>
    <xdr:cxnSp macro="">
      <xdr:nvCxnSpPr>
        <xdr:cNvPr id="1430" name="Conector recto de flecha 1429">
          <a:extLst>
            <a:ext uri="{FF2B5EF4-FFF2-40B4-BE49-F238E27FC236}">
              <a16:creationId xmlns:a16="http://schemas.microsoft.com/office/drawing/2014/main" id="{00000000-0008-0000-0100-000096050000}"/>
            </a:ext>
          </a:extLst>
        </xdr:cNvPr>
        <xdr:cNvCxnSpPr/>
      </xdr:nvCxnSpPr>
      <xdr:spPr>
        <a:xfrm>
          <a:off x="6813549" y="51944046"/>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1600451</xdr:colOff>
      <xdr:row>288</xdr:row>
      <xdr:rowOff>96296</xdr:rowOff>
    </xdr:from>
    <xdr:to>
      <xdr:col>7</xdr:col>
      <xdr:colOff>295264</xdr:colOff>
      <xdr:row>288</xdr:row>
      <xdr:rowOff>96296</xdr:rowOff>
    </xdr:to>
    <xdr:cxnSp macro="">
      <xdr:nvCxnSpPr>
        <xdr:cNvPr id="1431" name="Conector recto de flecha 1430">
          <a:extLst>
            <a:ext uri="{FF2B5EF4-FFF2-40B4-BE49-F238E27FC236}">
              <a16:creationId xmlns:a16="http://schemas.microsoft.com/office/drawing/2014/main" id="{00000000-0008-0000-0100-000097050000}"/>
            </a:ext>
          </a:extLst>
        </xdr:cNvPr>
        <xdr:cNvCxnSpPr/>
      </xdr:nvCxnSpPr>
      <xdr:spPr>
        <a:xfrm>
          <a:off x="8720389" y="53023546"/>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1581149</xdr:colOff>
      <xdr:row>288</xdr:row>
      <xdr:rowOff>96296</xdr:rowOff>
    </xdr:from>
    <xdr:to>
      <xdr:col>6</xdr:col>
      <xdr:colOff>313549</xdr:colOff>
      <xdr:row>288</xdr:row>
      <xdr:rowOff>96296</xdr:rowOff>
    </xdr:to>
    <xdr:cxnSp macro="">
      <xdr:nvCxnSpPr>
        <xdr:cNvPr id="1433" name="Conector recto de flecha 1432">
          <a:extLst>
            <a:ext uri="{FF2B5EF4-FFF2-40B4-BE49-F238E27FC236}">
              <a16:creationId xmlns:a16="http://schemas.microsoft.com/office/drawing/2014/main" id="{00000000-0008-0000-0100-000099050000}"/>
            </a:ext>
          </a:extLst>
        </xdr:cNvPr>
        <xdr:cNvCxnSpPr/>
      </xdr:nvCxnSpPr>
      <xdr:spPr>
        <a:xfrm>
          <a:off x="6813549" y="53728396"/>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1600451</xdr:colOff>
      <xdr:row>297</xdr:row>
      <xdr:rowOff>89946</xdr:rowOff>
    </xdr:from>
    <xdr:to>
      <xdr:col>7</xdr:col>
      <xdr:colOff>295264</xdr:colOff>
      <xdr:row>297</xdr:row>
      <xdr:rowOff>89946</xdr:rowOff>
    </xdr:to>
    <xdr:cxnSp macro="">
      <xdr:nvCxnSpPr>
        <xdr:cNvPr id="1434" name="Conector recto de flecha 1433">
          <a:extLst>
            <a:ext uri="{FF2B5EF4-FFF2-40B4-BE49-F238E27FC236}">
              <a16:creationId xmlns:a16="http://schemas.microsoft.com/office/drawing/2014/main" id="{00000000-0008-0000-0100-00009A050000}"/>
            </a:ext>
          </a:extLst>
        </xdr:cNvPr>
        <xdr:cNvCxnSpPr/>
      </xdr:nvCxnSpPr>
      <xdr:spPr>
        <a:xfrm>
          <a:off x="8720389" y="54676134"/>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1581149</xdr:colOff>
      <xdr:row>297</xdr:row>
      <xdr:rowOff>89946</xdr:rowOff>
    </xdr:from>
    <xdr:to>
      <xdr:col>6</xdr:col>
      <xdr:colOff>313549</xdr:colOff>
      <xdr:row>297</xdr:row>
      <xdr:rowOff>89946</xdr:rowOff>
    </xdr:to>
    <xdr:cxnSp macro="">
      <xdr:nvCxnSpPr>
        <xdr:cNvPr id="1436" name="Conector recto de flecha 1435">
          <a:extLst>
            <a:ext uri="{FF2B5EF4-FFF2-40B4-BE49-F238E27FC236}">
              <a16:creationId xmlns:a16="http://schemas.microsoft.com/office/drawing/2014/main" id="{00000000-0008-0000-0100-00009C050000}"/>
            </a:ext>
          </a:extLst>
        </xdr:cNvPr>
        <xdr:cNvCxnSpPr/>
      </xdr:nvCxnSpPr>
      <xdr:spPr>
        <a:xfrm>
          <a:off x="6813549" y="54414196"/>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1560771</xdr:colOff>
      <xdr:row>280</xdr:row>
      <xdr:rowOff>15335</xdr:rowOff>
    </xdr:from>
    <xdr:to>
      <xdr:col>9</xdr:col>
      <xdr:colOff>293171</xdr:colOff>
      <xdr:row>280</xdr:row>
      <xdr:rowOff>15335</xdr:rowOff>
    </xdr:to>
    <xdr:cxnSp macro="">
      <xdr:nvCxnSpPr>
        <xdr:cNvPr id="1437" name="Conector recto de flecha 1436">
          <a:extLst>
            <a:ext uri="{FF2B5EF4-FFF2-40B4-BE49-F238E27FC236}">
              <a16:creationId xmlns:a16="http://schemas.microsoft.com/office/drawing/2014/main" id="{00000000-0008-0000-0100-00009D050000}"/>
            </a:ext>
          </a:extLst>
        </xdr:cNvPr>
        <xdr:cNvCxnSpPr/>
      </xdr:nvCxnSpPr>
      <xdr:spPr>
        <a:xfrm>
          <a:off x="14311571" y="51945635"/>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274645</xdr:colOff>
      <xdr:row>279</xdr:row>
      <xdr:rowOff>115889</xdr:rowOff>
    </xdr:from>
    <xdr:to>
      <xdr:col>8</xdr:col>
      <xdr:colOff>1567470</xdr:colOff>
      <xdr:row>280</xdr:row>
      <xdr:rowOff>115188</xdr:rowOff>
    </xdr:to>
    <xdr:sp macro="" textlink="">
      <xdr:nvSpPr>
        <xdr:cNvPr id="1438" name="Diagrama de flujo: proceso 1437">
          <a:extLst>
            <a:ext uri="{FF2B5EF4-FFF2-40B4-BE49-F238E27FC236}">
              <a16:creationId xmlns:a16="http://schemas.microsoft.com/office/drawing/2014/main" id="{00000000-0008-0000-0100-00009E050000}"/>
            </a:ext>
          </a:extLst>
        </xdr:cNvPr>
        <xdr:cNvSpPr/>
      </xdr:nvSpPr>
      <xdr:spPr>
        <a:xfrm>
          <a:off x="13025445" y="51862039"/>
          <a:ext cx="1292825"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Consultoría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7</xdr:col>
      <xdr:colOff>1593838</xdr:colOff>
      <xdr:row>280</xdr:row>
      <xdr:rowOff>15335</xdr:rowOff>
    </xdr:from>
    <xdr:to>
      <xdr:col>8</xdr:col>
      <xdr:colOff>288650</xdr:colOff>
      <xdr:row>280</xdr:row>
      <xdr:rowOff>15335</xdr:rowOff>
    </xdr:to>
    <xdr:cxnSp macro="">
      <xdr:nvCxnSpPr>
        <xdr:cNvPr id="1439" name="Conector recto de flecha 1438">
          <a:extLst>
            <a:ext uri="{FF2B5EF4-FFF2-40B4-BE49-F238E27FC236}">
              <a16:creationId xmlns:a16="http://schemas.microsoft.com/office/drawing/2014/main" id="{00000000-0008-0000-0100-00009F050000}"/>
            </a:ext>
          </a:extLst>
        </xdr:cNvPr>
        <xdr:cNvCxnSpPr/>
      </xdr:nvCxnSpPr>
      <xdr:spPr>
        <a:xfrm>
          <a:off x="10594963" y="51466210"/>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1560771</xdr:colOff>
      <xdr:row>288</xdr:row>
      <xdr:rowOff>97885</xdr:rowOff>
    </xdr:from>
    <xdr:to>
      <xdr:col>9</xdr:col>
      <xdr:colOff>293171</xdr:colOff>
      <xdr:row>288</xdr:row>
      <xdr:rowOff>97885</xdr:rowOff>
    </xdr:to>
    <xdr:cxnSp macro="">
      <xdr:nvCxnSpPr>
        <xdr:cNvPr id="1440" name="Conector recto de flecha 1439">
          <a:extLst>
            <a:ext uri="{FF2B5EF4-FFF2-40B4-BE49-F238E27FC236}">
              <a16:creationId xmlns:a16="http://schemas.microsoft.com/office/drawing/2014/main" id="{00000000-0008-0000-0100-0000A0050000}"/>
            </a:ext>
          </a:extLst>
        </xdr:cNvPr>
        <xdr:cNvCxnSpPr/>
      </xdr:nvCxnSpPr>
      <xdr:spPr>
        <a:xfrm>
          <a:off x="14311571" y="53729985"/>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274645</xdr:colOff>
      <xdr:row>288</xdr:row>
      <xdr:rowOff>14289</xdr:rowOff>
    </xdr:from>
    <xdr:to>
      <xdr:col>8</xdr:col>
      <xdr:colOff>1567470</xdr:colOff>
      <xdr:row>289</xdr:row>
      <xdr:rowOff>13588</xdr:rowOff>
    </xdr:to>
    <xdr:sp macro="" textlink="">
      <xdr:nvSpPr>
        <xdr:cNvPr id="1441" name="Diagrama de flujo: proceso 1440">
          <a:extLst>
            <a:ext uri="{FF2B5EF4-FFF2-40B4-BE49-F238E27FC236}">
              <a16:creationId xmlns:a16="http://schemas.microsoft.com/office/drawing/2014/main" id="{00000000-0008-0000-0100-0000A1050000}"/>
            </a:ext>
          </a:extLst>
        </xdr:cNvPr>
        <xdr:cNvSpPr/>
      </xdr:nvSpPr>
      <xdr:spPr>
        <a:xfrm>
          <a:off x="13025445" y="53646389"/>
          <a:ext cx="1292825"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Externo</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7</xdr:col>
      <xdr:colOff>1593838</xdr:colOff>
      <xdr:row>288</xdr:row>
      <xdr:rowOff>97885</xdr:rowOff>
    </xdr:from>
    <xdr:to>
      <xdr:col>8</xdr:col>
      <xdr:colOff>288650</xdr:colOff>
      <xdr:row>288</xdr:row>
      <xdr:rowOff>97885</xdr:rowOff>
    </xdr:to>
    <xdr:cxnSp macro="">
      <xdr:nvCxnSpPr>
        <xdr:cNvPr id="1442" name="Conector recto de flecha 1441">
          <a:extLst>
            <a:ext uri="{FF2B5EF4-FFF2-40B4-BE49-F238E27FC236}">
              <a16:creationId xmlns:a16="http://schemas.microsoft.com/office/drawing/2014/main" id="{00000000-0008-0000-0100-0000A2050000}"/>
            </a:ext>
          </a:extLst>
        </xdr:cNvPr>
        <xdr:cNvCxnSpPr/>
      </xdr:nvCxnSpPr>
      <xdr:spPr>
        <a:xfrm>
          <a:off x="10594963" y="53025135"/>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1560771</xdr:colOff>
      <xdr:row>297</xdr:row>
      <xdr:rowOff>91535</xdr:rowOff>
    </xdr:from>
    <xdr:to>
      <xdr:col>9</xdr:col>
      <xdr:colOff>293171</xdr:colOff>
      <xdr:row>297</xdr:row>
      <xdr:rowOff>91535</xdr:rowOff>
    </xdr:to>
    <xdr:cxnSp macro="">
      <xdr:nvCxnSpPr>
        <xdr:cNvPr id="1443" name="Conector recto de flecha 1442">
          <a:extLst>
            <a:ext uri="{FF2B5EF4-FFF2-40B4-BE49-F238E27FC236}">
              <a16:creationId xmlns:a16="http://schemas.microsoft.com/office/drawing/2014/main" id="{00000000-0008-0000-0100-0000A3050000}"/>
            </a:ext>
          </a:extLst>
        </xdr:cNvPr>
        <xdr:cNvCxnSpPr/>
      </xdr:nvCxnSpPr>
      <xdr:spPr>
        <a:xfrm>
          <a:off x="14311571" y="54415785"/>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274645</xdr:colOff>
      <xdr:row>297</xdr:row>
      <xdr:rowOff>7939</xdr:rowOff>
    </xdr:from>
    <xdr:to>
      <xdr:col>8</xdr:col>
      <xdr:colOff>1567470</xdr:colOff>
      <xdr:row>298</xdr:row>
      <xdr:rowOff>7238</xdr:rowOff>
    </xdr:to>
    <xdr:sp macro="" textlink="">
      <xdr:nvSpPr>
        <xdr:cNvPr id="1444" name="Diagrama de flujo: proceso 1443">
          <a:extLst>
            <a:ext uri="{FF2B5EF4-FFF2-40B4-BE49-F238E27FC236}">
              <a16:creationId xmlns:a16="http://schemas.microsoft.com/office/drawing/2014/main" id="{00000000-0008-0000-0100-0000A4050000}"/>
            </a:ext>
          </a:extLst>
        </xdr:cNvPr>
        <xdr:cNvSpPr/>
      </xdr:nvSpPr>
      <xdr:spPr>
        <a:xfrm>
          <a:off x="13025445" y="54332189"/>
          <a:ext cx="1292825"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SAP PM</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7</xdr:col>
      <xdr:colOff>1593838</xdr:colOff>
      <xdr:row>297</xdr:row>
      <xdr:rowOff>91535</xdr:rowOff>
    </xdr:from>
    <xdr:to>
      <xdr:col>8</xdr:col>
      <xdr:colOff>288650</xdr:colOff>
      <xdr:row>297</xdr:row>
      <xdr:rowOff>91535</xdr:rowOff>
    </xdr:to>
    <xdr:cxnSp macro="">
      <xdr:nvCxnSpPr>
        <xdr:cNvPr id="1445" name="Conector recto de flecha 1444">
          <a:extLst>
            <a:ext uri="{FF2B5EF4-FFF2-40B4-BE49-F238E27FC236}">
              <a16:creationId xmlns:a16="http://schemas.microsoft.com/office/drawing/2014/main" id="{00000000-0008-0000-0100-0000A5050000}"/>
            </a:ext>
          </a:extLst>
        </xdr:cNvPr>
        <xdr:cNvCxnSpPr/>
      </xdr:nvCxnSpPr>
      <xdr:spPr>
        <a:xfrm>
          <a:off x="10594963" y="54677723"/>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302659</xdr:colOff>
      <xdr:row>305</xdr:row>
      <xdr:rowOff>142481</xdr:rowOff>
    </xdr:from>
    <xdr:to>
      <xdr:col>7</xdr:col>
      <xdr:colOff>1598659</xdr:colOff>
      <xdr:row>308</xdr:row>
      <xdr:rowOff>130087</xdr:rowOff>
    </xdr:to>
    <xdr:grpSp>
      <xdr:nvGrpSpPr>
        <xdr:cNvPr id="1446" name="Grupo 1445">
          <a:extLst>
            <a:ext uri="{FF2B5EF4-FFF2-40B4-BE49-F238E27FC236}">
              <a16:creationId xmlns:a16="http://schemas.microsoft.com/office/drawing/2014/main" id="{00000000-0008-0000-0100-0000A6050000}"/>
            </a:ext>
          </a:extLst>
        </xdr:cNvPr>
        <xdr:cNvGrpSpPr/>
      </xdr:nvGrpSpPr>
      <xdr:grpSpPr>
        <a:xfrm>
          <a:off x="8906909" y="58562481"/>
          <a:ext cx="1296000" cy="559106"/>
          <a:chOff x="837697" y="771130"/>
          <a:chExt cx="1296000" cy="546450"/>
        </a:xfrm>
      </xdr:grpSpPr>
      <xdr:sp macro="" textlink="">
        <xdr:nvSpPr>
          <xdr:cNvPr id="1447" name="Diagrama de flujo: proceso 1446">
            <a:extLst>
              <a:ext uri="{FF2B5EF4-FFF2-40B4-BE49-F238E27FC236}">
                <a16:creationId xmlns:a16="http://schemas.microsoft.com/office/drawing/2014/main" id="{00000000-0008-0000-0100-0000A7050000}"/>
              </a:ext>
            </a:extLst>
          </xdr:cNvPr>
          <xdr:cNvSpPr/>
        </xdr:nvSpPr>
        <xdr:spPr>
          <a:xfrm>
            <a:off x="837697" y="77113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Aplicar metodología</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RCM</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1448" name="Diagrama de flujo: proceso 1447">
            <a:extLst>
              <a:ext uri="{FF2B5EF4-FFF2-40B4-BE49-F238E27FC236}">
                <a16:creationId xmlns:a16="http://schemas.microsoft.com/office/drawing/2014/main" id="{00000000-0008-0000-0100-0000A8050000}"/>
              </a:ext>
            </a:extLst>
          </xdr:cNvPr>
          <xdr:cNvSpPr/>
        </xdr:nvSpPr>
        <xdr:spPr>
          <a:xfrm>
            <a:off x="837697" y="1134746"/>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consecuencia,</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tareas proactivas</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1449" name="Diagrama de flujo: proceso 1448">
            <a:extLst>
              <a:ext uri="{FF2B5EF4-FFF2-40B4-BE49-F238E27FC236}">
                <a16:creationId xmlns:a16="http://schemas.microsoft.com/office/drawing/2014/main" id="{00000000-0008-0000-0100-0000A9050000}"/>
              </a:ext>
            </a:extLst>
          </xdr:cNvPr>
          <xdr:cNvSpPr/>
        </xdr:nvSpPr>
        <xdr:spPr>
          <a:xfrm>
            <a:off x="837697" y="952009"/>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Función,</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falla, causa, efecto</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clientData/>
  </xdr:twoCellAnchor>
  <xdr:twoCellAnchor>
    <xdr:from>
      <xdr:col>7</xdr:col>
      <xdr:colOff>302659</xdr:colOff>
      <xdr:row>314</xdr:row>
      <xdr:rowOff>117081</xdr:rowOff>
    </xdr:from>
    <xdr:to>
      <xdr:col>7</xdr:col>
      <xdr:colOff>1598659</xdr:colOff>
      <xdr:row>317</xdr:row>
      <xdr:rowOff>104687</xdr:rowOff>
    </xdr:to>
    <xdr:grpSp>
      <xdr:nvGrpSpPr>
        <xdr:cNvPr id="1451" name="Grupo 1450">
          <a:extLst>
            <a:ext uri="{FF2B5EF4-FFF2-40B4-BE49-F238E27FC236}">
              <a16:creationId xmlns:a16="http://schemas.microsoft.com/office/drawing/2014/main" id="{00000000-0008-0000-0100-0000AB050000}"/>
            </a:ext>
          </a:extLst>
        </xdr:cNvPr>
        <xdr:cNvGrpSpPr/>
      </xdr:nvGrpSpPr>
      <xdr:grpSpPr>
        <a:xfrm>
          <a:off x="8906909" y="60267456"/>
          <a:ext cx="1296000" cy="559106"/>
          <a:chOff x="837697" y="771130"/>
          <a:chExt cx="1296000" cy="546450"/>
        </a:xfrm>
      </xdr:grpSpPr>
      <xdr:sp macro="" textlink="">
        <xdr:nvSpPr>
          <xdr:cNvPr id="1452" name="Diagrama de flujo: proceso 1451">
            <a:extLst>
              <a:ext uri="{FF2B5EF4-FFF2-40B4-BE49-F238E27FC236}">
                <a16:creationId xmlns:a16="http://schemas.microsoft.com/office/drawing/2014/main" id="{00000000-0008-0000-0100-0000AC050000}"/>
              </a:ext>
            </a:extLst>
          </xdr:cNvPr>
          <xdr:cNvSpPr/>
        </xdr:nvSpPr>
        <xdr:spPr>
          <a:xfrm>
            <a:off x="837697" y="77113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Evaluación</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del riesgo / Matriz</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1453" name="Diagrama de flujo: proceso 1452">
            <a:extLst>
              <a:ext uri="{FF2B5EF4-FFF2-40B4-BE49-F238E27FC236}">
                <a16:creationId xmlns:a16="http://schemas.microsoft.com/office/drawing/2014/main" id="{00000000-0008-0000-0100-0000AD050000}"/>
              </a:ext>
            </a:extLst>
          </xdr:cNvPr>
          <xdr:cNvSpPr/>
        </xdr:nvSpPr>
        <xdr:spPr>
          <a:xfrm>
            <a:off x="837697" y="1134746"/>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Probabilidad</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de falla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1454" name="Diagrama de flujo: proceso 1453">
            <a:extLst>
              <a:ext uri="{FF2B5EF4-FFF2-40B4-BE49-F238E27FC236}">
                <a16:creationId xmlns:a16="http://schemas.microsoft.com/office/drawing/2014/main" id="{00000000-0008-0000-0100-0000AE050000}"/>
              </a:ext>
            </a:extLst>
          </xdr:cNvPr>
          <xdr:cNvSpPr/>
        </xdr:nvSpPr>
        <xdr:spPr>
          <a:xfrm>
            <a:off x="837697" y="952009"/>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Consecuencia</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de falla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clientData/>
  </xdr:twoCellAnchor>
  <xdr:twoCellAnchor>
    <xdr:from>
      <xdr:col>7</xdr:col>
      <xdr:colOff>302659</xdr:colOff>
      <xdr:row>324</xdr:row>
      <xdr:rowOff>34531</xdr:rowOff>
    </xdr:from>
    <xdr:to>
      <xdr:col>7</xdr:col>
      <xdr:colOff>1598659</xdr:colOff>
      <xdr:row>327</xdr:row>
      <xdr:rowOff>22137</xdr:rowOff>
    </xdr:to>
    <xdr:grpSp>
      <xdr:nvGrpSpPr>
        <xdr:cNvPr id="1456" name="Grupo 1455">
          <a:extLst>
            <a:ext uri="{FF2B5EF4-FFF2-40B4-BE49-F238E27FC236}">
              <a16:creationId xmlns:a16="http://schemas.microsoft.com/office/drawing/2014/main" id="{00000000-0008-0000-0100-0000B0050000}"/>
            </a:ext>
          </a:extLst>
        </xdr:cNvPr>
        <xdr:cNvGrpSpPr/>
      </xdr:nvGrpSpPr>
      <xdr:grpSpPr>
        <a:xfrm>
          <a:off x="8906909" y="62105781"/>
          <a:ext cx="1296000" cy="559106"/>
          <a:chOff x="837697" y="771130"/>
          <a:chExt cx="1296000" cy="546450"/>
        </a:xfrm>
      </xdr:grpSpPr>
      <xdr:sp macro="" textlink="">
        <xdr:nvSpPr>
          <xdr:cNvPr id="1457" name="Diagrama de flujo: proceso 1456">
            <a:extLst>
              <a:ext uri="{FF2B5EF4-FFF2-40B4-BE49-F238E27FC236}">
                <a16:creationId xmlns:a16="http://schemas.microsoft.com/office/drawing/2014/main" id="{00000000-0008-0000-0100-0000B1050000}"/>
              </a:ext>
            </a:extLst>
          </xdr:cNvPr>
          <xdr:cNvSpPr/>
        </xdr:nvSpPr>
        <xdr:spPr>
          <a:xfrm>
            <a:off x="837697" y="77113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Proyección</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y estimación gastos</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1458" name="Diagrama de flujo: proceso 1457">
            <a:extLst>
              <a:ext uri="{FF2B5EF4-FFF2-40B4-BE49-F238E27FC236}">
                <a16:creationId xmlns:a16="http://schemas.microsoft.com/office/drawing/2014/main" id="{00000000-0008-0000-0100-0000B2050000}"/>
              </a:ext>
            </a:extLst>
          </xdr:cNvPr>
          <xdr:cNvSpPr/>
        </xdr:nvSpPr>
        <xdr:spPr>
          <a:xfrm>
            <a:off x="837697" y="1134746"/>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Proyección de inversiones</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1459" name="Diagrama de flujo: proceso 1458">
            <a:extLst>
              <a:ext uri="{FF2B5EF4-FFF2-40B4-BE49-F238E27FC236}">
                <a16:creationId xmlns:a16="http://schemas.microsoft.com/office/drawing/2014/main" id="{00000000-0008-0000-0100-0000B3050000}"/>
              </a:ext>
            </a:extLst>
          </xdr:cNvPr>
          <xdr:cNvSpPr/>
        </xdr:nvSpPr>
        <xdr:spPr>
          <a:xfrm>
            <a:off x="837697" y="952009"/>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Centro costo y clase de gasto</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clientData/>
  </xdr:twoCellAnchor>
  <xdr:twoCellAnchor>
    <xdr:from>
      <xdr:col>9</xdr:col>
      <xdr:colOff>298450</xdr:colOff>
      <xdr:row>325</xdr:row>
      <xdr:rowOff>25400</xdr:rowOff>
    </xdr:from>
    <xdr:to>
      <xdr:col>9</xdr:col>
      <xdr:colOff>1594450</xdr:colOff>
      <xdr:row>326</xdr:row>
      <xdr:rowOff>24699</xdr:rowOff>
    </xdr:to>
    <xdr:sp macro="" textlink="">
      <xdr:nvSpPr>
        <xdr:cNvPr id="1460" name="Diagrama de flujo: proceso 1459">
          <a:extLst>
            <a:ext uri="{FF2B5EF4-FFF2-40B4-BE49-F238E27FC236}">
              <a16:creationId xmlns:a16="http://schemas.microsoft.com/office/drawing/2014/main" id="{00000000-0008-0000-0100-0000B4050000}"/>
            </a:ext>
          </a:extLst>
        </xdr:cNvPr>
        <xdr:cNvSpPr/>
      </xdr:nvSpPr>
      <xdr:spPr>
        <a:xfrm>
          <a:off x="14928850" y="5957570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OPEX</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 CAPEX</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5</xdr:col>
      <xdr:colOff>139700</xdr:colOff>
      <xdr:row>305</xdr:row>
      <xdr:rowOff>63500</xdr:rowOff>
    </xdr:from>
    <xdr:to>
      <xdr:col>5</xdr:col>
      <xdr:colOff>1733550</xdr:colOff>
      <xdr:row>309</xdr:row>
      <xdr:rowOff>44450</xdr:rowOff>
    </xdr:to>
    <xdr:grpSp>
      <xdr:nvGrpSpPr>
        <xdr:cNvPr id="1462" name="Grupo 1461">
          <a:extLst>
            <a:ext uri="{FF2B5EF4-FFF2-40B4-BE49-F238E27FC236}">
              <a16:creationId xmlns:a16="http://schemas.microsoft.com/office/drawing/2014/main" id="{00000000-0008-0000-0100-0000B6050000}"/>
            </a:ext>
          </a:extLst>
        </xdr:cNvPr>
        <xdr:cNvGrpSpPr/>
      </xdr:nvGrpSpPr>
      <xdr:grpSpPr>
        <a:xfrm>
          <a:off x="5156200" y="58483500"/>
          <a:ext cx="1593850" cy="742950"/>
          <a:chOff x="5092700" y="1384300"/>
          <a:chExt cx="1593850" cy="730250"/>
        </a:xfrm>
      </xdr:grpSpPr>
      <xdr:grpSp>
        <xdr:nvGrpSpPr>
          <xdr:cNvPr id="1463" name="Grupo 1462">
            <a:extLst>
              <a:ext uri="{FF2B5EF4-FFF2-40B4-BE49-F238E27FC236}">
                <a16:creationId xmlns:a16="http://schemas.microsoft.com/office/drawing/2014/main" id="{00000000-0008-0000-0100-0000B7050000}"/>
              </a:ext>
            </a:extLst>
          </xdr:cNvPr>
          <xdr:cNvGrpSpPr/>
        </xdr:nvGrpSpPr>
        <xdr:grpSpPr>
          <a:xfrm>
            <a:off x="5289047" y="1520430"/>
            <a:ext cx="1296000" cy="550941"/>
            <a:chOff x="837697" y="771130"/>
            <a:chExt cx="1296000" cy="550941"/>
          </a:xfrm>
        </xdr:grpSpPr>
        <xdr:sp macro="" textlink="">
          <xdr:nvSpPr>
            <xdr:cNvPr id="1465" name="Diagrama de flujo: proceso 1464">
              <a:extLst>
                <a:ext uri="{FF2B5EF4-FFF2-40B4-BE49-F238E27FC236}">
                  <a16:creationId xmlns:a16="http://schemas.microsoft.com/office/drawing/2014/main" id="{00000000-0008-0000-0100-0000B9050000}"/>
                </a:ext>
              </a:extLst>
            </xdr:cNvPr>
            <xdr:cNvSpPr/>
          </xdr:nvSpPr>
          <xdr:spPr>
            <a:xfrm>
              <a:off x="837697" y="771130"/>
              <a:ext cx="1296000" cy="183449"/>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Manuales O&amp;M, repuestos</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1466" name="Diagrama de flujo: proceso 1465">
              <a:extLst>
                <a:ext uri="{FF2B5EF4-FFF2-40B4-BE49-F238E27FC236}">
                  <a16:creationId xmlns:a16="http://schemas.microsoft.com/office/drawing/2014/main" id="{00000000-0008-0000-0100-0000BA050000}"/>
                </a:ext>
              </a:extLst>
            </xdr:cNvPr>
            <xdr:cNvSpPr/>
          </xdr:nvSpPr>
          <xdr:spPr>
            <a:xfrm>
              <a:off x="837697" y="1139237"/>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ysClr val="windowText" lastClr="000000"/>
                  </a:solidFill>
                  <a:effectLst/>
                  <a:latin typeface="Arial" panose="020B0604020202020204" pitchFamily="34" charset="0"/>
                  <a:ea typeface="Roboto" panose="02000000000000000000" pitchFamily="2" charset="0"/>
                  <a:cs typeface="Times New Roman" panose="02020603050405020304" pitchFamily="18" charset="0"/>
                </a:rPr>
                <a:t>Estructura objetos técnicos</a:t>
              </a:r>
            </a:p>
          </xdr:txBody>
        </xdr:sp>
        <xdr:sp macro="" textlink="">
          <xdr:nvSpPr>
            <xdr:cNvPr id="1467" name="Diagrama de flujo: proceso 1466">
              <a:extLst>
                <a:ext uri="{FF2B5EF4-FFF2-40B4-BE49-F238E27FC236}">
                  <a16:creationId xmlns:a16="http://schemas.microsoft.com/office/drawing/2014/main" id="{00000000-0008-0000-0100-0000BB050000}"/>
                </a:ext>
              </a:extLst>
            </xdr:cNvPr>
            <xdr:cNvSpPr/>
          </xdr:nvSpPr>
          <xdr:spPr>
            <a:xfrm>
              <a:off x="837697" y="952009"/>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Histórico de fallas</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sp macro="" textlink="">
        <xdr:nvSpPr>
          <xdr:cNvPr id="1464" name="Diagrama de flujo: datos 1463">
            <a:extLst>
              <a:ext uri="{FF2B5EF4-FFF2-40B4-BE49-F238E27FC236}">
                <a16:creationId xmlns:a16="http://schemas.microsoft.com/office/drawing/2014/main" id="{00000000-0008-0000-0100-0000B8050000}"/>
              </a:ext>
            </a:extLst>
          </xdr:cNvPr>
          <xdr:cNvSpPr/>
        </xdr:nvSpPr>
        <xdr:spPr>
          <a:xfrm>
            <a:off x="5092700" y="1384300"/>
            <a:ext cx="1593850" cy="730250"/>
          </a:xfrm>
          <a:prstGeom prst="flowChartInputOutput">
            <a:avLst/>
          </a:prstGeom>
          <a:no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grpSp>
    <xdr:clientData/>
  </xdr:twoCellAnchor>
  <xdr:twoCellAnchor>
    <xdr:from>
      <xdr:col>5</xdr:col>
      <xdr:colOff>133350</xdr:colOff>
      <xdr:row>314</xdr:row>
      <xdr:rowOff>38100</xdr:rowOff>
    </xdr:from>
    <xdr:to>
      <xdr:col>5</xdr:col>
      <xdr:colOff>1727200</xdr:colOff>
      <xdr:row>318</xdr:row>
      <xdr:rowOff>19050</xdr:rowOff>
    </xdr:to>
    <xdr:grpSp>
      <xdr:nvGrpSpPr>
        <xdr:cNvPr id="1469" name="Grupo 1468">
          <a:extLst>
            <a:ext uri="{FF2B5EF4-FFF2-40B4-BE49-F238E27FC236}">
              <a16:creationId xmlns:a16="http://schemas.microsoft.com/office/drawing/2014/main" id="{00000000-0008-0000-0100-0000BD050000}"/>
            </a:ext>
          </a:extLst>
        </xdr:cNvPr>
        <xdr:cNvGrpSpPr/>
      </xdr:nvGrpSpPr>
      <xdr:grpSpPr>
        <a:xfrm>
          <a:off x="5149850" y="60188475"/>
          <a:ext cx="1593850" cy="742950"/>
          <a:chOff x="5092700" y="1384300"/>
          <a:chExt cx="1593850" cy="730250"/>
        </a:xfrm>
      </xdr:grpSpPr>
      <xdr:grpSp>
        <xdr:nvGrpSpPr>
          <xdr:cNvPr id="1470" name="Grupo 1469">
            <a:extLst>
              <a:ext uri="{FF2B5EF4-FFF2-40B4-BE49-F238E27FC236}">
                <a16:creationId xmlns:a16="http://schemas.microsoft.com/office/drawing/2014/main" id="{00000000-0008-0000-0100-0000BE050000}"/>
              </a:ext>
            </a:extLst>
          </xdr:cNvPr>
          <xdr:cNvGrpSpPr/>
        </xdr:nvGrpSpPr>
        <xdr:grpSpPr>
          <a:xfrm>
            <a:off x="5289047" y="1520430"/>
            <a:ext cx="1296000" cy="550941"/>
            <a:chOff x="837697" y="771130"/>
            <a:chExt cx="1296000" cy="550941"/>
          </a:xfrm>
        </xdr:grpSpPr>
        <xdr:sp macro="" textlink="">
          <xdr:nvSpPr>
            <xdr:cNvPr id="1472" name="Diagrama de flujo: proceso 1471">
              <a:extLst>
                <a:ext uri="{FF2B5EF4-FFF2-40B4-BE49-F238E27FC236}">
                  <a16:creationId xmlns:a16="http://schemas.microsoft.com/office/drawing/2014/main" id="{00000000-0008-0000-0100-0000C0050000}"/>
                </a:ext>
              </a:extLst>
            </xdr:cNvPr>
            <xdr:cNvSpPr/>
          </xdr:nvSpPr>
          <xdr:spPr>
            <a:xfrm>
              <a:off x="837697" y="771130"/>
              <a:ext cx="1296000" cy="183449"/>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Diagrama proceso, diseño</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1473" name="Diagrama de flujo: proceso 1472">
              <a:extLst>
                <a:ext uri="{FF2B5EF4-FFF2-40B4-BE49-F238E27FC236}">
                  <a16:creationId xmlns:a16="http://schemas.microsoft.com/office/drawing/2014/main" id="{00000000-0008-0000-0100-0000C1050000}"/>
                </a:ext>
              </a:extLst>
            </xdr:cNvPr>
            <xdr:cNvSpPr/>
          </xdr:nvSpPr>
          <xdr:spPr>
            <a:xfrm>
              <a:off x="837697" y="1139237"/>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ysClr val="windowText" lastClr="000000"/>
                  </a:solidFill>
                  <a:effectLst/>
                  <a:latin typeface="Arial" panose="020B0604020202020204" pitchFamily="34" charset="0"/>
                  <a:ea typeface="Roboto" panose="02000000000000000000" pitchFamily="2" charset="0"/>
                  <a:cs typeface="Times New Roman" panose="02020603050405020304" pitchFamily="18" charset="0"/>
                </a:rPr>
                <a:t>Info. riesgos e incidentes</a:t>
              </a:r>
            </a:p>
          </xdr:txBody>
        </xdr:sp>
        <xdr:sp macro="" textlink="">
          <xdr:nvSpPr>
            <xdr:cNvPr id="1474" name="Diagrama de flujo: proceso 1473">
              <a:extLst>
                <a:ext uri="{FF2B5EF4-FFF2-40B4-BE49-F238E27FC236}">
                  <a16:creationId xmlns:a16="http://schemas.microsoft.com/office/drawing/2014/main" id="{00000000-0008-0000-0100-0000C2050000}"/>
                </a:ext>
              </a:extLst>
            </xdr:cNvPr>
            <xdr:cNvSpPr/>
          </xdr:nvSpPr>
          <xdr:spPr>
            <a:xfrm>
              <a:off x="837697" y="952009"/>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Registro gestión del cambio</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sp macro="" textlink="">
        <xdr:nvSpPr>
          <xdr:cNvPr id="1471" name="Diagrama de flujo: datos 1470">
            <a:extLst>
              <a:ext uri="{FF2B5EF4-FFF2-40B4-BE49-F238E27FC236}">
                <a16:creationId xmlns:a16="http://schemas.microsoft.com/office/drawing/2014/main" id="{00000000-0008-0000-0100-0000BF050000}"/>
              </a:ext>
            </a:extLst>
          </xdr:cNvPr>
          <xdr:cNvSpPr/>
        </xdr:nvSpPr>
        <xdr:spPr>
          <a:xfrm>
            <a:off x="5092700" y="1384300"/>
            <a:ext cx="1593850" cy="730250"/>
          </a:xfrm>
          <a:prstGeom prst="flowChartInputOutput">
            <a:avLst/>
          </a:prstGeom>
          <a:no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grpSp>
    <xdr:clientData/>
  </xdr:twoCellAnchor>
  <xdr:twoCellAnchor>
    <xdr:from>
      <xdr:col>5</xdr:col>
      <xdr:colOff>139700</xdr:colOff>
      <xdr:row>323</xdr:row>
      <xdr:rowOff>127000</xdr:rowOff>
    </xdr:from>
    <xdr:to>
      <xdr:col>5</xdr:col>
      <xdr:colOff>1733550</xdr:colOff>
      <xdr:row>327</xdr:row>
      <xdr:rowOff>107950</xdr:rowOff>
    </xdr:to>
    <xdr:grpSp>
      <xdr:nvGrpSpPr>
        <xdr:cNvPr id="1476" name="Grupo 1475">
          <a:extLst>
            <a:ext uri="{FF2B5EF4-FFF2-40B4-BE49-F238E27FC236}">
              <a16:creationId xmlns:a16="http://schemas.microsoft.com/office/drawing/2014/main" id="{00000000-0008-0000-0100-0000C4050000}"/>
            </a:ext>
          </a:extLst>
        </xdr:cNvPr>
        <xdr:cNvGrpSpPr/>
      </xdr:nvGrpSpPr>
      <xdr:grpSpPr>
        <a:xfrm>
          <a:off x="5156200" y="62007750"/>
          <a:ext cx="1593850" cy="742950"/>
          <a:chOff x="5092700" y="1384300"/>
          <a:chExt cx="1593850" cy="730250"/>
        </a:xfrm>
      </xdr:grpSpPr>
      <xdr:grpSp>
        <xdr:nvGrpSpPr>
          <xdr:cNvPr id="1477" name="Grupo 1476">
            <a:extLst>
              <a:ext uri="{FF2B5EF4-FFF2-40B4-BE49-F238E27FC236}">
                <a16:creationId xmlns:a16="http://schemas.microsoft.com/office/drawing/2014/main" id="{00000000-0008-0000-0100-0000C5050000}"/>
              </a:ext>
            </a:extLst>
          </xdr:cNvPr>
          <xdr:cNvGrpSpPr/>
        </xdr:nvGrpSpPr>
        <xdr:grpSpPr>
          <a:xfrm>
            <a:off x="5289047" y="1520430"/>
            <a:ext cx="1296000" cy="550941"/>
            <a:chOff x="837697" y="771130"/>
            <a:chExt cx="1296000" cy="550941"/>
          </a:xfrm>
        </xdr:grpSpPr>
        <xdr:sp macro="" textlink="">
          <xdr:nvSpPr>
            <xdr:cNvPr id="1479" name="Diagrama de flujo: proceso 1478">
              <a:extLst>
                <a:ext uri="{FF2B5EF4-FFF2-40B4-BE49-F238E27FC236}">
                  <a16:creationId xmlns:a16="http://schemas.microsoft.com/office/drawing/2014/main" id="{00000000-0008-0000-0100-0000C7050000}"/>
                </a:ext>
              </a:extLst>
            </xdr:cNvPr>
            <xdr:cNvSpPr/>
          </xdr:nvSpPr>
          <xdr:spPr>
            <a:xfrm>
              <a:off x="837697" y="771130"/>
              <a:ext cx="1296000" cy="183449"/>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Plan matriz mtto e inspección</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1480" name="Diagrama de flujo: proceso 1479">
              <a:extLst>
                <a:ext uri="{FF2B5EF4-FFF2-40B4-BE49-F238E27FC236}">
                  <a16:creationId xmlns:a16="http://schemas.microsoft.com/office/drawing/2014/main" id="{00000000-0008-0000-0100-0000C8050000}"/>
                </a:ext>
              </a:extLst>
            </xdr:cNvPr>
            <xdr:cNvSpPr/>
          </xdr:nvSpPr>
          <xdr:spPr>
            <a:xfrm>
              <a:off x="837697" y="1139237"/>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ysClr val="windowText" lastClr="000000"/>
                  </a:solidFill>
                  <a:effectLst/>
                  <a:latin typeface="Arial" panose="020B0604020202020204" pitchFamily="34" charset="0"/>
                  <a:ea typeface="Roboto" panose="02000000000000000000" pitchFamily="2" charset="0"/>
                  <a:cs typeface="Times New Roman" panose="02020603050405020304" pitchFamily="18" charset="0"/>
                </a:rPr>
                <a:t>Plan de producción</a:t>
              </a:r>
            </a:p>
          </xdr:txBody>
        </xdr:sp>
        <xdr:sp macro="" textlink="">
          <xdr:nvSpPr>
            <xdr:cNvPr id="1481" name="Diagrama de flujo: proceso 1480">
              <a:extLst>
                <a:ext uri="{FF2B5EF4-FFF2-40B4-BE49-F238E27FC236}">
                  <a16:creationId xmlns:a16="http://schemas.microsoft.com/office/drawing/2014/main" id="{00000000-0008-0000-0100-0000C9050000}"/>
                </a:ext>
              </a:extLst>
            </xdr:cNvPr>
            <xdr:cNvSpPr/>
          </xdr:nvSpPr>
          <xdr:spPr>
            <a:xfrm>
              <a:off x="837697" y="952009"/>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Consumos, costos y tarifas</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sp macro="" textlink="">
        <xdr:nvSpPr>
          <xdr:cNvPr id="1478" name="Diagrama de flujo: datos 1477">
            <a:extLst>
              <a:ext uri="{FF2B5EF4-FFF2-40B4-BE49-F238E27FC236}">
                <a16:creationId xmlns:a16="http://schemas.microsoft.com/office/drawing/2014/main" id="{00000000-0008-0000-0100-0000C6050000}"/>
              </a:ext>
            </a:extLst>
          </xdr:cNvPr>
          <xdr:cNvSpPr/>
        </xdr:nvSpPr>
        <xdr:spPr>
          <a:xfrm>
            <a:off x="5092700" y="1384300"/>
            <a:ext cx="1593850" cy="730250"/>
          </a:xfrm>
          <a:prstGeom prst="flowChartInputOutput">
            <a:avLst/>
          </a:prstGeom>
          <a:no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grpSp>
    <xdr:clientData/>
  </xdr:twoCellAnchor>
  <xdr:twoCellAnchor>
    <xdr:from>
      <xdr:col>6</xdr:col>
      <xdr:colOff>1600451</xdr:colOff>
      <xdr:row>307</xdr:row>
      <xdr:rowOff>45496</xdr:rowOff>
    </xdr:from>
    <xdr:to>
      <xdr:col>7</xdr:col>
      <xdr:colOff>295264</xdr:colOff>
      <xdr:row>307</xdr:row>
      <xdr:rowOff>45496</xdr:rowOff>
    </xdr:to>
    <xdr:cxnSp macro="">
      <xdr:nvCxnSpPr>
        <xdr:cNvPr id="1488" name="Conector recto de flecha 1487">
          <a:extLst>
            <a:ext uri="{FF2B5EF4-FFF2-40B4-BE49-F238E27FC236}">
              <a16:creationId xmlns:a16="http://schemas.microsoft.com/office/drawing/2014/main" id="{00000000-0008-0000-0100-0000D0050000}"/>
            </a:ext>
          </a:extLst>
        </xdr:cNvPr>
        <xdr:cNvCxnSpPr/>
      </xdr:nvCxnSpPr>
      <xdr:spPr>
        <a:xfrm>
          <a:off x="8720389" y="56473184"/>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311150</xdr:colOff>
      <xdr:row>306</xdr:row>
      <xdr:rowOff>146050</xdr:rowOff>
    </xdr:from>
    <xdr:to>
      <xdr:col>6</xdr:col>
      <xdr:colOff>1607150</xdr:colOff>
      <xdr:row>307</xdr:row>
      <xdr:rowOff>145349</xdr:rowOff>
    </xdr:to>
    <xdr:sp macro="" textlink="">
      <xdr:nvSpPr>
        <xdr:cNvPr id="1489" name="Diagrama de flujo: proceso 1488">
          <a:extLst>
            <a:ext uri="{FF2B5EF4-FFF2-40B4-BE49-F238E27FC236}">
              <a16:creationId xmlns:a16="http://schemas.microsoft.com/office/drawing/2014/main" id="{00000000-0008-0000-0100-0000D1050000}"/>
            </a:ext>
          </a:extLst>
        </xdr:cNvPr>
        <xdr:cNvSpPr/>
      </xdr:nvSpPr>
      <xdr:spPr>
        <a:xfrm>
          <a:off x="7423150" y="55962550"/>
          <a:ext cx="1296000"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Externo</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5</xdr:col>
      <xdr:colOff>1581149</xdr:colOff>
      <xdr:row>307</xdr:row>
      <xdr:rowOff>45496</xdr:rowOff>
    </xdr:from>
    <xdr:to>
      <xdr:col>6</xdr:col>
      <xdr:colOff>313549</xdr:colOff>
      <xdr:row>307</xdr:row>
      <xdr:rowOff>45496</xdr:rowOff>
    </xdr:to>
    <xdr:cxnSp macro="">
      <xdr:nvCxnSpPr>
        <xdr:cNvPr id="1490" name="Conector recto de flecha 1489">
          <a:extLst>
            <a:ext uri="{FF2B5EF4-FFF2-40B4-BE49-F238E27FC236}">
              <a16:creationId xmlns:a16="http://schemas.microsoft.com/office/drawing/2014/main" id="{00000000-0008-0000-0100-0000D2050000}"/>
            </a:ext>
          </a:extLst>
        </xdr:cNvPr>
        <xdr:cNvCxnSpPr/>
      </xdr:nvCxnSpPr>
      <xdr:spPr>
        <a:xfrm>
          <a:off x="6813549" y="56046146"/>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1600451</xdr:colOff>
      <xdr:row>316</xdr:row>
      <xdr:rowOff>20096</xdr:rowOff>
    </xdr:from>
    <xdr:to>
      <xdr:col>7</xdr:col>
      <xdr:colOff>295264</xdr:colOff>
      <xdr:row>316</xdr:row>
      <xdr:rowOff>20096</xdr:rowOff>
    </xdr:to>
    <xdr:cxnSp macro="">
      <xdr:nvCxnSpPr>
        <xdr:cNvPr id="1491" name="Conector recto de flecha 1490">
          <a:extLst>
            <a:ext uri="{FF2B5EF4-FFF2-40B4-BE49-F238E27FC236}">
              <a16:creationId xmlns:a16="http://schemas.microsoft.com/office/drawing/2014/main" id="{00000000-0008-0000-0100-0000D3050000}"/>
            </a:ext>
          </a:extLst>
        </xdr:cNvPr>
        <xdr:cNvCxnSpPr/>
      </xdr:nvCxnSpPr>
      <xdr:spPr>
        <a:xfrm>
          <a:off x="8720389" y="58106721"/>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311150</xdr:colOff>
      <xdr:row>315</xdr:row>
      <xdr:rowOff>120650</xdr:rowOff>
    </xdr:from>
    <xdr:to>
      <xdr:col>6</xdr:col>
      <xdr:colOff>1607150</xdr:colOff>
      <xdr:row>316</xdr:row>
      <xdr:rowOff>119949</xdr:rowOff>
    </xdr:to>
    <xdr:sp macro="" textlink="">
      <xdr:nvSpPr>
        <xdr:cNvPr id="1492" name="Diagrama de flujo: proceso 1491">
          <a:extLst>
            <a:ext uri="{FF2B5EF4-FFF2-40B4-BE49-F238E27FC236}">
              <a16:creationId xmlns:a16="http://schemas.microsoft.com/office/drawing/2014/main" id="{00000000-0008-0000-0100-0000D4050000}"/>
            </a:ext>
          </a:extLst>
        </xdr:cNvPr>
        <xdr:cNvSpPr/>
      </xdr:nvSpPr>
      <xdr:spPr>
        <a:xfrm>
          <a:off x="7423150" y="58007250"/>
          <a:ext cx="1296000"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Consultoría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5</xdr:col>
      <xdr:colOff>1581149</xdr:colOff>
      <xdr:row>316</xdr:row>
      <xdr:rowOff>20096</xdr:rowOff>
    </xdr:from>
    <xdr:to>
      <xdr:col>6</xdr:col>
      <xdr:colOff>313549</xdr:colOff>
      <xdr:row>316</xdr:row>
      <xdr:rowOff>20096</xdr:rowOff>
    </xdr:to>
    <xdr:cxnSp macro="">
      <xdr:nvCxnSpPr>
        <xdr:cNvPr id="1493" name="Conector recto de flecha 1492">
          <a:extLst>
            <a:ext uri="{FF2B5EF4-FFF2-40B4-BE49-F238E27FC236}">
              <a16:creationId xmlns:a16="http://schemas.microsoft.com/office/drawing/2014/main" id="{00000000-0008-0000-0100-0000D5050000}"/>
            </a:ext>
          </a:extLst>
        </xdr:cNvPr>
        <xdr:cNvCxnSpPr/>
      </xdr:nvCxnSpPr>
      <xdr:spPr>
        <a:xfrm>
          <a:off x="6813549" y="58090846"/>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1600451</xdr:colOff>
      <xdr:row>325</xdr:row>
      <xdr:rowOff>121696</xdr:rowOff>
    </xdr:from>
    <xdr:to>
      <xdr:col>7</xdr:col>
      <xdr:colOff>295264</xdr:colOff>
      <xdr:row>325</xdr:row>
      <xdr:rowOff>121696</xdr:rowOff>
    </xdr:to>
    <xdr:cxnSp macro="">
      <xdr:nvCxnSpPr>
        <xdr:cNvPr id="1494" name="Conector recto de flecha 1493">
          <a:extLst>
            <a:ext uri="{FF2B5EF4-FFF2-40B4-BE49-F238E27FC236}">
              <a16:creationId xmlns:a16="http://schemas.microsoft.com/office/drawing/2014/main" id="{00000000-0008-0000-0100-0000D6050000}"/>
            </a:ext>
          </a:extLst>
        </xdr:cNvPr>
        <xdr:cNvCxnSpPr/>
      </xdr:nvCxnSpPr>
      <xdr:spPr>
        <a:xfrm>
          <a:off x="8720389" y="59867259"/>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311150</xdr:colOff>
      <xdr:row>325</xdr:row>
      <xdr:rowOff>38100</xdr:rowOff>
    </xdr:from>
    <xdr:to>
      <xdr:col>6</xdr:col>
      <xdr:colOff>1607150</xdr:colOff>
      <xdr:row>326</xdr:row>
      <xdr:rowOff>37399</xdr:rowOff>
    </xdr:to>
    <xdr:sp macro="" textlink="">
      <xdr:nvSpPr>
        <xdr:cNvPr id="1495" name="Diagrama de flujo: proceso 1494">
          <a:extLst>
            <a:ext uri="{FF2B5EF4-FFF2-40B4-BE49-F238E27FC236}">
              <a16:creationId xmlns:a16="http://schemas.microsoft.com/office/drawing/2014/main" id="{00000000-0008-0000-0100-0000D7050000}"/>
            </a:ext>
          </a:extLst>
        </xdr:cNvPr>
        <xdr:cNvSpPr/>
      </xdr:nvSpPr>
      <xdr:spPr>
        <a:xfrm>
          <a:off x="7423150" y="58432700"/>
          <a:ext cx="1296000"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Externo</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5</xdr:col>
      <xdr:colOff>1581149</xdr:colOff>
      <xdr:row>325</xdr:row>
      <xdr:rowOff>121696</xdr:rowOff>
    </xdr:from>
    <xdr:to>
      <xdr:col>6</xdr:col>
      <xdr:colOff>313549</xdr:colOff>
      <xdr:row>325</xdr:row>
      <xdr:rowOff>121696</xdr:rowOff>
    </xdr:to>
    <xdr:cxnSp macro="">
      <xdr:nvCxnSpPr>
        <xdr:cNvPr id="1496" name="Conector recto de flecha 1495">
          <a:extLst>
            <a:ext uri="{FF2B5EF4-FFF2-40B4-BE49-F238E27FC236}">
              <a16:creationId xmlns:a16="http://schemas.microsoft.com/office/drawing/2014/main" id="{00000000-0008-0000-0100-0000D8050000}"/>
            </a:ext>
          </a:extLst>
        </xdr:cNvPr>
        <xdr:cNvCxnSpPr/>
      </xdr:nvCxnSpPr>
      <xdr:spPr>
        <a:xfrm>
          <a:off x="6813549" y="58516296"/>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1560771</xdr:colOff>
      <xdr:row>307</xdr:row>
      <xdr:rowOff>47085</xdr:rowOff>
    </xdr:from>
    <xdr:to>
      <xdr:col>9</xdr:col>
      <xdr:colOff>293171</xdr:colOff>
      <xdr:row>307</xdr:row>
      <xdr:rowOff>47085</xdr:rowOff>
    </xdr:to>
    <xdr:cxnSp macro="">
      <xdr:nvCxnSpPr>
        <xdr:cNvPr id="1500" name="Conector recto de flecha 1499">
          <a:extLst>
            <a:ext uri="{FF2B5EF4-FFF2-40B4-BE49-F238E27FC236}">
              <a16:creationId xmlns:a16="http://schemas.microsoft.com/office/drawing/2014/main" id="{00000000-0008-0000-0100-0000DC050000}"/>
            </a:ext>
          </a:extLst>
        </xdr:cNvPr>
        <xdr:cNvCxnSpPr/>
      </xdr:nvCxnSpPr>
      <xdr:spPr>
        <a:xfrm>
          <a:off x="14311571" y="56047735"/>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274645</xdr:colOff>
      <xdr:row>306</xdr:row>
      <xdr:rowOff>147639</xdr:rowOff>
    </xdr:from>
    <xdr:to>
      <xdr:col>8</xdr:col>
      <xdr:colOff>1567470</xdr:colOff>
      <xdr:row>307</xdr:row>
      <xdr:rowOff>146938</xdr:rowOff>
    </xdr:to>
    <xdr:sp macro="" textlink="">
      <xdr:nvSpPr>
        <xdr:cNvPr id="1501" name="Diagrama de flujo: proceso 1500">
          <a:extLst>
            <a:ext uri="{FF2B5EF4-FFF2-40B4-BE49-F238E27FC236}">
              <a16:creationId xmlns:a16="http://schemas.microsoft.com/office/drawing/2014/main" id="{00000000-0008-0000-0100-0000DD050000}"/>
            </a:ext>
          </a:extLst>
        </xdr:cNvPr>
        <xdr:cNvSpPr/>
      </xdr:nvSpPr>
      <xdr:spPr>
        <a:xfrm>
          <a:off x="13025445" y="55964139"/>
          <a:ext cx="1292825"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SAP PM</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7</xdr:col>
      <xdr:colOff>1593838</xdr:colOff>
      <xdr:row>307</xdr:row>
      <xdr:rowOff>47085</xdr:rowOff>
    </xdr:from>
    <xdr:to>
      <xdr:col>8</xdr:col>
      <xdr:colOff>288650</xdr:colOff>
      <xdr:row>307</xdr:row>
      <xdr:rowOff>47085</xdr:rowOff>
    </xdr:to>
    <xdr:cxnSp macro="">
      <xdr:nvCxnSpPr>
        <xdr:cNvPr id="1502" name="Conector recto de flecha 1501">
          <a:extLst>
            <a:ext uri="{FF2B5EF4-FFF2-40B4-BE49-F238E27FC236}">
              <a16:creationId xmlns:a16="http://schemas.microsoft.com/office/drawing/2014/main" id="{00000000-0008-0000-0100-0000DE050000}"/>
            </a:ext>
          </a:extLst>
        </xdr:cNvPr>
        <xdr:cNvCxnSpPr/>
      </xdr:nvCxnSpPr>
      <xdr:spPr>
        <a:xfrm>
          <a:off x="10594963" y="56474773"/>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1560771</xdr:colOff>
      <xdr:row>316</xdr:row>
      <xdr:rowOff>21685</xdr:rowOff>
    </xdr:from>
    <xdr:to>
      <xdr:col>9</xdr:col>
      <xdr:colOff>293171</xdr:colOff>
      <xdr:row>316</xdr:row>
      <xdr:rowOff>21685</xdr:rowOff>
    </xdr:to>
    <xdr:cxnSp macro="">
      <xdr:nvCxnSpPr>
        <xdr:cNvPr id="1503" name="Conector recto de flecha 1502">
          <a:extLst>
            <a:ext uri="{FF2B5EF4-FFF2-40B4-BE49-F238E27FC236}">
              <a16:creationId xmlns:a16="http://schemas.microsoft.com/office/drawing/2014/main" id="{00000000-0008-0000-0100-0000DF050000}"/>
            </a:ext>
          </a:extLst>
        </xdr:cNvPr>
        <xdr:cNvCxnSpPr/>
      </xdr:nvCxnSpPr>
      <xdr:spPr>
        <a:xfrm>
          <a:off x="14311571" y="58092435"/>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274645</xdr:colOff>
      <xdr:row>315</xdr:row>
      <xdr:rowOff>122239</xdr:rowOff>
    </xdr:from>
    <xdr:to>
      <xdr:col>8</xdr:col>
      <xdr:colOff>1567470</xdr:colOff>
      <xdr:row>316</xdr:row>
      <xdr:rowOff>121538</xdr:rowOff>
    </xdr:to>
    <xdr:sp macro="" textlink="">
      <xdr:nvSpPr>
        <xdr:cNvPr id="1504" name="Diagrama de flujo: proceso 1503">
          <a:extLst>
            <a:ext uri="{FF2B5EF4-FFF2-40B4-BE49-F238E27FC236}">
              <a16:creationId xmlns:a16="http://schemas.microsoft.com/office/drawing/2014/main" id="{00000000-0008-0000-0100-0000E0050000}"/>
            </a:ext>
          </a:extLst>
        </xdr:cNvPr>
        <xdr:cNvSpPr/>
      </xdr:nvSpPr>
      <xdr:spPr>
        <a:xfrm>
          <a:off x="13025445" y="58008839"/>
          <a:ext cx="1292825"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SAP</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PM</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7</xdr:col>
      <xdr:colOff>1593838</xdr:colOff>
      <xdr:row>316</xdr:row>
      <xdr:rowOff>21685</xdr:rowOff>
    </xdr:from>
    <xdr:to>
      <xdr:col>8</xdr:col>
      <xdr:colOff>288650</xdr:colOff>
      <xdr:row>316</xdr:row>
      <xdr:rowOff>21685</xdr:rowOff>
    </xdr:to>
    <xdr:cxnSp macro="">
      <xdr:nvCxnSpPr>
        <xdr:cNvPr id="1505" name="Conector recto de flecha 1504">
          <a:extLst>
            <a:ext uri="{FF2B5EF4-FFF2-40B4-BE49-F238E27FC236}">
              <a16:creationId xmlns:a16="http://schemas.microsoft.com/office/drawing/2014/main" id="{00000000-0008-0000-0100-0000E1050000}"/>
            </a:ext>
          </a:extLst>
        </xdr:cNvPr>
        <xdr:cNvCxnSpPr/>
      </xdr:nvCxnSpPr>
      <xdr:spPr>
        <a:xfrm>
          <a:off x="10594963" y="58108310"/>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1560771</xdr:colOff>
      <xdr:row>325</xdr:row>
      <xdr:rowOff>123285</xdr:rowOff>
    </xdr:from>
    <xdr:to>
      <xdr:col>9</xdr:col>
      <xdr:colOff>293171</xdr:colOff>
      <xdr:row>325</xdr:row>
      <xdr:rowOff>123285</xdr:rowOff>
    </xdr:to>
    <xdr:cxnSp macro="">
      <xdr:nvCxnSpPr>
        <xdr:cNvPr id="1506" name="Conector recto de flecha 1505">
          <a:extLst>
            <a:ext uri="{FF2B5EF4-FFF2-40B4-BE49-F238E27FC236}">
              <a16:creationId xmlns:a16="http://schemas.microsoft.com/office/drawing/2014/main" id="{00000000-0008-0000-0100-0000E2050000}"/>
            </a:ext>
          </a:extLst>
        </xdr:cNvPr>
        <xdr:cNvCxnSpPr/>
      </xdr:nvCxnSpPr>
      <xdr:spPr>
        <a:xfrm>
          <a:off x="14311571" y="58517885"/>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274645</xdr:colOff>
      <xdr:row>325</xdr:row>
      <xdr:rowOff>39689</xdr:rowOff>
    </xdr:from>
    <xdr:to>
      <xdr:col>8</xdr:col>
      <xdr:colOff>1567470</xdr:colOff>
      <xdr:row>326</xdr:row>
      <xdr:rowOff>38988</xdr:rowOff>
    </xdr:to>
    <xdr:sp macro="" textlink="">
      <xdr:nvSpPr>
        <xdr:cNvPr id="1507" name="Diagrama de flujo: proceso 1506">
          <a:extLst>
            <a:ext uri="{FF2B5EF4-FFF2-40B4-BE49-F238E27FC236}">
              <a16:creationId xmlns:a16="http://schemas.microsoft.com/office/drawing/2014/main" id="{00000000-0008-0000-0100-0000E3050000}"/>
            </a:ext>
          </a:extLst>
        </xdr:cNvPr>
        <xdr:cNvSpPr/>
      </xdr:nvSpPr>
      <xdr:spPr>
        <a:xfrm>
          <a:off x="13025445" y="58434289"/>
          <a:ext cx="1292825"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SAP PM</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7</xdr:col>
      <xdr:colOff>1593838</xdr:colOff>
      <xdr:row>325</xdr:row>
      <xdr:rowOff>123285</xdr:rowOff>
    </xdr:from>
    <xdr:to>
      <xdr:col>8</xdr:col>
      <xdr:colOff>288650</xdr:colOff>
      <xdr:row>325</xdr:row>
      <xdr:rowOff>123285</xdr:rowOff>
    </xdr:to>
    <xdr:cxnSp macro="">
      <xdr:nvCxnSpPr>
        <xdr:cNvPr id="1508" name="Conector recto de flecha 1507">
          <a:extLst>
            <a:ext uri="{FF2B5EF4-FFF2-40B4-BE49-F238E27FC236}">
              <a16:creationId xmlns:a16="http://schemas.microsoft.com/office/drawing/2014/main" id="{00000000-0008-0000-0100-0000E4050000}"/>
            </a:ext>
          </a:extLst>
        </xdr:cNvPr>
        <xdr:cNvCxnSpPr/>
      </xdr:nvCxnSpPr>
      <xdr:spPr>
        <a:xfrm>
          <a:off x="10594963" y="59868848"/>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1505201</xdr:colOff>
      <xdr:row>288</xdr:row>
      <xdr:rowOff>96296</xdr:rowOff>
    </xdr:from>
    <xdr:to>
      <xdr:col>5</xdr:col>
      <xdr:colOff>301625</xdr:colOff>
      <xdr:row>288</xdr:row>
      <xdr:rowOff>96296</xdr:rowOff>
    </xdr:to>
    <xdr:cxnSp macro="">
      <xdr:nvCxnSpPr>
        <xdr:cNvPr id="1512" name="Conector recto de flecha 1511">
          <a:extLst>
            <a:ext uri="{FF2B5EF4-FFF2-40B4-BE49-F238E27FC236}">
              <a16:creationId xmlns:a16="http://schemas.microsoft.com/office/drawing/2014/main" id="{00000000-0008-0000-0100-0000E8050000}"/>
            </a:ext>
          </a:extLst>
        </xdr:cNvPr>
        <xdr:cNvCxnSpPr/>
      </xdr:nvCxnSpPr>
      <xdr:spPr>
        <a:xfrm>
          <a:off x="4858001" y="53728396"/>
          <a:ext cx="676024"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1302000</xdr:colOff>
      <xdr:row>288</xdr:row>
      <xdr:rowOff>96296</xdr:rowOff>
    </xdr:from>
    <xdr:to>
      <xdr:col>4</xdr:col>
      <xdr:colOff>304400</xdr:colOff>
      <xdr:row>288</xdr:row>
      <xdr:rowOff>96296</xdr:rowOff>
    </xdr:to>
    <xdr:cxnSp macro="">
      <xdr:nvCxnSpPr>
        <xdr:cNvPr id="1513" name="Conector recto de flecha 1512">
          <a:extLst>
            <a:ext uri="{FF2B5EF4-FFF2-40B4-BE49-F238E27FC236}">
              <a16:creationId xmlns:a16="http://schemas.microsoft.com/office/drawing/2014/main" id="{00000000-0008-0000-0100-0000E9050000}"/>
            </a:ext>
          </a:extLst>
        </xdr:cNvPr>
        <xdr:cNvCxnSpPr/>
      </xdr:nvCxnSpPr>
      <xdr:spPr>
        <a:xfrm>
          <a:off x="2775200" y="53728396"/>
          <a:ext cx="88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539750</xdr:colOff>
      <xdr:row>287</xdr:row>
      <xdr:rowOff>107950</xdr:rowOff>
    </xdr:from>
    <xdr:to>
      <xdr:col>3</xdr:col>
      <xdr:colOff>1308100</xdr:colOff>
      <xdr:row>289</xdr:row>
      <xdr:rowOff>82550</xdr:rowOff>
    </xdr:to>
    <xdr:sp macro="" textlink="">
      <xdr:nvSpPr>
        <xdr:cNvPr id="1514" name="Diagrama de flujo: terminador 1513">
          <a:extLst>
            <a:ext uri="{FF2B5EF4-FFF2-40B4-BE49-F238E27FC236}">
              <a16:creationId xmlns:a16="http://schemas.microsoft.com/office/drawing/2014/main" id="{00000000-0008-0000-0100-0000EA050000}"/>
            </a:ext>
          </a:extLst>
        </xdr:cNvPr>
        <xdr:cNvSpPr/>
      </xdr:nvSpPr>
      <xdr:spPr>
        <a:xfrm>
          <a:off x="2012950" y="53555900"/>
          <a:ext cx="768350" cy="342900"/>
        </a:xfrm>
        <a:prstGeom prst="flowChartTerminator">
          <a:avLst/>
        </a:prstGeom>
        <a:solidFill>
          <a:schemeClr val="bg1"/>
        </a:solid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600">
              <a:solidFill>
                <a:sysClr val="windowText" lastClr="000000"/>
              </a:solidFill>
              <a:latin typeface="Arial" panose="020B0604020202020204" pitchFamily="34" charset="0"/>
              <a:cs typeface="Arial" panose="020B0604020202020204" pitchFamily="34" charset="0"/>
            </a:rPr>
            <a:t>Inicio</a:t>
          </a:r>
        </a:p>
      </xdr:txBody>
    </xdr:sp>
    <xdr:clientData/>
  </xdr:twoCellAnchor>
  <xdr:twoCellAnchor>
    <xdr:from>
      <xdr:col>6</xdr:col>
      <xdr:colOff>311150</xdr:colOff>
      <xdr:row>288</xdr:row>
      <xdr:rowOff>12700</xdr:rowOff>
    </xdr:from>
    <xdr:to>
      <xdr:col>6</xdr:col>
      <xdr:colOff>1607150</xdr:colOff>
      <xdr:row>289</xdr:row>
      <xdr:rowOff>11999</xdr:rowOff>
    </xdr:to>
    <xdr:sp macro="" textlink="">
      <xdr:nvSpPr>
        <xdr:cNvPr id="1432" name="Diagrama de flujo: proceso 1431">
          <a:extLst>
            <a:ext uri="{FF2B5EF4-FFF2-40B4-BE49-F238E27FC236}">
              <a16:creationId xmlns:a16="http://schemas.microsoft.com/office/drawing/2014/main" id="{00000000-0008-0000-0100-000098050000}"/>
            </a:ext>
          </a:extLst>
        </xdr:cNvPr>
        <xdr:cNvSpPr/>
      </xdr:nvSpPr>
      <xdr:spPr>
        <a:xfrm>
          <a:off x="7423150" y="53644800"/>
          <a:ext cx="1296000"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Externo</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10</xdr:col>
      <xdr:colOff>482600</xdr:colOff>
      <xdr:row>287</xdr:row>
      <xdr:rowOff>107950</xdr:rowOff>
    </xdr:from>
    <xdr:to>
      <xdr:col>10</xdr:col>
      <xdr:colOff>1250950</xdr:colOff>
      <xdr:row>289</xdr:row>
      <xdr:rowOff>82550</xdr:rowOff>
    </xdr:to>
    <xdr:sp macro="" textlink="">
      <xdr:nvSpPr>
        <xdr:cNvPr id="1517" name="Diagrama de flujo: terminador 1516">
          <a:extLst>
            <a:ext uri="{FF2B5EF4-FFF2-40B4-BE49-F238E27FC236}">
              <a16:creationId xmlns:a16="http://schemas.microsoft.com/office/drawing/2014/main" id="{00000000-0008-0000-0100-0000ED050000}"/>
            </a:ext>
          </a:extLst>
        </xdr:cNvPr>
        <xdr:cNvSpPr/>
      </xdr:nvSpPr>
      <xdr:spPr>
        <a:xfrm>
          <a:off x="16992600" y="53555900"/>
          <a:ext cx="768350" cy="342900"/>
        </a:xfrm>
        <a:prstGeom prst="flowChartTerminator">
          <a:avLst/>
        </a:prstGeom>
        <a:solidFill>
          <a:schemeClr val="bg1"/>
        </a:solid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600">
              <a:solidFill>
                <a:sysClr val="windowText" lastClr="000000"/>
              </a:solidFill>
              <a:latin typeface="Arial" panose="020B0604020202020204" pitchFamily="34" charset="0"/>
              <a:cs typeface="Arial" panose="020B0604020202020204" pitchFamily="34" charset="0"/>
            </a:rPr>
            <a:t>Fin</a:t>
          </a:r>
        </a:p>
      </xdr:txBody>
    </xdr:sp>
    <xdr:clientData/>
  </xdr:twoCellAnchor>
  <xdr:twoCellAnchor>
    <xdr:from>
      <xdr:col>9</xdr:col>
      <xdr:colOff>1587751</xdr:colOff>
      <xdr:row>288</xdr:row>
      <xdr:rowOff>96296</xdr:rowOff>
    </xdr:from>
    <xdr:to>
      <xdr:col>10</xdr:col>
      <xdr:colOff>482151</xdr:colOff>
      <xdr:row>288</xdr:row>
      <xdr:rowOff>96296</xdr:rowOff>
    </xdr:to>
    <xdr:cxnSp macro="">
      <xdr:nvCxnSpPr>
        <xdr:cNvPr id="1518" name="Conector recto de flecha 1517">
          <a:extLst>
            <a:ext uri="{FF2B5EF4-FFF2-40B4-BE49-F238E27FC236}">
              <a16:creationId xmlns:a16="http://schemas.microsoft.com/office/drawing/2014/main" id="{00000000-0008-0000-0100-0000EE050000}"/>
            </a:ext>
          </a:extLst>
        </xdr:cNvPr>
        <xdr:cNvCxnSpPr/>
      </xdr:nvCxnSpPr>
      <xdr:spPr>
        <a:xfrm>
          <a:off x="16218151" y="53728396"/>
          <a:ext cx="774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1505201</xdr:colOff>
      <xdr:row>297</xdr:row>
      <xdr:rowOff>89946</xdr:rowOff>
    </xdr:from>
    <xdr:to>
      <xdr:col>5</xdr:col>
      <xdr:colOff>301625</xdr:colOff>
      <xdr:row>297</xdr:row>
      <xdr:rowOff>89946</xdr:rowOff>
    </xdr:to>
    <xdr:cxnSp macro="">
      <xdr:nvCxnSpPr>
        <xdr:cNvPr id="1519" name="Conector recto de flecha 1518">
          <a:extLst>
            <a:ext uri="{FF2B5EF4-FFF2-40B4-BE49-F238E27FC236}">
              <a16:creationId xmlns:a16="http://schemas.microsoft.com/office/drawing/2014/main" id="{00000000-0008-0000-0100-0000EF050000}"/>
            </a:ext>
          </a:extLst>
        </xdr:cNvPr>
        <xdr:cNvCxnSpPr/>
      </xdr:nvCxnSpPr>
      <xdr:spPr>
        <a:xfrm>
          <a:off x="4858001" y="54617396"/>
          <a:ext cx="676024"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1302000</xdr:colOff>
      <xdr:row>297</xdr:row>
      <xdr:rowOff>89946</xdr:rowOff>
    </xdr:from>
    <xdr:to>
      <xdr:col>4</xdr:col>
      <xdr:colOff>304400</xdr:colOff>
      <xdr:row>297</xdr:row>
      <xdr:rowOff>89946</xdr:rowOff>
    </xdr:to>
    <xdr:cxnSp macro="">
      <xdr:nvCxnSpPr>
        <xdr:cNvPr id="1520" name="Conector recto de flecha 1519">
          <a:extLst>
            <a:ext uri="{FF2B5EF4-FFF2-40B4-BE49-F238E27FC236}">
              <a16:creationId xmlns:a16="http://schemas.microsoft.com/office/drawing/2014/main" id="{00000000-0008-0000-0100-0000F0050000}"/>
            </a:ext>
          </a:extLst>
        </xdr:cNvPr>
        <xdr:cNvCxnSpPr/>
      </xdr:nvCxnSpPr>
      <xdr:spPr>
        <a:xfrm>
          <a:off x="2775200" y="54617396"/>
          <a:ext cx="88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539750</xdr:colOff>
      <xdr:row>296</xdr:row>
      <xdr:rowOff>101600</xdr:rowOff>
    </xdr:from>
    <xdr:to>
      <xdr:col>3</xdr:col>
      <xdr:colOff>1308100</xdr:colOff>
      <xdr:row>298</xdr:row>
      <xdr:rowOff>76200</xdr:rowOff>
    </xdr:to>
    <xdr:sp macro="" textlink="">
      <xdr:nvSpPr>
        <xdr:cNvPr id="1521" name="Diagrama de flujo: terminador 1520">
          <a:extLst>
            <a:ext uri="{FF2B5EF4-FFF2-40B4-BE49-F238E27FC236}">
              <a16:creationId xmlns:a16="http://schemas.microsoft.com/office/drawing/2014/main" id="{00000000-0008-0000-0100-0000F1050000}"/>
            </a:ext>
          </a:extLst>
        </xdr:cNvPr>
        <xdr:cNvSpPr/>
      </xdr:nvSpPr>
      <xdr:spPr>
        <a:xfrm>
          <a:off x="2012950" y="54444900"/>
          <a:ext cx="768350" cy="342900"/>
        </a:xfrm>
        <a:prstGeom prst="flowChartTerminator">
          <a:avLst/>
        </a:prstGeom>
        <a:solidFill>
          <a:schemeClr val="bg1"/>
        </a:solid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600">
              <a:solidFill>
                <a:sysClr val="windowText" lastClr="000000"/>
              </a:solidFill>
              <a:latin typeface="Arial" panose="020B0604020202020204" pitchFamily="34" charset="0"/>
              <a:cs typeface="Arial" panose="020B0604020202020204" pitchFamily="34" charset="0"/>
            </a:rPr>
            <a:t>Inicio</a:t>
          </a:r>
        </a:p>
      </xdr:txBody>
    </xdr:sp>
    <xdr:clientData/>
  </xdr:twoCellAnchor>
  <xdr:twoCellAnchor>
    <xdr:from>
      <xdr:col>4</xdr:col>
      <xdr:colOff>311150</xdr:colOff>
      <xdr:row>297</xdr:row>
      <xdr:rowOff>12700</xdr:rowOff>
    </xdr:from>
    <xdr:to>
      <xdr:col>4</xdr:col>
      <xdr:colOff>1607150</xdr:colOff>
      <xdr:row>298</xdr:row>
      <xdr:rowOff>11999</xdr:rowOff>
    </xdr:to>
    <xdr:sp macro="" textlink="">
      <xdr:nvSpPr>
        <xdr:cNvPr id="1522" name="Diagrama de flujo: proceso 1521">
          <a:extLst>
            <a:ext uri="{FF2B5EF4-FFF2-40B4-BE49-F238E27FC236}">
              <a16:creationId xmlns:a16="http://schemas.microsoft.com/office/drawing/2014/main" id="{00000000-0008-0000-0100-0000F2050000}"/>
            </a:ext>
          </a:extLst>
        </xdr:cNvPr>
        <xdr:cNvSpPr/>
      </xdr:nvSpPr>
      <xdr:spPr>
        <a:xfrm>
          <a:off x="3663950" y="54540150"/>
          <a:ext cx="1296000"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Externo</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5</xdr:col>
      <xdr:colOff>932236</xdr:colOff>
      <xdr:row>291</xdr:row>
      <xdr:rowOff>166940</xdr:rowOff>
    </xdr:from>
    <xdr:to>
      <xdr:col>9</xdr:col>
      <xdr:colOff>946952</xdr:colOff>
      <xdr:row>291</xdr:row>
      <xdr:rowOff>166940</xdr:rowOff>
    </xdr:to>
    <xdr:cxnSp macro="">
      <xdr:nvCxnSpPr>
        <xdr:cNvPr id="1523" name="Conector recto de flecha 1522">
          <a:extLst>
            <a:ext uri="{FF2B5EF4-FFF2-40B4-BE49-F238E27FC236}">
              <a16:creationId xmlns:a16="http://schemas.microsoft.com/office/drawing/2014/main" id="{00000000-0008-0000-0100-0000F3050000}"/>
            </a:ext>
          </a:extLst>
        </xdr:cNvPr>
        <xdr:cNvCxnSpPr/>
      </xdr:nvCxnSpPr>
      <xdr:spPr>
        <a:xfrm>
          <a:off x="6164636" y="54351490"/>
          <a:ext cx="9412716" cy="0"/>
        </a:xfrm>
        <a:prstGeom prst="straightConnector1">
          <a:avLst/>
        </a:prstGeom>
        <a:ln w="6350">
          <a:solidFill>
            <a:schemeClr val="accent1">
              <a:lumMod val="75000"/>
            </a:schemeClr>
          </a:solidFill>
          <a:prstDash val="solid"/>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933698</xdr:colOff>
      <xdr:row>291</xdr:row>
      <xdr:rowOff>166428</xdr:rowOff>
    </xdr:from>
    <xdr:to>
      <xdr:col>5</xdr:col>
      <xdr:colOff>933698</xdr:colOff>
      <xdr:row>295</xdr:row>
      <xdr:rowOff>93628</xdr:rowOff>
    </xdr:to>
    <xdr:cxnSp macro="">
      <xdr:nvCxnSpPr>
        <xdr:cNvPr id="1524" name="Conector recto de flecha 1523">
          <a:extLst>
            <a:ext uri="{FF2B5EF4-FFF2-40B4-BE49-F238E27FC236}">
              <a16:creationId xmlns:a16="http://schemas.microsoft.com/office/drawing/2014/main" id="{00000000-0008-0000-0100-0000F4050000}"/>
            </a:ext>
          </a:extLst>
        </xdr:cNvPr>
        <xdr:cNvCxnSpPr/>
      </xdr:nvCxnSpPr>
      <xdr:spPr>
        <a:xfrm rot="16200000" flipV="1">
          <a:off x="5923098" y="54593978"/>
          <a:ext cx="486000" cy="0"/>
        </a:xfrm>
        <a:prstGeom prst="straightConnector1">
          <a:avLst/>
        </a:prstGeom>
        <a:ln w="6350">
          <a:solidFill>
            <a:schemeClr val="accent1">
              <a:lumMod val="75000"/>
            </a:schemeClr>
          </a:solidFill>
          <a:prstDash val="solid"/>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947862</xdr:colOff>
      <xdr:row>288</xdr:row>
      <xdr:rowOff>165780</xdr:rowOff>
    </xdr:from>
    <xdr:to>
      <xdr:col>9</xdr:col>
      <xdr:colOff>947862</xdr:colOff>
      <xdr:row>291</xdr:row>
      <xdr:rowOff>165293</xdr:rowOff>
    </xdr:to>
    <xdr:cxnSp macro="">
      <xdr:nvCxnSpPr>
        <xdr:cNvPr id="1525" name="Conector recto de flecha 1524">
          <a:extLst>
            <a:ext uri="{FF2B5EF4-FFF2-40B4-BE49-F238E27FC236}">
              <a16:creationId xmlns:a16="http://schemas.microsoft.com/office/drawing/2014/main" id="{00000000-0008-0000-0100-0000F5050000}"/>
            </a:ext>
          </a:extLst>
        </xdr:cNvPr>
        <xdr:cNvCxnSpPr/>
      </xdr:nvCxnSpPr>
      <xdr:spPr>
        <a:xfrm rot="16200000" flipV="1">
          <a:off x="15302280" y="54073862"/>
          <a:ext cx="551963" cy="0"/>
        </a:xfrm>
        <a:prstGeom prst="straightConnector1">
          <a:avLst/>
        </a:prstGeom>
        <a:ln w="6350">
          <a:solidFill>
            <a:schemeClr val="accent1">
              <a:lumMod val="75000"/>
            </a:schemeClr>
          </a:solidFill>
          <a:prstDash val="solid"/>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483578</xdr:colOff>
      <xdr:row>296</xdr:row>
      <xdr:rowOff>102584</xdr:rowOff>
    </xdr:from>
    <xdr:to>
      <xdr:col>10</xdr:col>
      <xdr:colOff>1251928</xdr:colOff>
      <xdr:row>298</xdr:row>
      <xdr:rowOff>77184</xdr:rowOff>
    </xdr:to>
    <xdr:sp macro="" textlink="">
      <xdr:nvSpPr>
        <xdr:cNvPr id="1526" name="Diagrama de flujo: terminador 1525">
          <a:extLst>
            <a:ext uri="{FF2B5EF4-FFF2-40B4-BE49-F238E27FC236}">
              <a16:creationId xmlns:a16="http://schemas.microsoft.com/office/drawing/2014/main" id="{00000000-0008-0000-0100-0000F6050000}"/>
            </a:ext>
          </a:extLst>
        </xdr:cNvPr>
        <xdr:cNvSpPr/>
      </xdr:nvSpPr>
      <xdr:spPr>
        <a:xfrm>
          <a:off x="17003347" y="55049622"/>
          <a:ext cx="768350" cy="345831"/>
        </a:xfrm>
        <a:prstGeom prst="flowChartTerminator">
          <a:avLst/>
        </a:prstGeom>
        <a:solidFill>
          <a:schemeClr val="bg1"/>
        </a:solid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600">
              <a:solidFill>
                <a:sysClr val="windowText" lastClr="000000"/>
              </a:solidFill>
              <a:latin typeface="Arial" panose="020B0604020202020204" pitchFamily="34" charset="0"/>
              <a:cs typeface="Arial" panose="020B0604020202020204" pitchFamily="34" charset="0"/>
            </a:rPr>
            <a:t>Fin</a:t>
          </a:r>
        </a:p>
      </xdr:txBody>
    </xdr:sp>
    <xdr:clientData/>
  </xdr:twoCellAnchor>
  <xdr:twoCellAnchor>
    <xdr:from>
      <xdr:col>9</xdr:col>
      <xdr:colOff>1588729</xdr:colOff>
      <xdr:row>297</xdr:row>
      <xdr:rowOff>90929</xdr:rowOff>
    </xdr:from>
    <xdr:to>
      <xdr:col>10</xdr:col>
      <xdr:colOff>483129</xdr:colOff>
      <xdr:row>297</xdr:row>
      <xdr:rowOff>90929</xdr:rowOff>
    </xdr:to>
    <xdr:cxnSp macro="">
      <xdr:nvCxnSpPr>
        <xdr:cNvPr id="1527" name="Conector recto de flecha 1526">
          <a:extLst>
            <a:ext uri="{FF2B5EF4-FFF2-40B4-BE49-F238E27FC236}">
              <a16:creationId xmlns:a16="http://schemas.microsoft.com/office/drawing/2014/main" id="{00000000-0008-0000-0100-0000F7050000}"/>
            </a:ext>
          </a:extLst>
        </xdr:cNvPr>
        <xdr:cNvCxnSpPr/>
      </xdr:nvCxnSpPr>
      <xdr:spPr>
        <a:xfrm>
          <a:off x="16227921" y="55223583"/>
          <a:ext cx="774977"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298450</xdr:colOff>
      <xdr:row>288</xdr:row>
      <xdr:rowOff>0</xdr:rowOff>
    </xdr:from>
    <xdr:to>
      <xdr:col>9</xdr:col>
      <xdr:colOff>1594450</xdr:colOff>
      <xdr:row>288</xdr:row>
      <xdr:rowOff>183449</xdr:rowOff>
    </xdr:to>
    <xdr:sp macro="" textlink="">
      <xdr:nvSpPr>
        <xdr:cNvPr id="1395" name="Diagrama de flujo: proceso 1394">
          <a:extLst>
            <a:ext uri="{FF2B5EF4-FFF2-40B4-BE49-F238E27FC236}">
              <a16:creationId xmlns:a16="http://schemas.microsoft.com/office/drawing/2014/main" id="{00000000-0008-0000-0100-000073050000}"/>
            </a:ext>
          </a:extLst>
        </xdr:cNvPr>
        <xdr:cNvSpPr/>
      </xdr:nvSpPr>
      <xdr:spPr>
        <a:xfrm>
          <a:off x="14928850" y="5363210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Equipos</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jerarquizados por criticidad</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4</xdr:col>
      <xdr:colOff>1505201</xdr:colOff>
      <xdr:row>307</xdr:row>
      <xdr:rowOff>45496</xdr:rowOff>
    </xdr:from>
    <xdr:to>
      <xdr:col>5</xdr:col>
      <xdr:colOff>301625</xdr:colOff>
      <xdr:row>307</xdr:row>
      <xdr:rowOff>45496</xdr:rowOff>
    </xdr:to>
    <xdr:cxnSp macro="">
      <xdr:nvCxnSpPr>
        <xdr:cNvPr id="1531" name="Conector recto de flecha 1530">
          <a:extLst>
            <a:ext uri="{FF2B5EF4-FFF2-40B4-BE49-F238E27FC236}">
              <a16:creationId xmlns:a16="http://schemas.microsoft.com/office/drawing/2014/main" id="{00000000-0008-0000-0100-0000FB050000}"/>
            </a:ext>
          </a:extLst>
        </xdr:cNvPr>
        <xdr:cNvCxnSpPr/>
      </xdr:nvCxnSpPr>
      <xdr:spPr>
        <a:xfrm>
          <a:off x="4858001" y="56052496"/>
          <a:ext cx="676024"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1302000</xdr:colOff>
      <xdr:row>307</xdr:row>
      <xdr:rowOff>45496</xdr:rowOff>
    </xdr:from>
    <xdr:to>
      <xdr:col>4</xdr:col>
      <xdr:colOff>304400</xdr:colOff>
      <xdr:row>307</xdr:row>
      <xdr:rowOff>45496</xdr:rowOff>
    </xdr:to>
    <xdr:cxnSp macro="">
      <xdr:nvCxnSpPr>
        <xdr:cNvPr id="1532" name="Conector recto de flecha 1531">
          <a:extLst>
            <a:ext uri="{FF2B5EF4-FFF2-40B4-BE49-F238E27FC236}">
              <a16:creationId xmlns:a16="http://schemas.microsoft.com/office/drawing/2014/main" id="{00000000-0008-0000-0100-0000FC050000}"/>
            </a:ext>
          </a:extLst>
        </xdr:cNvPr>
        <xdr:cNvCxnSpPr/>
      </xdr:nvCxnSpPr>
      <xdr:spPr>
        <a:xfrm>
          <a:off x="2775200" y="56052496"/>
          <a:ext cx="88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539750</xdr:colOff>
      <xdr:row>306</xdr:row>
      <xdr:rowOff>57150</xdr:rowOff>
    </xdr:from>
    <xdr:to>
      <xdr:col>3</xdr:col>
      <xdr:colOff>1308100</xdr:colOff>
      <xdr:row>308</xdr:row>
      <xdr:rowOff>31750</xdr:rowOff>
    </xdr:to>
    <xdr:sp macro="" textlink="">
      <xdr:nvSpPr>
        <xdr:cNvPr id="1533" name="Diagrama de flujo: terminador 1532">
          <a:extLst>
            <a:ext uri="{FF2B5EF4-FFF2-40B4-BE49-F238E27FC236}">
              <a16:creationId xmlns:a16="http://schemas.microsoft.com/office/drawing/2014/main" id="{00000000-0008-0000-0100-0000FD050000}"/>
            </a:ext>
          </a:extLst>
        </xdr:cNvPr>
        <xdr:cNvSpPr/>
      </xdr:nvSpPr>
      <xdr:spPr>
        <a:xfrm>
          <a:off x="2012950" y="55880000"/>
          <a:ext cx="768350" cy="342900"/>
        </a:xfrm>
        <a:prstGeom prst="flowChartTerminator">
          <a:avLst/>
        </a:prstGeom>
        <a:solidFill>
          <a:schemeClr val="bg1"/>
        </a:solid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600">
              <a:solidFill>
                <a:sysClr val="windowText" lastClr="000000"/>
              </a:solidFill>
              <a:latin typeface="Arial" panose="020B0604020202020204" pitchFamily="34" charset="0"/>
              <a:cs typeface="Arial" panose="020B0604020202020204" pitchFamily="34" charset="0"/>
            </a:rPr>
            <a:t>Inicio</a:t>
          </a:r>
        </a:p>
      </xdr:txBody>
    </xdr:sp>
    <xdr:clientData/>
  </xdr:twoCellAnchor>
  <xdr:twoCellAnchor>
    <xdr:from>
      <xdr:col>4</xdr:col>
      <xdr:colOff>311150</xdr:colOff>
      <xdr:row>306</xdr:row>
      <xdr:rowOff>152400</xdr:rowOff>
    </xdr:from>
    <xdr:to>
      <xdr:col>4</xdr:col>
      <xdr:colOff>1607150</xdr:colOff>
      <xdr:row>307</xdr:row>
      <xdr:rowOff>151699</xdr:rowOff>
    </xdr:to>
    <xdr:sp macro="" textlink="">
      <xdr:nvSpPr>
        <xdr:cNvPr id="1534" name="Diagrama de flujo: proceso 1533">
          <a:extLst>
            <a:ext uri="{FF2B5EF4-FFF2-40B4-BE49-F238E27FC236}">
              <a16:creationId xmlns:a16="http://schemas.microsoft.com/office/drawing/2014/main" id="{00000000-0008-0000-0100-0000FE050000}"/>
            </a:ext>
          </a:extLst>
        </xdr:cNvPr>
        <xdr:cNvSpPr/>
      </xdr:nvSpPr>
      <xdr:spPr>
        <a:xfrm>
          <a:off x="3663950" y="55975250"/>
          <a:ext cx="1296000"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KM + SAP PM + Externo</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10</xdr:col>
      <xdr:colOff>479670</xdr:colOff>
      <xdr:row>306</xdr:row>
      <xdr:rowOff>58622</xdr:rowOff>
    </xdr:from>
    <xdr:to>
      <xdr:col>10</xdr:col>
      <xdr:colOff>1248020</xdr:colOff>
      <xdr:row>308</xdr:row>
      <xdr:rowOff>33222</xdr:rowOff>
    </xdr:to>
    <xdr:sp macro="" textlink="">
      <xdr:nvSpPr>
        <xdr:cNvPr id="1535" name="Diagrama de flujo: terminador 1534">
          <a:extLst>
            <a:ext uri="{FF2B5EF4-FFF2-40B4-BE49-F238E27FC236}">
              <a16:creationId xmlns:a16="http://schemas.microsoft.com/office/drawing/2014/main" id="{00000000-0008-0000-0100-0000FF050000}"/>
            </a:ext>
          </a:extLst>
        </xdr:cNvPr>
        <xdr:cNvSpPr/>
      </xdr:nvSpPr>
      <xdr:spPr>
        <a:xfrm>
          <a:off x="16989670" y="56433922"/>
          <a:ext cx="768350" cy="342900"/>
        </a:xfrm>
        <a:prstGeom prst="flowChartTerminator">
          <a:avLst/>
        </a:prstGeom>
        <a:solidFill>
          <a:schemeClr val="bg1"/>
        </a:solid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600">
              <a:solidFill>
                <a:sysClr val="windowText" lastClr="000000"/>
              </a:solidFill>
              <a:latin typeface="Arial" panose="020B0604020202020204" pitchFamily="34" charset="0"/>
              <a:cs typeface="Arial" panose="020B0604020202020204" pitchFamily="34" charset="0"/>
            </a:rPr>
            <a:t>Fin</a:t>
          </a:r>
        </a:p>
      </xdr:txBody>
    </xdr:sp>
    <xdr:clientData/>
  </xdr:twoCellAnchor>
  <xdr:twoCellAnchor>
    <xdr:from>
      <xdr:col>9</xdr:col>
      <xdr:colOff>1584821</xdr:colOff>
      <xdr:row>307</xdr:row>
      <xdr:rowOff>46967</xdr:rowOff>
    </xdr:from>
    <xdr:to>
      <xdr:col>10</xdr:col>
      <xdr:colOff>479221</xdr:colOff>
      <xdr:row>307</xdr:row>
      <xdr:rowOff>46967</xdr:rowOff>
    </xdr:to>
    <xdr:cxnSp macro="">
      <xdr:nvCxnSpPr>
        <xdr:cNvPr id="1536" name="Conector recto de flecha 1535">
          <a:extLst>
            <a:ext uri="{FF2B5EF4-FFF2-40B4-BE49-F238E27FC236}">
              <a16:creationId xmlns:a16="http://schemas.microsoft.com/office/drawing/2014/main" id="{00000000-0008-0000-0100-000000060000}"/>
            </a:ext>
          </a:extLst>
        </xdr:cNvPr>
        <xdr:cNvCxnSpPr/>
      </xdr:nvCxnSpPr>
      <xdr:spPr>
        <a:xfrm>
          <a:off x="16215221" y="56606417"/>
          <a:ext cx="774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936144</xdr:colOff>
      <xdr:row>300</xdr:row>
      <xdr:rowOff>173290</xdr:rowOff>
    </xdr:from>
    <xdr:to>
      <xdr:col>9</xdr:col>
      <xdr:colOff>950860</xdr:colOff>
      <xdr:row>300</xdr:row>
      <xdr:rowOff>173290</xdr:rowOff>
    </xdr:to>
    <xdr:cxnSp macro="">
      <xdr:nvCxnSpPr>
        <xdr:cNvPr id="1537" name="Conector recto de flecha 1536">
          <a:extLst>
            <a:ext uri="{FF2B5EF4-FFF2-40B4-BE49-F238E27FC236}">
              <a16:creationId xmlns:a16="http://schemas.microsoft.com/office/drawing/2014/main" id="{00000000-0008-0000-0100-000001060000}"/>
            </a:ext>
          </a:extLst>
        </xdr:cNvPr>
        <xdr:cNvCxnSpPr/>
      </xdr:nvCxnSpPr>
      <xdr:spPr>
        <a:xfrm>
          <a:off x="6168544" y="55805640"/>
          <a:ext cx="9412716" cy="0"/>
        </a:xfrm>
        <a:prstGeom prst="straightConnector1">
          <a:avLst/>
        </a:prstGeom>
        <a:ln w="6350">
          <a:solidFill>
            <a:schemeClr val="accent1">
              <a:lumMod val="75000"/>
            </a:schemeClr>
          </a:solidFill>
          <a:prstDash val="solid"/>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931256</xdr:colOff>
      <xdr:row>300</xdr:row>
      <xdr:rowOff>175978</xdr:rowOff>
    </xdr:from>
    <xdr:to>
      <xdr:col>5</xdr:col>
      <xdr:colOff>931256</xdr:colOff>
      <xdr:row>305</xdr:row>
      <xdr:rowOff>49178</xdr:rowOff>
    </xdr:to>
    <xdr:cxnSp macro="">
      <xdr:nvCxnSpPr>
        <xdr:cNvPr id="1538" name="Conector recto de flecha 1537">
          <a:extLst>
            <a:ext uri="{FF2B5EF4-FFF2-40B4-BE49-F238E27FC236}">
              <a16:creationId xmlns:a16="http://schemas.microsoft.com/office/drawing/2014/main" id="{00000000-0008-0000-0100-000002060000}"/>
            </a:ext>
          </a:extLst>
        </xdr:cNvPr>
        <xdr:cNvCxnSpPr/>
      </xdr:nvCxnSpPr>
      <xdr:spPr>
        <a:xfrm rot="16200000" flipV="1">
          <a:off x="5947656" y="56024328"/>
          <a:ext cx="432000" cy="0"/>
        </a:xfrm>
        <a:prstGeom prst="straightConnector1">
          <a:avLst/>
        </a:prstGeom>
        <a:ln w="6350">
          <a:solidFill>
            <a:schemeClr val="accent1">
              <a:lumMod val="75000"/>
            </a:schemeClr>
          </a:solidFill>
          <a:prstDash val="solid"/>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945420</xdr:colOff>
      <xdr:row>297</xdr:row>
      <xdr:rowOff>172130</xdr:rowOff>
    </xdr:from>
    <xdr:to>
      <xdr:col>9</xdr:col>
      <xdr:colOff>945420</xdr:colOff>
      <xdr:row>300</xdr:row>
      <xdr:rowOff>171643</xdr:rowOff>
    </xdr:to>
    <xdr:cxnSp macro="">
      <xdr:nvCxnSpPr>
        <xdr:cNvPr id="1539" name="Conector recto de flecha 1538">
          <a:extLst>
            <a:ext uri="{FF2B5EF4-FFF2-40B4-BE49-F238E27FC236}">
              <a16:creationId xmlns:a16="http://schemas.microsoft.com/office/drawing/2014/main" id="{00000000-0008-0000-0100-000003060000}"/>
            </a:ext>
          </a:extLst>
        </xdr:cNvPr>
        <xdr:cNvCxnSpPr/>
      </xdr:nvCxnSpPr>
      <xdr:spPr>
        <a:xfrm rot="16200000" flipV="1">
          <a:off x="15299838" y="55528012"/>
          <a:ext cx="551963" cy="0"/>
        </a:xfrm>
        <a:prstGeom prst="straightConnector1">
          <a:avLst/>
        </a:prstGeom>
        <a:ln w="6350">
          <a:solidFill>
            <a:schemeClr val="accent1">
              <a:lumMod val="75000"/>
            </a:schemeClr>
          </a:solidFill>
          <a:prstDash val="solid"/>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1505201</xdr:colOff>
      <xdr:row>316</xdr:row>
      <xdr:rowOff>20096</xdr:rowOff>
    </xdr:from>
    <xdr:to>
      <xdr:col>5</xdr:col>
      <xdr:colOff>301625</xdr:colOff>
      <xdr:row>316</xdr:row>
      <xdr:rowOff>20096</xdr:rowOff>
    </xdr:to>
    <xdr:cxnSp macro="">
      <xdr:nvCxnSpPr>
        <xdr:cNvPr id="1540" name="Conector recto de flecha 1539">
          <a:extLst>
            <a:ext uri="{FF2B5EF4-FFF2-40B4-BE49-F238E27FC236}">
              <a16:creationId xmlns:a16="http://schemas.microsoft.com/office/drawing/2014/main" id="{00000000-0008-0000-0100-000004060000}"/>
            </a:ext>
          </a:extLst>
        </xdr:cNvPr>
        <xdr:cNvCxnSpPr/>
      </xdr:nvCxnSpPr>
      <xdr:spPr>
        <a:xfrm>
          <a:off x="4858001" y="58090846"/>
          <a:ext cx="676024"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1302000</xdr:colOff>
      <xdr:row>316</xdr:row>
      <xdr:rowOff>20096</xdr:rowOff>
    </xdr:from>
    <xdr:to>
      <xdr:col>4</xdr:col>
      <xdr:colOff>304400</xdr:colOff>
      <xdr:row>316</xdr:row>
      <xdr:rowOff>20096</xdr:rowOff>
    </xdr:to>
    <xdr:cxnSp macro="">
      <xdr:nvCxnSpPr>
        <xdr:cNvPr id="1541" name="Conector recto de flecha 1540">
          <a:extLst>
            <a:ext uri="{FF2B5EF4-FFF2-40B4-BE49-F238E27FC236}">
              <a16:creationId xmlns:a16="http://schemas.microsoft.com/office/drawing/2014/main" id="{00000000-0008-0000-0100-000005060000}"/>
            </a:ext>
          </a:extLst>
        </xdr:cNvPr>
        <xdr:cNvCxnSpPr/>
      </xdr:nvCxnSpPr>
      <xdr:spPr>
        <a:xfrm>
          <a:off x="2775200" y="58090846"/>
          <a:ext cx="88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539750</xdr:colOff>
      <xdr:row>315</xdr:row>
      <xdr:rowOff>31750</xdr:rowOff>
    </xdr:from>
    <xdr:to>
      <xdr:col>3</xdr:col>
      <xdr:colOff>1308100</xdr:colOff>
      <xdr:row>317</xdr:row>
      <xdr:rowOff>6350</xdr:rowOff>
    </xdr:to>
    <xdr:sp macro="" textlink="">
      <xdr:nvSpPr>
        <xdr:cNvPr id="1542" name="Diagrama de flujo: terminador 1541">
          <a:extLst>
            <a:ext uri="{FF2B5EF4-FFF2-40B4-BE49-F238E27FC236}">
              <a16:creationId xmlns:a16="http://schemas.microsoft.com/office/drawing/2014/main" id="{00000000-0008-0000-0100-000006060000}"/>
            </a:ext>
          </a:extLst>
        </xdr:cNvPr>
        <xdr:cNvSpPr/>
      </xdr:nvSpPr>
      <xdr:spPr>
        <a:xfrm>
          <a:off x="2012950" y="57918350"/>
          <a:ext cx="768350" cy="342900"/>
        </a:xfrm>
        <a:prstGeom prst="flowChartTerminator">
          <a:avLst/>
        </a:prstGeom>
        <a:solidFill>
          <a:schemeClr val="bg1"/>
        </a:solid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600">
              <a:solidFill>
                <a:sysClr val="windowText" lastClr="000000"/>
              </a:solidFill>
              <a:latin typeface="Arial" panose="020B0604020202020204" pitchFamily="34" charset="0"/>
              <a:cs typeface="Arial" panose="020B0604020202020204" pitchFamily="34" charset="0"/>
            </a:rPr>
            <a:t>Inicio</a:t>
          </a:r>
        </a:p>
      </xdr:txBody>
    </xdr:sp>
    <xdr:clientData/>
  </xdr:twoCellAnchor>
  <xdr:twoCellAnchor>
    <xdr:from>
      <xdr:col>4</xdr:col>
      <xdr:colOff>311150</xdr:colOff>
      <xdr:row>315</xdr:row>
      <xdr:rowOff>127000</xdr:rowOff>
    </xdr:from>
    <xdr:to>
      <xdr:col>4</xdr:col>
      <xdr:colOff>1607150</xdr:colOff>
      <xdr:row>316</xdr:row>
      <xdr:rowOff>126299</xdr:rowOff>
    </xdr:to>
    <xdr:sp macro="" textlink="">
      <xdr:nvSpPr>
        <xdr:cNvPr id="1543" name="Diagrama de flujo: proceso 1542">
          <a:extLst>
            <a:ext uri="{FF2B5EF4-FFF2-40B4-BE49-F238E27FC236}">
              <a16:creationId xmlns:a16="http://schemas.microsoft.com/office/drawing/2014/main" id="{00000000-0008-0000-0100-000007060000}"/>
            </a:ext>
          </a:extLst>
        </xdr:cNvPr>
        <xdr:cNvSpPr/>
      </xdr:nvSpPr>
      <xdr:spPr>
        <a:xfrm>
          <a:off x="3663950" y="58013600"/>
          <a:ext cx="1296000"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Externo</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10</xdr:col>
      <xdr:colOff>479670</xdr:colOff>
      <xdr:row>315</xdr:row>
      <xdr:rowOff>33222</xdr:rowOff>
    </xdr:from>
    <xdr:to>
      <xdr:col>10</xdr:col>
      <xdr:colOff>1248020</xdr:colOff>
      <xdr:row>317</xdr:row>
      <xdr:rowOff>7822</xdr:rowOff>
    </xdr:to>
    <xdr:sp macro="" textlink="">
      <xdr:nvSpPr>
        <xdr:cNvPr id="1544" name="Diagrama de flujo: terminador 1543">
          <a:extLst>
            <a:ext uri="{FF2B5EF4-FFF2-40B4-BE49-F238E27FC236}">
              <a16:creationId xmlns:a16="http://schemas.microsoft.com/office/drawing/2014/main" id="{00000000-0008-0000-0100-000008060000}"/>
            </a:ext>
          </a:extLst>
        </xdr:cNvPr>
        <xdr:cNvSpPr/>
      </xdr:nvSpPr>
      <xdr:spPr>
        <a:xfrm>
          <a:off x="16989670" y="57919822"/>
          <a:ext cx="768350" cy="342900"/>
        </a:xfrm>
        <a:prstGeom prst="flowChartTerminator">
          <a:avLst/>
        </a:prstGeom>
        <a:solidFill>
          <a:schemeClr val="bg1"/>
        </a:solid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600">
              <a:solidFill>
                <a:sysClr val="windowText" lastClr="000000"/>
              </a:solidFill>
              <a:latin typeface="Arial" panose="020B0604020202020204" pitchFamily="34" charset="0"/>
              <a:cs typeface="Arial" panose="020B0604020202020204" pitchFamily="34" charset="0"/>
            </a:rPr>
            <a:t>Fin</a:t>
          </a:r>
        </a:p>
      </xdr:txBody>
    </xdr:sp>
    <xdr:clientData/>
  </xdr:twoCellAnchor>
  <xdr:twoCellAnchor>
    <xdr:from>
      <xdr:col>9</xdr:col>
      <xdr:colOff>1584821</xdr:colOff>
      <xdr:row>316</xdr:row>
      <xdr:rowOff>21567</xdr:rowOff>
    </xdr:from>
    <xdr:to>
      <xdr:col>10</xdr:col>
      <xdr:colOff>479221</xdr:colOff>
      <xdr:row>316</xdr:row>
      <xdr:rowOff>21567</xdr:rowOff>
    </xdr:to>
    <xdr:cxnSp macro="">
      <xdr:nvCxnSpPr>
        <xdr:cNvPr id="1545" name="Conector recto de flecha 1544">
          <a:extLst>
            <a:ext uri="{FF2B5EF4-FFF2-40B4-BE49-F238E27FC236}">
              <a16:creationId xmlns:a16="http://schemas.microsoft.com/office/drawing/2014/main" id="{00000000-0008-0000-0100-000009060000}"/>
            </a:ext>
          </a:extLst>
        </xdr:cNvPr>
        <xdr:cNvCxnSpPr/>
      </xdr:nvCxnSpPr>
      <xdr:spPr>
        <a:xfrm>
          <a:off x="16215221" y="58092317"/>
          <a:ext cx="774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1505201</xdr:colOff>
      <xdr:row>325</xdr:row>
      <xdr:rowOff>121696</xdr:rowOff>
    </xdr:from>
    <xdr:to>
      <xdr:col>5</xdr:col>
      <xdr:colOff>301625</xdr:colOff>
      <xdr:row>325</xdr:row>
      <xdr:rowOff>121696</xdr:rowOff>
    </xdr:to>
    <xdr:cxnSp macro="">
      <xdr:nvCxnSpPr>
        <xdr:cNvPr id="1546" name="Conector recto de flecha 1545">
          <a:extLst>
            <a:ext uri="{FF2B5EF4-FFF2-40B4-BE49-F238E27FC236}">
              <a16:creationId xmlns:a16="http://schemas.microsoft.com/office/drawing/2014/main" id="{00000000-0008-0000-0100-00000A060000}"/>
            </a:ext>
          </a:extLst>
        </xdr:cNvPr>
        <xdr:cNvCxnSpPr/>
      </xdr:nvCxnSpPr>
      <xdr:spPr>
        <a:xfrm>
          <a:off x="4858001" y="59671996"/>
          <a:ext cx="676024"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1302000</xdr:colOff>
      <xdr:row>325</xdr:row>
      <xdr:rowOff>121696</xdr:rowOff>
    </xdr:from>
    <xdr:to>
      <xdr:col>4</xdr:col>
      <xdr:colOff>304400</xdr:colOff>
      <xdr:row>325</xdr:row>
      <xdr:rowOff>121696</xdr:rowOff>
    </xdr:to>
    <xdr:cxnSp macro="">
      <xdr:nvCxnSpPr>
        <xdr:cNvPr id="1547" name="Conector recto de flecha 1546">
          <a:extLst>
            <a:ext uri="{FF2B5EF4-FFF2-40B4-BE49-F238E27FC236}">
              <a16:creationId xmlns:a16="http://schemas.microsoft.com/office/drawing/2014/main" id="{00000000-0008-0000-0100-00000B060000}"/>
            </a:ext>
          </a:extLst>
        </xdr:cNvPr>
        <xdr:cNvCxnSpPr/>
      </xdr:nvCxnSpPr>
      <xdr:spPr>
        <a:xfrm>
          <a:off x="2775200" y="59671996"/>
          <a:ext cx="88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539750</xdr:colOff>
      <xdr:row>324</xdr:row>
      <xdr:rowOff>133350</xdr:rowOff>
    </xdr:from>
    <xdr:to>
      <xdr:col>3</xdr:col>
      <xdr:colOff>1308100</xdr:colOff>
      <xdr:row>326</xdr:row>
      <xdr:rowOff>107950</xdr:rowOff>
    </xdr:to>
    <xdr:sp macro="" textlink="">
      <xdr:nvSpPr>
        <xdr:cNvPr id="1548" name="Diagrama de flujo: terminador 1547">
          <a:extLst>
            <a:ext uri="{FF2B5EF4-FFF2-40B4-BE49-F238E27FC236}">
              <a16:creationId xmlns:a16="http://schemas.microsoft.com/office/drawing/2014/main" id="{00000000-0008-0000-0100-00000C060000}"/>
            </a:ext>
          </a:extLst>
        </xdr:cNvPr>
        <xdr:cNvSpPr/>
      </xdr:nvSpPr>
      <xdr:spPr>
        <a:xfrm>
          <a:off x="2012950" y="59499500"/>
          <a:ext cx="768350" cy="342900"/>
        </a:xfrm>
        <a:prstGeom prst="flowChartTerminator">
          <a:avLst/>
        </a:prstGeom>
        <a:solidFill>
          <a:schemeClr val="bg1"/>
        </a:solid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600">
              <a:solidFill>
                <a:sysClr val="windowText" lastClr="000000"/>
              </a:solidFill>
              <a:latin typeface="Arial" panose="020B0604020202020204" pitchFamily="34" charset="0"/>
              <a:cs typeface="Arial" panose="020B0604020202020204" pitchFamily="34" charset="0"/>
            </a:rPr>
            <a:t>Inicio</a:t>
          </a:r>
        </a:p>
      </xdr:txBody>
    </xdr:sp>
    <xdr:clientData/>
  </xdr:twoCellAnchor>
  <xdr:twoCellAnchor>
    <xdr:from>
      <xdr:col>4</xdr:col>
      <xdr:colOff>311150</xdr:colOff>
      <xdr:row>325</xdr:row>
      <xdr:rowOff>44450</xdr:rowOff>
    </xdr:from>
    <xdr:to>
      <xdr:col>4</xdr:col>
      <xdr:colOff>1607150</xdr:colOff>
      <xdr:row>326</xdr:row>
      <xdr:rowOff>43749</xdr:rowOff>
    </xdr:to>
    <xdr:sp macro="" textlink="">
      <xdr:nvSpPr>
        <xdr:cNvPr id="1549" name="Diagrama de flujo: proceso 1548">
          <a:extLst>
            <a:ext uri="{FF2B5EF4-FFF2-40B4-BE49-F238E27FC236}">
              <a16:creationId xmlns:a16="http://schemas.microsoft.com/office/drawing/2014/main" id="{00000000-0008-0000-0100-00000D060000}"/>
            </a:ext>
          </a:extLst>
        </xdr:cNvPr>
        <xdr:cNvSpPr/>
      </xdr:nvSpPr>
      <xdr:spPr>
        <a:xfrm>
          <a:off x="3663950" y="59594750"/>
          <a:ext cx="1296000"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SAP PM</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10</xdr:col>
      <xdr:colOff>486020</xdr:colOff>
      <xdr:row>324</xdr:row>
      <xdr:rowOff>134822</xdr:rowOff>
    </xdr:from>
    <xdr:to>
      <xdr:col>10</xdr:col>
      <xdr:colOff>1254370</xdr:colOff>
      <xdr:row>326</xdr:row>
      <xdr:rowOff>109422</xdr:rowOff>
    </xdr:to>
    <xdr:sp macro="" textlink="">
      <xdr:nvSpPr>
        <xdr:cNvPr id="1550" name="Diagrama de flujo: terminador 1549">
          <a:extLst>
            <a:ext uri="{FF2B5EF4-FFF2-40B4-BE49-F238E27FC236}">
              <a16:creationId xmlns:a16="http://schemas.microsoft.com/office/drawing/2014/main" id="{00000000-0008-0000-0100-00000E060000}"/>
            </a:ext>
          </a:extLst>
        </xdr:cNvPr>
        <xdr:cNvSpPr/>
      </xdr:nvSpPr>
      <xdr:spPr>
        <a:xfrm>
          <a:off x="16996020" y="59500972"/>
          <a:ext cx="768350" cy="342900"/>
        </a:xfrm>
        <a:prstGeom prst="flowChartTerminator">
          <a:avLst/>
        </a:prstGeom>
        <a:solidFill>
          <a:schemeClr val="bg1"/>
        </a:solid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600">
              <a:solidFill>
                <a:sysClr val="windowText" lastClr="000000"/>
              </a:solidFill>
              <a:latin typeface="Arial" panose="020B0604020202020204" pitchFamily="34" charset="0"/>
              <a:cs typeface="Arial" panose="020B0604020202020204" pitchFamily="34" charset="0"/>
            </a:rPr>
            <a:t>Fin</a:t>
          </a:r>
        </a:p>
      </xdr:txBody>
    </xdr:sp>
    <xdr:clientData/>
  </xdr:twoCellAnchor>
  <xdr:twoCellAnchor>
    <xdr:from>
      <xdr:col>9</xdr:col>
      <xdr:colOff>1591171</xdr:colOff>
      <xdr:row>325</xdr:row>
      <xdr:rowOff>123167</xdr:rowOff>
    </xdr:from>
    <xdr:to>
      <xdr:col>10</xdr:col>
      <xdr:colOff>485571</xdr:colOff>
      <xdr:row>325</xdr:row>
      <xdr:rowOff>123167</xdr:rowOff>
    </xdr:to>
    <xdr:cxnSp macro="">
      <xdr:nvCxnSpPr>
        <xdr:cNvPr id="1551" name="Conector recto de flecha 1550">
          <a:extLst>
            <a:ext uri="{FF2B5EF4-FFF2-40B4-BE49-F238E27FC236}">
              <a16:creationId xmlns:a16="http://schemas.microsoft.com/office/drawing/2014/main" id="{00000000-0008-0000-0100-00000F060000}"/>
            </a:ext>
          </a:extLst>
        </xdr:cNvPr>
        <xdr:cNvCxnSpPr/>
      </xdr:nvCxnSpPr>
      <xdr:spPr>
        <a:xfrm>
          <a:off x="16221571" y="59673467"/>
          <a:ext cx="774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302659</xdr:colOff>
      <xdr:row>333</xdr:row>
      <xdr:rowOff>2781</xdr:rowOff>
    </xdr:from>
    <xdr:to>
      <xdr:col>7</xdr:col>
      <xdr:colOff>1598659</xdr:colOff>
      <xdr:row>335</xdr:row>
      <xdr:rowOff>174537</xdr:rowOff>
    </xdr:to>
    <xdr:grpSp>
      <xdr:nvGrpSpPr>
        <xdr:cNvPr id="1552" name="Grupo 1551">
          <a:extLst>
            <a:ext uri="{FF2B5EF4-FFF2-40B4-BE49-F238E27FC236}">
              <a16:creationId xmlns:a16="http://schemas.microsoft.com/office/drawing/2014/main" id="{00000000-0008-0000-0100-000010060000}"/>
            </a:ext>
          </a:extLst>
        </xdr:cNvPr>
        <xdr:cNvGrpSpPr/>
      </xdr:nvGrpSpPr>
      <xdr:grpSpPr>
        <a:xfrm>
          <a:off x="8906909" y="63804406"/>
          <a:ext cx="1296000" cy="552756"/>
          <a:chOff x="837697" y="771130"/>
          <a:chExt cx="1296000" cy="546450"/>
        </a:xfrm>
      </xdr:grpSpPr>
      <xdr:sp macro="" textlink="">
        <xdr:nvSpPr>
          <xdr:cNvPr id="1553" name="Diagrama de flujo: proceso 1552">
            <a:extLst>
              <a:ext uri="{FF2B5EF4-FFF2-40B4-BE49-F238E27FC236}">
                <a16:creationId xmlns:a16="http://schemas.microsoft.com/office/drawing/2014/main" id="{00000000-0008-0000-0100-000011060000}"/>
              </a:ext>
            </a:extLst>
          </xdr:cNvPr>
          <xdr:cNvSpPr/>
        </xdr:nvSpPr>
        <xdr:spPr>
          <a:xfrm>
            <a:off x="837697" y="77113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Técnica vibración,</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termografía, ultrasonido, lubricantes ,etc.</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1554" name="Diagrama de flujo: proceso 1553">
            <a:extLst>
              <a:ext uri="{FF2B5EF4-FFF2-40B4-BE49-F238E27FC236}">
                <a16:creationId xmlns:a16="http://schemas.microsoft.com/office/drawing/2014/main" id="{00000000-0008-0000-0100-000012060000}"/>
              </a:ext>
            </a:extLst>
          </xdr:cNvPr>
          <xdr:cNvSpPr/>
        </xdr:nvSpPr>
        <xdr:spPr>
          <a:xfrm>
            <a:off x="837697" y="1134746"/>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Análisis</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de tendencia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1555" name="Diagrama de flujo: proceso 1554">
            <a:extLst>
              <a:ext uri="{FF2B5EF4-FFF2-40B4-BE49-F238E27FC236}">
                <a16:creationId xmlns:a16="http://schemas.microsoft.com/office/drawing/2014/main" id="{00000000-0008-0000-0100-000013060000}"/>
              </a:ext>
            </a:extLst>
          </xdr:cNvPr>
          <xdr:cNvSpPr/>
        </xdr:nvSpPr>
        <xdr:spPr>
          <a:xfrm>
            <a:off x="837697" y="952009"/>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Variables,</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captura de datos</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clientData/>
  </xdr:twoCellAnchor>
  <xdr:twoCellAnchor>
    <xdr:from>
      <xdr:col>9</xdr:col>
      <xdr:colOff>298450</xdr:colOff>
      <xdr:row>333</xdr:row>
      <xdr:rowOff>177800</xdr:rowOff>
    </xdr:from>
    <xdr:to>
      <xdr:col>9</xdr:col>
      <xdr:colOff>1594450</xdr:colOff>
      <xdr:row>334</xdr:row>
      <xdr:rowOff>177099</xdr:rowOff>
    </xdr:to>
    <xdr:sp macro="" textlink="">
      <xdr:nvSpPr>
        <xdr:cNvPr id="1556" name="Diagrama de flujo: proceso 1555">
          <a:extLst>
            <a:ext uri="{FF2B5EF4-FFF2-40B4-BE49-F238E27FC236}">
              <a16:creationId xmlns:a16="http://schemas.microsoft.com/office/drawing/2014/main" id="{00000000-0008-0000-0100-000014060000}"/>
            </a:ext>
          </a:extLst>
        </xdr:cNvPr>
        <xdr:cNvSpPr/>
      </xdr:nvSpPr>
      <xdr:spPr>
        <a:xfrm>
          <a:off x="14928850" y="6102350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Plan</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acción, OTs, reportabilidad</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4</xdr:col>
      <xdr:colOff>1505201</xdr:colOff>
      <xdr:row>334</xdr:row>
      <xdr:rowOff>89946</xdr:rowOff>
    </xdr:from>
    <xdr:to>
      <xdr:col>5</xdr:col>
      <xdr:colOff>301625</xdr:colOff>
      <xdr:row>334</xdr:row>
      <xdr:rowOff>89946</xdr:rowOff>
    </xdr:to>
    <xdr:cxnSp macro="">
      <xdr:nvCxnSpPr>
        <xdr:cNvPr id="1557" name="Conector recto de flecha 1556">
          <a:extLst>
            <a:ext uri="{FF2B5EF4-FFF2-40B4-BE49-F238E27FC236}">
              <a16:creationId xmlns:a16="http://schemas.microsoft.com/office/drawing/2014/main" id="{00000000-0008-0000-0100-000015060000}"/>
            </a:ext>
          </a:extLst>
        </xdr:cNvPr>
        <xdr:cNvCxnSpPr/>
      </xdr:nvCxnSpPr>
      <xdr:spPr>
        <a:xfrm>
          <a:off x="4858001" y="61119796"/>
          <a:ext cx="676024"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302659</xdr:colOff>
      <xdr:row>341</xdr:row>
      <xdr:rowOff>136131</xdr:rowOff>
    </xdr:from>
    <xdr:to>
      <xdr:col>7</xdr:col>
      <xdr:colOff>1598659</xdr:colOff>
      <xdr:row>344</xdr:row>
      <xdr:rowOff>123737</xdr:rowOff>
    </xdr:to>
    <xdr:grpSp>
      <xdr:nvGrpSpPr>
        <xdr:cNvPr id="1558" name="Grupo 1557">
          <a:extLst>
            <a:ext uri="{FF2B5EF4-FFF2-40B4-BE49-F238E27FC236}">
              <a16:creationId xmlns:a16="http://schemas.microsoft.com/office/drawing/2014/main" id="{00000000-0008-0000-0100-000016060000}"/>
            </a:ext>
          </a:extLst>
        </xdr:cNvPr>
        <xdr:cNvGrpSpPr/>
      </xdr:nvGrpSpPr>
      <xdr:grpSpPr>
        <a:xfrm>
          <a:off x="8906909" y="65477631"/>
          <a:ext cx="1296000" cy="559106"/>
          <a:chOff x="837697" y="771130"/>
          <a:chExt cx="1296000" cy="546450"/>
        </a:xfrm>
      </xdr:grpSpPr>
      <xdr:sp macro="" textlink="">
        <xdr:nvSpPr>
          <xdr:cNvPr id="1559" name="Diagrama de flujo: proceso 1558">
            <a:extLst>
              <a:ext uri="{FF2B5EF4-FFF2-40B4-BE49-F238E27FC236}">
                <a16:creationId xmlns:a16="http://schemas.microsoft.com/office/drawing/2014/main" id="{00000000-0008-0000-0100-000017060000}"/>
              </a:ext>
            </a:extLst>
          </xdr:cNvPr>
          <xdr:cNvSpPr/>
        </xdr:nvSpPr>
        <xdr:spPr>
          <a:xfrm>
            <a:off x="837697" y="77113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Identificación</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y priorización</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1560" name="Diagrama de flujo: proceso 1559">
            <a:extLst>
              <a:ext uri="{FF2B5EF4-FFF2-40B4-BE49-F238E27FC236}">
                <a16:creationId xmlns:a16="http://schemas.microsoft.com/office/drawing/2014/main" id="{00000000-0008-0000-0100-000018060000}"/>
              </a:ext>
            </a:extLst>
          </xdr:cNvPr>
          <xdr:cNvSpPr/>
        </xdr:nvSpPr>
        <xdr:spPr>
          <a:xfrm>
            <a:off x="837697" y="1134746"/>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Ejecución</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y post mantenimiento</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1561" name="Diagrama de flujo: proceso 1560">
            <a:extLst>
              <a:ext uri="{FF2B5EF4-FFF2-40B4-BE49-F238E27FC236}">
                <a16:creationId xmlns:a16="http://schemas.microsoft.com/office/drawing/2014/main" id="{00000000-0008-0000-0100-000019060000}"/>
              </a:ext>
            </a:extLst>
          </xdr:cNvPr>
          <xdr:cNvSpPr/>
        </xdr:nvSpPr>
        <xdr:spPr>
          <a:xfrm>
            <a:off x="837697" y="952009"/>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Planificación</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y programación</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clientData/>
  </xdr:twoCellAnchor>
  <xdr:twoCellAnchor>
    <xdr:from>
      <xdr:col>7</xdr:col>
      <xdr:colOff>302659</xdr:colOff>
      <xdr:row>350</xdr:row>
      <xdr:rowOff>110731</xdr:rowOff>
    </xdr:from>
    <xdr:to>
      <xdr:col>7</xdr:col>
      <xdr:colOff>1598659</xdr:colOff>
      <xdr:row>353</xdr:row>
      <xdr:rowOff>98337</xdr:rowOff>
    </xdr:to>
    <xdr:grpSp>
      <xdr:nvGrpSpPr>
        <xdr:cNvPr id="1563" name="Grupo 1562">
          <a:extLst>
            <a:ext uri="{FF2B5EF4-FFF2-40B4-BE49-F238E27FC236}">
              <a16:creationId xmlns:a16="http://schemas.microsoft.com/office/drawing/2014/main" id="{00000000-0008-0000-0100-00001B060000}"/>
            </a:ext>
          </a:extLst>
        </xdr:cNvPr>
        <xdr:cNvGrpSpPr/>
      </xdr:nvGrpSpPr>
      <xdr:grpSpPr>
        <a:xfrm>
          <a:off x="8906909" y="67182606"/>
          <a:ext cx="1296000" cy="543231"/>
          <a:chOff x="837697" y="771130"/>
          <a:chExt cx="1296000" cy="546450"/>
        </a:xfrm>
      </xdr:grpSpPr>
      <xdr:sp macro="" textlink="">
        <xdr:nvSpPr>
          <xdr:cNvPr id="1564" name="Diagrama de flujo: proceso 1563">
            <a:extLst>
              <a:ext uri="{FF2B5EF4-FFF2-40B4-BE49-F238E27FC236}">
                <a16:creationId xmlns:a16="http://schemas.microsoft.com/office/drawing/2014/main" id="{00000000-0008-0000-0100-00001C060000}"/>
              </a:ext>
            </a:extLst>
          </xdr:cNvPr>
          <xdr:cNvSpPr/>
        </xdr:nvSpPr>
        <xdr:spPr>
          <a:xfrm>
            <a:off x="837697" y="77113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Alcance</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y optimización parada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1565" name="Diagrama de flujo: proceso 1564">
            <a:extLst>
              <a:ext uri="{FF2B5EF4-FFF2-40B4-BE49-F238E27FC236}">
                <a16:creationId xmlns:a16="http://schemas.microsoft.com/office/drawing/2014/main" id="{00000000-0008-0000-0100-00001D060000}"/>
              </a:ext>
            </a:extLst>
          </xdr:cNvPr>
          <xdr:cNvSpPr/>
        </xdr:nvSpPr>
        <xdr:spPr>
          <a:xfrm>
            <a:off x="837697" y="1134746"/>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Cierre</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de la parada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1566" name="Diagrama de flujo: proceso 1565">
            <a:extLst>
              <a:ext uri="{FF2B5EF4-FFF2-40B4-BE49-F238E27FC236}">
                <a16:creationId xmlns:a16="http://schemas.microsoft.com/office/drawing/2014/main" id="{00000000-0008-0000-0100-00001E060000}"/>
              </a:ext>
            </a:extLst>
          </xdr:cNvPr>
          <xdr:cNvSpPr/>
        </xdr:nvSpPr>
        <xdr:spPr>
          <a:xfrm>
            <a:off x="837697" y="952009"/>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Movilización,</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ejecución, control</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clientData/>
  </xdr:twoCellAnchor>
  <xdr:twoCellAnchor>
    <xdr:from>
      <xdr:col>9</xdr:col>
      <xdr:colOff>298450</xdr:colOff>
      <xdr:row>351</xdr:row>
      <xdr:rowOff>101600</xdr:rowOff>
    </xdr:from>
    <xdr:to>
      <xdr:col>9</xdr:col>
      <xdr:colOff>1594450</xdr:colOff>
      <xdr:row>352</xdr:row>
      <xdr:rowOff>100899</xdr:rowOff>
    </xdr:to>
    <xdr:sp macro="" textlink="">
      <xdr:nvSpPr>
        <xdr:cNvPr id="1567" name="Diagrama de flujo: proceso 1566">
          <a:extLst>
            <a:ext uri="{FF2B5EF4-FFF2-40B4-BE49-F238E27FC236}">
              <a16:creationId xmlns:a16="http://schemas.microsoft.com/office/drawing/2014/main" id="{00000000-0008-0000-0100-00001F060000}"/>
            </a:ext>
          </a:extLst>
        </xdr:cNvPr>
        <xdr:cNvSpPr/>
      </xdr:nvSpPr>
      <xdr:spPr>
        <a:xfrm>
          <a:off x="14928850" y="6390640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Ejecución</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trabajos mayores de  mantenimiento</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7</xdr:col>
      <xdr:colOff>302659</xdr:colOff>
      <xdr:row>360</xdr:row>
      <xdr:rowOff>104381</xdr:rowOff>
    </xdr:from>
    <xdr:to>
      <xdr:col>7</xdr:col>
      <xdr:colOff>1598659</xdr:colOff>
      <xdr:row>363</xdr:row>
      <xdr:rowOff>91987</xdr:rowOff>
    </xdr:to>
    <xdr:grpSp>
      <xdr:nvGrpSpPr>
        <xdr:cNvPr id="1568" name="Grupo 1567">
          <a:extLst>
            <a:ext uri="{FF2B5EF4-FFF2-40B4-BE49-F238E27FC236}">
              <a16:creationId xmlns:a16="http://schemas.microsoft.com/office/drawing/2014/main" id="{00000000-0008-0000-0100-000020060000}"/>
            </a:ext>
          </a:extLst>
        </xdr:cNvPr>
        <xdr:cNvGrpSpPr/>
      </xdr:nvGrpSpPr>
      <xdr:grpSpPr>
        <a:xfrm>
          <a:off x="8906909" y="69065381"/>
          <a:ext cx="1296000" cy="559106"/>
          <a:chOff x="837697" y="771130"/>
          <a:chExt cx="1296000" cy="546450"/>
        </a:xfrm>
      </xdr:grpSpPr>
      <xdr:sp macro="" textlink="">
        <xdr:nvSpPr>
          <xdr:cNvPr id="1569" name="Diagrama de flujo: proceso 1568">
            <a:extLst>
              <a:ext uri="{FF2B5EF4-FFF2-40B4-BE49-F238E27FC236}">
                <a16:creationId xmlns:a16="http://schemas.microsoft.com/office/drawing/2014/main" id="{00000000-0008-0000-0100-000021060000}"/>
              </a:ext>
            </a:extLst>
          </xdr:cNvPr>
          <xdr:cNvSpPr/>
        </xdr:nvSpPr>
        <xdr:spPr>
          <a:xfrm>
            <a:off x="837697" y="77113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Evaluación</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y diagnóstico</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1570" name="Diagrama de flujo: proceso 1569">
            <a:extLst>
              <a:ext uri="{FF2B5EF4-FFF2-40B4-BE49-F238E27FC236}">
                <a16:creationId xmlns:a16="http://schemas.microsoft.com/office/drawing/2014/main" id="{00000000-0008-0000-0100-000022060000}"/>
              </a:ext>
            </a:extLst>
          </xdr:cNvPr>
          <xdr:cNvSpPr/>
        </xdr:nvSpPr>
        <xdr:spPr>
          <a:xfrm>
            <a:off x="837697" y="1134746"/>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Pruebas</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finales</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1571" name="Diagrama de flujo: proceso 1570">
            <a:extLst>
              <a:ext uri="{FF2B5EF4-FFF2-40B4-BE49-F238E27FC236}">
                <a16:creationId xmlns:a16="http://schemas.microsoft.com/office/drawing/2014/main" id="{00000000-0008-0000-0100-000023060000}"/>
              </a:ext>
            </a:extLst>
          </xdr:cNvPr>
          <xdr:cNvSpPr/>
        </xdr:nvSpPr>
        <xdr:spPr>
          <a:xfrm>
            <a:off x="837697" y="952009"/>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Reparación</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del componente</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clientData/>
  </xdr:twoCellAnchor>
  <xdr:twoCellAnchor>
    <xdr:from>
      <xdr:col>9</xdr:col>
      <xdr:colOff>298450</xdr:colOff>
      <xdr:row>361</xdr:row>
      <xdr:rowOff>88900</xdr:rowOff>
    </xdr:from>
    <xdr:to>
      <xdr:col>9</xdr:col>
      <xdr:colOff>1594450</xdr:colOff>
      <xdr:row>362</xdr:row>
      <xdr:rowOff>88199</xdr:rowOff>
    </xdr:to>
    <xdr:sp macro="" textlink="">
      <xdr:nvSpPr>
        <xdr:cNvPr id="1572" name="Diagrama de flujo: proceso 1571">
          <a:extLst>
            <a:ext uri="{FF2B5EF4-FFF2-40B4-BE49-F238E27FC236}">
              <a16:creationId xmlns:a16="http://schemas.microsoft.com/office/drawing/2014/main" id="{00000000-0008-0000-0100-000024060000}"/>
            </a:ext>
          </a:extLst>
        </xdr:cNvPr>
        <xdr:cNvSpPr/>
      </xdr:nvSpPr>
      <xdr:spPr>
        <a:xfrm>
          <a:off x="14928850" y="6536690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Información</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actualizada de componentes en reparación</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7</xdr:col>
      <xdr:colOff>302659</xdr:colOff>
      <xdr:row>369</xdr:row>
      <xdr:rowOff>66281</xdr:rowOff>
    </xdr:from>
    <xdr:to>
      <xdr:col>7</xdr:col>
      <xdr:colOff>1598659</xdr:colOff>
      <xdr:row>372</xdr:row>
      <xdr:rowOff>53887</xdr:rowOff>
    </xdr:to>
    <xdr:grpSp>
      <xdr:nvGrpSpPr>
        <xdr:cNvPr id="1573" name="Grupo 1572">
          <a:extLst>
            <a:ext uri="{FF2B5EF4-FFF2-40B4-BE49-F238E27FC236}">
              <a16:creationId xmlns:a16="http://schemas.microsoft.com/office/drawing/2014/main" id="{00000000-0008-0000-0100-000025060000}"/>
            </a:ext>
          </a:extLst>
        </xdr:cNvPr>
        <xdr:cNvGrpSpPr/>
      </xdr:nvGrpSpPr>
      <xdr:grpSpPr>
        <a:xfrm>
          <a:off x="8906909" y="70741781"/>
          <a:ext cx="1296000" cy="559106"/>
          <a:chOff x="837697" y="771130"/>
          <a:chExt cx="1296000" cy="546450"/>
        </a:xfrm>
      </xdr:grpSpPr>
      <xdr:sp macro="" textlink="">
        <xdr:nvSpPr>
          <xdr:cNvPr id="1574" name="Diagrama de flujo: proceso 1573">
            <a:extLst>
              <a:ext uri="{FF2B5EF4-FFF2-40B4-BE49-F238E27FC236}">
                <a16:creationId xmlns:a16="http://schemas.microsoft.com/office/drawing/2014/main" id="{00000000-0008-0000-0100-000026060000}"/>
              </a:ext>
            </a:extLst>
          </xdr:cNvPr>
          <xdr:cNvSpPr/>
        </xdr:nvSpPr>
        <xdr:spPr>
          <a:xfrm>
            <a:off x="837697" y="77113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identificar</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y priorizar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1575" name="Diagrama de flujo: proceso 1574">
            <a:extLst>
              <a:ext uri="{FF2B5EF4-FFF2-40B4-BE49-F238E27FC236}">
                <a16:creationId xmlns:a16="http://schemas.microsoft.com/office/drawing/2014/main" id="{00000000-0008-0000-0100-000027060000}"/>
              </a:ext>
            </a:extLst>
          </xdr:cNvPr>
          <xdr:cNvSpPr/>
        </xdr:nvSpPr>
        <xdr:spPr>
          <a:xfrm>
            <a:off x="837697" y="1134746"/>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Análisis causa raíz</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1576" name="Diagrama de flujo: proceso 1575">
            <a:extLst>
              <a:ext uri="{FF2B5EF4-FFF2-40B4-BE49-F238E27FC236}">
                <a16:creationId xmlns:a16="http://schemas.microsoft.com/office/drawing/2014/main" id="{00000000-0008-0000-0100-000028060000}"/>
              </a:ext>
            </a:extLst>
          </xdr:cNvPr>
          <xdr:cNvSpPr/>
        </xdr:nvSpPr>
        <xdr:spPr>
          <a:xfrm>
            <a:off x="837697" y="952009"/>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Analizar, implementar, controlar </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clientData/>
  </xdr:twoCellAnchor>
  <xdr:twoCellAnchor>
    <xdr:from>
      <xdr:col>9</xdr:col>
      <xdr:colOff>298450</xdr:colOff>
      <xdr:row>370</xdr:row>
      <xdr:rowOff>50800</xdr:rowOff>
    </xdr:from>
    <xdr:to>
      <xdr:col>9</xdr:col>
      <xdr:colOff>1594450</xdr:colOff>
      <xdr:row>371</xdr:row>
      <xdr:rowOff>50099</xdr:rowOff>
    </xdr:to>
    <xdr:sp macro="" textlink="">
      <xdr:nvSpPr>
        <xdr:cNvPr id="1577" name="Diagrama de flujo: proceso 1576">
          <a:extLst>
            <a:ext uri="{FF2B5EF4-FFF2-40B4-BE49-F238E27FC236}">
              <a16:creationId xmlns:a16="http://schemas.microsoft.com/office/drawing/2014/main" id="{00000000-0008-0000-0100-000029060000}"/>
            </a:ext>
          </a:extLst>
        </xdr:cNvPr>
        <xdr:cNvSpPr/>
      </xdr:nvSpPr>
      <xdr:spPr>
        <a:xfrm>
          <a:off x="14928850" y="6681470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Mejorar plan estratégico y OEE</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5</xdr:col>
      <xdr:colOff>139700</xdr:colOff>
      <xdr:row>332</xdr:row>
      <xdr:rowOff>101600</xdr:rowOff>
    </xdr:from>
    <xdr:to>
      <xdr:col>5</xdr:col>
      <xdr:colOff>1733550</xdr:colOff>
      <xdr:row>336</xdr:row>
      <xdr:rowOff>82550</xdr:rowOff>
    </xdr:to>
    <xdr:grpSp>
      <xdr:nvGrpSpPr>
        <xdr:cNvPr id="1578" name="Grupo 1577">
          <a:extLst>
            <a:ext uri="{FF2B5EF4-FFF2-40B4-BE49-F238E27FC236}">
              <a16:creationId xmlns:a16="http://schemas.microsoft.com/office/drawing/2014/main" id="{00000000-0008-0000-0100-00002A060000}"/>
            </a:ext>
          </a:extLst>
        </xdr:cNvPr>
        <xdr:cNvGrpSpPr/>
      </xdr:nvGrpSpPr>
      <xdr:grpSpPr>
        <a:xfrm>
          <a:off x="5156200" y="63712725"/>
          <a:ext cx="1593850" cy="742950"/>
          <a:chOff x="5092700" y="1384300"/>
          <a:chExt cx="1593850" cy="730250"/>
        </a:xfrm>
      </xdr:grpSpPr>
      <xdr:grpSp>
        <xdr:nvGrpSpPr>
          <xdr:cNvPr id="1579" name="Grupo 1578">
            <a:extLst>
              <a:ext uri="{FF2B5EF4-FFF2-40B4-BE49-F238E27FC236}">
                <a16:creationId xmlns:a16="http://schemas.microsoft.com/office/drawing/2014/main" id="{00000000-0008-0000-0100-00002B060000}"/>
              </a:ext>
            </a:extLst>
          </xdr:cNvPr>
          <xdr:cNvGrpSpPr/>
        </xdr:nvGrpSpPr>
        <xdr:grpSpPr>
          <a:xfrm>
            <a:off x="5289047" y="1520430"/>
            <a:ext cx="1296000" cy="550941"/>
            <a:chOff x="837697" y="771130"/>
            <a:chExt cx="1296000" cy="550941"/>
          </a:xfrm>
        </xdr:grpSpPr>
        <xdr:sp macro="" textlink="">
          <xdr:nvSpPr>
            <xdr:cNvPr id="1581" name="Diagrama de flujo: proceso 1580">
              <a:extLst>
                <a:ext uri="{FF2B5EF4-FFF2-40B4-BE49-F238E27FC236}">
                  <a16:creationId xmlns:a16="http://schemas.microsoft.com/office/drawing/2014/main" id="{00000000-0008-0000-0100-00002D060000}"/>
                </a:ext>
              </a:extLst>
            </xdr:cNvPr>
            <xdr:cNvSpPr/>
          </xdr:nvSpPr>
          <xdr:spPr>
            <a:xfrm>
              <a:off x="837697" y="771130"/>
              <a:ext cx="1296000" cy="183449"/>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Planes de mantenimiento PdM</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1582" name="Diagrama de flujo: proceso 1581">
              <a:extLst>
                <a:ext uri="{FF2B5EF4-FFF2-40B4-BE49-F238E27FC236}">
                  <a16:creationId xmlns:a16="http://schemas.microsoft.com/office/drawing/2014/main" id="{00000000-0008-0000-0100-00002E060000}"/>
                </a:ext>
              </a:extLst>
            </xdr:cNvPr>
            <xdr:cNvSpPr/>
          </xdr:nvSpPr>
          <xdr:spPr>
            <a:xfrm>
              <a:off x="837697" y="1139237"/>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ysClr val="windowText" lastClr="000000"/>
                  </a:solidFill>
                  <a:effectLst/>
                  <a:latin typeface="Arial" panose="020B0604020202020204" pitchFamily="34" charset="0"/>
                  <a:ea typeface="Roboto" panose="02000000000000000000" pitchFamily="2" charset="0"/>
                  <a:cs typeface="Times New Roman" panose="02020603050405020304" pitchFamily="18" charset="0"/>
                </a:rPr>
                <a:t>Órdenes de trabajo</a:t>
              </a:r>
            </a:p>
          </xdr:txBody>
        </xdr:sp>
        <xdr:sp macro="" textlink="">
          <xdr:nvSpPr>
            <xdr:cNvPr id="1583" name="Diagrama de flujo: proceso 1582">
              <a:extLst>
                <a:ext uri="{FF2B5EF4-FFF2-40B4-BE49-F238E27FC236}">
                  <a16:creationId xmlns:a16="http://schemas.microsoft.com/office/drawing/2014/main" id="{00000000-0008-0000-0100-00002F060000}"/>
                </a:ext>
              </a:extLst>
            </xdr:cNvPr>
            <xdr:cNvSpPr/>
          </xdr:nvSpPr>
          <xdr:spPr>
            <a:xfrm>
              <a:off x="837697" y="952009"/>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Equipos críticos</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sp macro="" textlink="">
        <xdr:nvSpPr>
          <xdr:cNvPr id="1580" name="Diagrama de flujo: datos 1579">
            <a:extLst>
              <a:ext uri="{FF2B5EF4-FFF2-40B4-BE49-F238E27FC236}">
                <a16:creationId xmlns:a16="http://schemas.microsoft.com/office/drawing/2014/main" id="{00000000-0008-0000-0100-00002C060000}"/>
              </a:ext>
            </a:extLst>
          </xdr:cNvPr>
          <xdr:cNvSpPr/>
        </xdr:nvSpPr>
        <xdr:spPr>
          <a:xfrm>
            <a:off x="5092700" y="1384300"/>
            <a:ext cx="1593850" cy="730250"/>
          </a:xfrm>
          <a:prstGeom prst="flowChartInputOutput">
            <a:avLst/>
          </a:prstGeom>
          <a:no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grpSp>
    <xdr:clientData/>
  </xdr:twoCellAnchor>
  <xdr:twoCellAnchor>
    <xdr:from>
      <xdr:col>3</xdr:col>
      <xdr:colOff>1302000</xdr:colOff>
      <xdr:row>334</xdr:row>
      <xdr:rowOff>89946</xdr:rowOff>
    </xdr:from>
    <xdr:to>
      <xdr:col>4</xdr:col>
      <xdr:colOff>304400</xdr:colOff>
      <xdr:row>334</xdr:row>
      <xdr:rowOff>89946</xdr:rowOff>
    </xdr:to>
    <xdr:cxnSp macro="">
      <xdr:nvCxnSpPr>
        <xdr:cNvPr id="1584" name="Conector recto de flecha 1583">
          <a:extLst>
            <a:ext uri="{FF2B5EF4-FFF2-40B4-BE49-F238E27FC236}">
              <a16:creationId xmlns:a16="http://schemas.microsoft.com/office/drawing/2014/main" id="{00000000-0008-0000-0100-000030060000}"/>
            </a:ext>
          </a:extLst>
        </xdr:cNvPr>
        <xdr:cNvCxnSpPr/>
      </xdr:nvCxnSpPr>
      <xdr:spPr>
        <a:xfrm>
          <a:off x="2775200" y="61119796"/>
          <a:ext cx="88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539750</xdr:colOff>
      <xdr:row>333</xdr:row>
      <xdr:rowOff>101600</xdr:rowOff>
    </xdr:from>
    <xdr:to>
      <xdr:col>3</xdr:col>
      <xdr:colOff>1308100</xdr:colOff>
      <xdr:row>335</xdr:row>
      <xdr:rowOff>76200</xdr:rowOff>
    </xdr:to>
    <xdr:sp macro="" textlink="">
      <xdr:nvSpPr>
        <xdr:cNvPr id="1585" name="Diagrama de flujo: terminador 1584">
          <a:extLst>
            <a:ext uri="{FF2B5EF4-FFF2-40B4-BE49-F238E27FC236}">
              <a16:creationId xmlns:a16="http://schemas.microsoft.com/office/drawing/2014/main" id="{00000000-0008-0000-0100-000031060000}"/>
            </a:ext>
          </a:extLst>
        </xdr:cNvPr>
        <xdr:cNvSpPr/>
      </xdr:nvSpPr>
      <xdr:spPr>
        <a:xfrm>
          <a:off x="2012950" y="60947300"/>
          <a:ext cx="768350" cy="342900"/>
        </a:xfrm>
        <a:prstGeom prst="flowChartTerminator">
          <a:avLst/>
        </a:prstGeom>
        <a:solidFill>
          <a:schemeClr val="bg1"/>
        </a:solid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600">
              <a:solidFill>
                <a:sysClr val="windowText" lastClr="000000"/>
              </a:solidFill>
              <a:latin typeface="Arial" panose="020B0604020202020204" pitchFamily="34" charset="0"/>
              <a:cs typeface="Arial" panose="020B0604020202020204" pitchFamily="34" charset="0"/>
            </a:rPr>
            <a:t>Inicio</a:t>
          </a:r>
        </a:p>
      </xdr:txBody>
    </xdr:sp>
    <xdr:clientData/>
  </xdr:twoCellAnchor>
  <xdr:twoCellAnchor>
    <xdr:from>
      <xdr:col>5</xdr:col>
      <xdr:colOff>139700</xdr:colOff>
      <xdr:row>341</xdr:row>
      <xdr:rowOff>57150</xdr:rowOff>
    </xdr:from>
    <xdr:to>
      <xdr:col>5</xdr:col>
      <xdr:colOff>1733550</xdr:colOff>
      <xdr:row>345</xdr:row>
      <xdr:rowOff>38100</xdr:rowOff>
    </xdr:to>
    <xdr:grpSp>
      <xdr:nvGrpSpPr>
        <xdr:cNvPr id="1586" name="Grupo 1585">
          <a:extLst>
            <a:ext uri="{FF2B5EF4-FFF2-40B4-BE49-F238E27FC236}">
              <a16:creationId xmlns:a16="http://schemas.microsoft.com/office/drawing/2014/main" id="{00000000-0008-0000-0100-000032060000}"/>
            </a:ext>
          </a:extLst>
        </xdr:cNvPr>
        <xdr:cNvGrpSpPr/>
      </xdr:nvGrpSpPr>
      <xdr:grpSpPr>
        <a:xfrm>
          <a:off x="5156200" y="65398650"/>
          <a:ext cx="1593850" cy="742950"/>
          <a:chOff x="5092700" y="1384300"/>
          <a:chExt cx="1593850" cy="730250"/>
        </a:xfrm>
      </xdr:grpSpPr>
      <xdr:grpSp>
        <xdr:nvGrpSpPr>
          <xdr:cNvPr id="1587" name="Grupo 1586">
            <a:extLst>
              <a:ext uri="{FF2B5EF4-FFF2-40B4-BE49-F238E27FC236}">
                <a16:creationId xmlns:a16="http://schemas.microsoft.com/office/drawing/2014/main" id="{00000000-0008-0000-0100-000033060000}"/>
              </a:ext>
            </a:extLst>
          </xdr:cNvPr>
          <xdr:cNvGrpSpPr/>
        </xdr:nvGrpSpPr>
        <xdr:grpSpPr>
          <a:xfrm>
            <a:off x="5289047" y="1520430"/>
            <a:ext cx="1296000" cy="550941"/>
            <a:chOff x="837697" y="771130"/>
            <a:chExt cx="1296000" cy="550941"/>
          </a:xfrm>
        </xdr:grpSpPr>
        <xdr:sp macro="" textlink="">
          <xdr:nvSpPr>
            <xdr:cNvPr id="1589" name="Diagrama de flujo: proceso 1588">
              <a:extLst>
                <a:ext uri="{FF2B5EF4-FFF2-40B4-BE49-F238E27FC236}">
                  <a16:creationId xmlns:a16="http://schemas.microsoft.com/office/drawing/2014/main" id="{00000000-0008-0000-0100-000035060000}"/>
                </a:ext>
              </a:extLst>
            </xdr:cNvPr>
            <xdr:cNvSpPr/>
          </xdr:nvSpPr>
          <xdr:spPr>
            <a:xfrm>
              <a:off x="837697" y="771130"/>
              <a:ext cx="1296000" cy="183449"/>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Planes de mantenimiento</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1590" name="Diagrama de flujo: proceso 1589">
              <a:extLst>
                <a:ext uri="{FF2B5EF4-FFF2-40B4-BE49-F238E27FC236}">
                  <a16:creationId xmlns:a16="http://schemas.microsoft.com/office/drawing/2014/main" id="{00000000-0008-0000-0100-000036060000}"/>
                </a:ext>
              </a:extLst>
            </xdr:cNvPr>
            <xdr:cNvSpPr/>
          </xdr:nvSpPr>
          <xdr:spPr>
            <a:xfrm>
              <a:off x="837697" y="1139237"/>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ysClr val="windowText" lastClr="000000"/>
                  </a:solidFill>
                  <a:effectLst/>
                  <a:latin typeface="Arial" panose="020B0604020202020204" pitchFamily="34" charset="0"/>
                  <a:ea typeface="Roboto" panose="02000000000000000000" pitchFamily="2" charset="0"/>
                  <a:cs typeface="Times New Roman" panose="02020603050405020304" pitchFamily="18" charset="0"/>
                </a:rPr>
                <a:t>Mantenimiento rutinario</a:t>
              </a:r>
            </a:p>
          </xdr:txBody>
        </xdr:sp>
        <xdr:sp macro="" textlink="">
          <xdr:nvSpPr>
            <xdr:cNvPr id="1591" name="Diagrama de flujo: proceso 1590">
              <a:extLst>
                <a:ext uri="{FF2B5EF4-FFF2-40B4-BE49-F238E27FC236}">
                  <a16:creationId xmlns:a16="http://schemas.microsoft.com/office/drawing/2014/main" id="{00000000-0008-0000-0100-000037060000}"/>
                </a:ext>
              </a:extLst>
            </xdr:cNvPr>
            <xdr:cNvSpPr/>
          </xdr:nvSpPr>
          <xdr:spPr>
            <a:xfrm>
              <a:off x="837697" y="952009"/>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Aviso inspección, Moncon, fallas, operación, seguridad</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sp macro="" textlink="">
        <xdr:nvSpPr>
          <xdr:cNvPr id="1588" name="Diagrama de flujo: datos 1587">
            <a:extLst>
              <a:ext uri="{FF2B5EF4-FFF2-40B4-BE49-F238E27FC236}">
                <a16:creationId xmlns:a16="http://schemas.microsoft.com/office/drawing/2014/main" id="{00000000-0008-0000-0100-000034060000}"/>
              </a:ext>
            </a:extLst>
          </xdr:cNvPr>
          <xdr:cNvSpPr/>
        </xdr:nvSpPr>
        <xdr:spPr>
          <a:xfrm>
            <a:off x="5092700" y="1384300"/>
            <a:ext cx="1593850" cy="730250"/>
          </a:xfrm>
          <a:prstGeom prst="flowChartInputOutput">
            <a:avLst/>
          </a:prstGeom>
          <a:no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grpSp>
    <xdr:clientData/>
  </xdr:twoCellAnchor>
  <xdr:twoCellAnchor>
    <xdr:from>
      <xdr:col>4</xdr:col>
      <xdr:colOff>311150</xdr:colOff>
      <xdr:row>334</xdr:row>
      <xdr:rowOff>12700</xdr:rowOff>
    </xdr:from>
    <xdr:to>
      <xdr:col>4</xdr:col>
      <xdr:colOff>1607150</xdr:colOff>
      <xdr:row>335</xdr:row>
      <xdr:rowOff>11999</xdr:rowOff>
    </xdr:to>
    <xdr:sp macro="" textlink="">
      <xdr:nvSpPr>
        <xdr:cNvPr id="1593" name="Diagrama de flujo: proceso 1592">
          <a:extLst>
            <a:ext uri="{FF2B5EF4-FFF2-40B4-BE49-F238E27FC236}">
              <a16:creationId xmlns:a16="http://schemas.microsoft.com/office/drawing/2014/main" id="{00000000-0008-0000-0100-000039060000}"/>
            </a:ext>
          </a:extLst>
        </xdr:cNvPr>
        <xdr:cNvSpPr/>
      </xdr:nvSpPr>
      <xdr:spPr>
        <a:xfrm>
          <a:off x="3663950" y="61042550"/>
          <a:ext cx="1296000"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SAP PM</a:t>
          </a:r>
        </a:p>
      </xdr:txBody>
    </xdr:sp>
    <xdr:clientData/>
  </xdr:twoCellAnchor>
  <xdr:twoCellAnchor>
    <xdr:from>
      <xdr:col>5</xdr:col>
      <xdr:colOff>133350</xdr:colOff>
      <xdr:row>350</xdr:row>
      <xdr:rowOff>31750</xdr:rowOff>
    </xdr:from>
    <xdr:to>
      <xdr:col>5</xdr:col>
      <xdr:colOff>1727200</xdr:colOff>
      <xdr:row>354</xdr:row>
      <xdr:rowOff>12700</xdr:rowOff>
    </xdr:to>
    <xdr:grpSp>
      <xdr:nvGrpSpPr>
        <xdr:cNvPr id="1594" name="Grupo 1593">
          <a:extLst>
            <a:ext uri="{FF2B5EF4-FFF2-40B4-BE49-F238E27FC236}">
              <a16:creationId xmlns:a16="http://schemas.microsoft.com/office/drawing/2014/main" id="{00000000-0008-0000-0100-00003A060000}"/>
            </a:ext>
          </a:extLst>
        </xdr:cNvPr>
        <xdr:cNvGrpSpPr/>
      </xdr:nvGrpSpPr>
      <xdr:grpSpPr>
        <a:xfrm>
          <a:off x="5149850" y="67103625"/>
          <a:ext cx="1593850" cy="727075"/>
          <a:chOff x="5092700" y="1384300"/>
          <a:chExt cx="1593850" cy="730250"/>
        </a:xfrm>
      </xdr:grpSpPr>
      <xdr:grpSp>
        <xdr:nvGrpSpPr>
          <xdr:cNvPr id="1595" name="Grupo 1594">
            <a:extLst>
              <a:ext uri="{FF2B5EF4-FFF2-40B4-BE49-F238E27FC236}">
                <a16:creationId xmlns:a16="http://schemas.microsoft.com/office/drawing/2014/main" id="{00000000-0008-0000-0100-00003B060000}"/>
              </a:ext>
            </a:extLst>
          </xdr:cNvPr>
          <xdr:cNvGrpSpPr/>
        </xdr:nvGrpSpPr>
        <xdr:grpSpPr>
          <a:xfrm>
            <a:off x="5289047" y="1520430"/>
            <a:ext cx="1296000" cy="550941"/>
            <a:chOff x="837697" y="771130"/>
            <a:chExt cx="1296000" cy="550941"/>
          </a:xfrm>
        </xdr:grpSpPr>
        <xdr:sp macro="" textlink="">
          <xdr:nvSpPr>
            <xdr:cNvPr id="1597" name="Diagrama de flujo: proceso 1596">
              <a:extLst>
                <a:ext uri="{FF2B5EF4-FFF2-40B4-BE49-F238E27FC236}">
                  <a16:creationId xmlns:a16="http://schemas.microsoft.com/office/drawing/2014/main" id="{00000000-0008-0000-0100-00003D060000}"/>
                </a:ext>
              </a:extLst>
            </xdr:cNvPr>
            <xdr:cNvSpPr/>
          </xdr:nvSpPr>
          <xdr:spPr>
            <a:xfrm>
              <a:off x="837697" y="771130"/>
              <a:ext cx="1296000" cy="183449"/>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Planes de mantenimiento</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1598" name="Diagrama de flujo: proceso 1597">
              <a:extLst>
                <a:ext uri="{FF2B5EF4-FFF2-40B4-BE49-F238E27FC236}">
                  <a16:creationId xmlns:a16="http://schemas.microsoft.com/office/drawing/2014/main" id="{00000000-0008-0000-0100-00003E060000}"/>
                </a:ext>
              </a:extLst>
            </xdr:cNvPr>
            <xdr:cNvSpPr/>
          </xdr:nvSpPr>
          <xdr:spPr>
            <a:xfrm>
              <a:off x="837697" y="1139237"/>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1599" name="Diagrama de flujo: proceso 1598">
              <a:extLst>
                <a:ext uri="{FF2B5EF4-FFF2-40B4-BE49-F238E27FC236}">
                  <a16:creationId xmlns:a16="http://schemas.microsoft.com/office/drawing/2014/main" id="{00000000-0008-0000-0100-00003F060000}"/>
                </a:ext>
              </a:extLst>
            </xdr:cNvPr>
            <xdr:cNvSpPr/>
          </xdr:nvSpPr>
          <xdr:spPr>
            <a:xfrm>
              <a:off x="837697" y="952009"/>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Anual, trimestral, mensual</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sp macro="" textlink="">
        <xdr:nvSpPr>
          <xdr:cNvPr id="1596" name="Diagrama de flujo: datos 1595">
            <a:extLst>
              <a:ext uri="{FF2B5EF4-FFF2-40B4-BE49-F238E27FC236}">
                <a16:creationId xmlns:a16="http://schemas.microsoft.com/office/drawing/2014/main" id="{00000000-0008-0000-0100-00003C060000}"/>
              </a:ext>
            </a:extLst>
          </xdr:cNvPr>
          <xdr:cNvSpPr/>
        </xdr:nvSpPr>
        <xdr:spPr>
          <a:xfrm>
            <a:off x="5092700" y="1384300"/>
            <a:ext cx="1593850" cy="730250"/>
          </a:xfrm>
          <a:prstGeom prst="flowChartInputOutput">
            <a:avLst/>
          </a:prstGeom>
          <a:no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grpSp>
    <xdr:clientData/>
  </xdr:twoCellAnchor>
  <xdr:twoCellAnchor>
    <xdr:from>
      <xdr:col>5</xdr:col>
      <xdr:colOff>139700</xdr:colOff>
      <xdr:row>360</xdr:row>
      <xdr:rowOff>12700</xdr:rowOff>
    </xdr:from>
    <xdr:to>
      <xdr:col>5</xdr:col>
      <xdr:colOff>1733550</xdr:colOff>
      <xdr:row>363</xdr:row>
      <xdr:rowOff>177800</xdr:rowOff>
    </xdr:to>
    <xdr:grpSp>
      <xdr:nvGrpSpPr>
        <xdr:cNvPr id="1601" name="Grupo 1600">
          <a:extLst>
            <a:ext uri="{FF2B5EF4-FFF2-40B4-BE49-F238E27FC236}">
              <a16:creationId xmlns:a16="http://schemas.microsoft.com/office/drawing/2014/main" id="{00000000-0008-0000-0100-000041060000}"/>
            </a:ext>
          </a:extLst>
        </xdr:cNvPr>
        <xdr:cNvGrpSpPr/>
      </xdr:nvGrpSpPr>
      <xdr:grpSpPr>
        <a:xfrm>
          <a:off x="5156200" y="68973700"/>
          <a:ext cx="1593850" cy="736600"/>
          <a:chOff x="5092700" y="1384300"/>
          <a:chExt cx="1593850" cy="730250"/>
        </a:xfrm>
      </xdr:grpSpPr>
      <xdr:grpSp>
        <xdr:nvGrpSpPr>
          <xdr:cNvPr id="1602" name="Grupo 1601">
            <a:extLst>
              <a:ext uri="{FF2B5EF4-FFF2-40B4-BE49-F238E27FC236}">
                <a16:creationId xmlns:a16="http://schemas.microsoft.com/office/drawing/2014/main" id="{00000000-0008-0000-0100-000042060000}"/>
              </a:ext>
            </a:extLst>
          </xdr:cNvPr>
          <xdr:cNvGrpSpPr/>
        </xdr:nvGrpSpPr>
        <xdr:grpSpPr>
          <a:xfrm>
            <a:off x="5289047" y="1520430"/>
            <a:ext cx="1296000" cy="550941"/>
            <a:chOff x="837697" y="771130"/>
            <a:chExt cx="1296000" cy="550941"/>
          </a:xfrm>
        </xdr:grpSpPr>
        <xdr:sp macro="" textlink="">
          <xdr:nvSpPr>
            <xdr:cNvPr id="1604" name="Diagrama de flujo: proceso 1603">
              <a:extLst>
                <a:ext uri="{FF2B5EF4-FFF2-40B4-BE49-F238E27FC236}">
                  <a16:creationId xmlns:a16="http://schemas.microsoft.com/office/drawing/2014/main" id="{00000000-0008-0000-0100-000044060000}"/>
                </a:ext>
              </a:extLst>
            </xdr:cNvPr>
            <xdr:cNvSpPr/>
          </xdr:nvSpPr>
          <xdr:spPr>
            <a:xfrm>
              <a:off x="837697" y="771130"/>
              <a:ext cx="1296000" cy="183449"/>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Información del componente</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1605" name="Diagrama de flujo: proceso 1604">
              <a:extLst>
                <a:ext uri="{FF2B5EF4-FFF2-40B4-BE49-F238E27FC236}">
                  <a16:creationId xmlns:a16="http://schemas.microsoft.com/office/drawing/2014/main" id="{00000000-0008-0000-0100-000045060000}"/>
                </a:ext>
              </a:extLst>
            </xdr:cNvPr>
            <xdr:cNvSpPr/>
          </xdr:nvSpPr>
          <xdr:spPr>
            <a:xfrm>
              <a:off x="837697" y="1139237"/>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ysClr val="windowText" lastClr="000000"/>
                  </a:solidFill>
                  <a:effectLst/>
                  <a:latin typeface="Arial" panose="020B0604020202020204" pitchFamily="34" charset="0"/>
                  <a:ea typeface="Roboto" panose="02000000000000000000" pitchFamily="2" charset="0"/>
                  <a:cs typeface="Times New Roman" panose="02020603050405020304" pitchFamily="18" charset="0"/>
                </a:rPr>
                <a:t>N° serie, horas,</a:t>
              </a:r>
              <a:r>
                <a:rPr lang="es-CL" sz="600" baseline="0">
                  <a:solidFill>
                    <a:sysClr val="windowText" lastClr="000000"/>
                  </a:solidFill>
                  <a:effectLst/>
                  <a:latin typeface="Arial" panose="020B0604020202020204" pitchFamily="34" charset="0"/>
                  <a:ea typeface="Roboto" panose="02000000000000000000" pitchFamily="2" charset="0"/>
                  <a:cs typeface="Times New Roman" panose="02020603050405020304" pitchFamily="18" charset="0"/>
                </a:rPr>
                <a:t> toneladas</a:t>
              </a:r>
              <a:endParaRPr lang="es-CL" sz="600">
                <a:solidFill>
                  <a:sysClr val="windowText" lastClr="000000"/>
                </a:solidFill>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1606" name="Diagrama de flujo: proceso 1605">
              <a:extLst>
                <a:ext uri="{FF2B5EF4-FFF2-40B4-BE49-F238E27FC236}">
                  <a16:creationId xmlns:a16="http://schemas.microsoft.com/office/drawing/2014/main" id="{00000000-0008-0000-0100-000046060000}"/>
                </a:ext>
              </a:extLst>
            </xdr:cNvPr>
            <xdr:cNvSpPr/>
          </xdr:nvSpPr>
          <xdr:spPr>
            <a:xfrm>
              <a:off x="837697" y="952009"/>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Aviso de reparación</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sp macro="" textlink="">
        <xdr:nvSpPr>
          <xdr:cNvPr id="1603" name="Diagrama de flujo: datos 1602">
            <a:extLst>
              <a:ext uri="{FF2B5EF4-FFF2-40B4-BE49-F238E27FC236}">
                <a16:creationId xmlns:a16="http://schemas.microsoft.com/office/drawing/2014/main" id="{00000000-0008-0000-0100-000043060000}"/>
              </a:ext>
            </a:extLst>
          </xdr:cNvPr>
          <xdr:cNvSpPr/>
        </xdr:nvSpPr>
        <xdr:spPr>
          <a:xfrm>
            <a:off x="5092700" y="1384300"/>
            <a:ext cx="1593850" cy="730250"/>
          </a:xfrm>
          <a:prstGeom prst="flowChartInputOutput">
            <a:avLst/>
          </a:prstGeom>
          <a:no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grpSp>
    <xdr:clientData/>
  </xdr:twoCellAnchor>
  <xdr:twoCellAnchor>
    <xdr:from>
      <xdr:col>5</xdr:col>
      <xdr:colOff>139700</xdr:colOff>
      <xdr:row>368</xdr:row>
      <xdr:rowOff>171450</xdr:rowOff>
    </xdr:from>
    <xdr:to>
      <xdr:col>5</xdr:col>
      <xdr:colOff>1733550</xdr:colOff>
      <xdr:row>372</xdr:row>
      <xdr:rowOff>158750</xdr:rowOff>
    </xdr:to>
    <xdr:grpSp>
      <xdr:nvGrpSpPr>
        <xdr:cNvPr id="1608" name="Grupo 1607">
          <a:extLst>
            <a:ext uri="{FF2B5EF4-FFF2-40B4-BE49-F238E27FC236}">
              <a16:creationId xmlns:a16="http://schemas.microsoft.com/office/drawing/2014/main" id="{00000000-0008-0000-0100-000048060000}"/>
            </a:ext>
          </a:extLst>
        </xdr:cNvPr>
        <xdr:cNvGrpSpPr/>
      </xdr:nvGrpSpPr>
      <xdr:grpSpPr>
        <a:xfrm>
          <a:off x="5156200" y="70672325"/>
          <a:ext cx="1593850" cy="733425"/>
          <a:chOff x="5092700" y="1384300"/>
          <a:chExt cx="1593850" cy="730250"/>
        </a:xfrm>
      </xdr:grpSpPr>
      <xdr:grpSp>
        <xdr:nvGrpSpPr>
          <xdr:cNvPr id="1609" name="Grupo 1608">
            <a:extLst>
              <a:ext uri="{FF2B5EF4-FFF2-40B4-BE49-F238E27FC236}">
                <a16:creationId xmlns:a16="http://schemas.microsoft.com/office/drawing/2014/main" id="{00000000-0008-0000-0100-000049060000}"/>
              </a:ext>
            </a:extLst>
          </xdr:cNvPr>
          <xdr:cNvGrpSpPr/>
        </xdr:nvGrpSpPr>
        <xdr:grpSpPr>
          <a:xfrm>
            <a:off x="5289047" y="1520430"/>
            <a:ext cx="1296000" cy="550941"/>
            <a:chOff x="837697" y="771130"/>
            <a:chExt cx="1296000" cy="550941"/>
          </a:xfrm>
        </xdr:grpSpPr>
        <xdr:sp macro="" textlink="">
          <xdr:nvSpPr>
            <xdr:cNvPr id="1611" name="Diagrama de flujo: proceso 1610">
              <a:extLst>
                <a:ext uri="{FF2B5EF4-FFF2-40B4-BE49-F238E27FC236}">
                  <a16:creationId xmlns:a16="http://schemas.microsoft.com/office/drawing/2014/main" id="{00000000-0008-0000-0100-00004B060000}"/>
                </a:ext>
              </a:extLst>
            </xdr:cNvPr>
            <xdr:cNvSpPr/>
          </xdr:nvSpPr>
          <xdr:spPr>
            <a:xfrm>
              <a:off x="837697" y="771130"/>
              <a:ext cx="1296000" cy="183449"/>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Indicadores de desempeño</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1612" name="Diagrama de flujo: proceso 1611">
              <a:extLst>
                <a:ext uri="{FF2B5EF4-FFF2-40B4-BE49-F238E27FC236}">
                  <a16:creationId xmlns:a16="http://schemas.microsoft.com/office/drawing/2014/main" id="{00000000-0008-0000-0100-00004C060000}"/>
                </a:ext>
              </a:extLst>
            </xdr:cNvPr>
            <xdr:cNvSpPr/>
          </xdr:nvSpPr>
          <xdr:spPr>
            <a:xfrm>
              <a:off x="837697" y="1139237"/>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ysClr val="windowText" lastClr="000000"/>
                  </a:solidFill>
                  <a:effectLst/>
                  <a:latin typeface="Arial" panose="020B0604020202020204" pitchFamily="34" charset="0"/>
                  <a:ea typeface="Roboto" panose="02000000000000000000" pitchFamily="2" charset="0"/>
                  <a:cs typeface="Times New Roman" panose="02020603050405020304" pitchFamily="18" charset="0"/>
                </a:rPr>
                <a:t>Eventos</a:t>
              </a:r>
              <a:r>
                <a:rPr lang="es-CL" sz="600" baseline="0">
                  <a:solidFill>
                    <a:sysClr val="windowText" lastClr="000000"/>
                  </a:solidFill>
                  <a:effectLst/>
                  <a:latin typeface="Arial" panose="020B0604020202020204" pitchFamily="34" charset="0"/>
                  <a:ea typeface="Roboto" panose="02000000000000000000" pitchFamily="2" charset="0"/>
                  <a:cs typeface="Times New Roman" panose="02020603050405020304" pitchFamily="18" charset="0"/>
                </a:rPr>
                <a:t> no deseados</a:t>
              </a:r>
              <a:endParaRPr lang="es-CL" sz="600">
                <a:solidFill>
                  <a:sysClr val="windowText" lastClr="000000"/>
                </a:solidFill>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1613" name="Diagrama de flujo: proceso 1612">
              <a:extLst>
                <a:ext uri="{FF2B5EF4-FFF2-40B4-BE49-F238E27FC236}">
                  <a16:creationId xmlns:a16="http://schemas.microsoft.com/office/drawing/2014/main" id="{00000000-0008-0000-0100-00004D060000}"/>
                </a:ext>
              </a:extLst>
            </xdr:cNvPr>
            <xdr:cNvSpPr/>
          </xdr:nvSpPr>
          <xdr:spPr>
            <a:xfrm>
              <a:off x="837697" y="952009"/>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Registro detención de equipos</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sp macro="" textlink="">
        <xdr:nvSpPr>
          <xdr:cNvPr id="1610" name="Diagrama de flujo: datos 1609">
            <a:extLst>
              <a:ext uri="{FF2B5EF4-FFF2-40B4-BE49-F238E27FC236}">
                <a16:creationId xmlns:a16="http://schemas.microsoft.com/office/drawing/2014/main" id="{00000000-0008-0000-0100-00004A060000}"/>
              </a:ext>
            </a:extLst>
          </xdr:cNvPr>
          <xdr:cNvSpPr/>
        </xdr:nvSpPr>
        <xdr:spPr>
          <a:xfrm>
            <a:off x="5092700" y="1384300"/>
            <a:ext cx="1593850" cy="730250"/>
          </a:xfrm>
          <a:prstGeom prst="flowChartInputOutput">
            <a:avLst/>
          </a:prstGeom>
          <a:no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grpSp>
    <xdr:clientData/>
  </xdr:twoCellAnchor>
  <xdr:twoCellAnchor>
    <xdr:from>
      <xdr:col>10</xdr:col>
      <xdr:colOff>488950</xdr:colOff>
      <xdr:row>333</xdr:row>
      <xdr:rowOff>101600</xdr:rowOff>
    </xdr:from>
    <xdr:to>
      <xdr:col>10</xdr:col>
      <xdr:colOff>1257300</xdr:colOff>
      <xdr:row>335</xdr:row>
      <xdr:rowOff>76200</xdr:rowOff>
    </xdr:to>
    <xdr:sp macro="" textlink="">
      <xdr:nvSpPr>
        <xdr:cNvPr id="1615" name="Diagrama de flujo: terminador 1614">
          <a:extLst>
            <a:ext uri="{FF2B5EF4-FFF2-40B4-BE49-F238E27FC236}">
              <a16:creationId xmlns:a16="http://schemas.microsoft.com/office/drawing/2014/main" id="{00000000-0008-0000-0100-00004F060000}"/>
            </a:ext>
          </a:extLst>
        </xdr:cNvPr>
        <xdr:cNvSpPr/>
      </xdr:nvSpPr>
      <xdr:spPr>
        <a:xfrm>
          <a:off x="16998950" y="60947300"/>
          <a:ext cx="768350" cy="342900"/>
        </a:xfrm>
        <a:prstGeom prst="flowChartTerminator">
          <a:avLst/>
        </a:prstGeom>
        <a:solidFill>
          <a:schemeClr val="bg1"/>
        </a:solid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600">
              <a:solidFill>
                <a:sysClr val="windowText" lastClr="000000"/>
              </a:solidFill>
              <a:latin typeface="Arial" panose="020B0604020202020204" pitchFamily="34" charset="0"/>
              <a:cs typeface="Arial" panose="020B0604020202020204" pitchFamily="34" charset="0"/>
            </a:rPr>
            <a:t>Fin</a:t>
          </a:r>
        </a:p>
      </xdr:txBody>
    </xdr:sp>
    <xdr:clientData/>
  </xdr:twoCellAnchor>
  <xdr:twoCellAnchor>
    <xdr:from>
      <xdr:col>9</xdr:col>
      <xdr:colOff>1594101</xdr:colOff>
      <xdr:row>334</xdr:row>
      <xdr:rowOff>89946</xdr:rowOff>
    </xdr:from>
    <xdr:to>
      <xdr:col>10</xdr:col>
      <xdr:colOff>488501</xdr:colOff>
      <xdr:row>334</xdr:row>
      <xdr:rowOff>89946</xdr:rowOff>
    </xdr:to>
    <xdr:cxnSp macro="">
      <xdr:nvCxnSpPr>
        <xdr:cNvPr id="1616" name="Conector recto de flecha 1615">
          <a:extLst>
            <a:ext uri="{FF2B5EF4-FFF2-40B4-BE49-F238E27FC236}">
              <a16:creationId xmlns:a16="http://schemas.microsoft.com/office/drawing/2014/main" id="{00000000-0008-0000-0100-000050060000}"/>
            </a:ext>
          </a:extLst>
        </xdr:cNvPr>
        <xdr:cNvCxnSpPr/>
      </xdr:nvCxnSpPr>
      <xdr:spPr>
        <a:xfrm>
          <a:off x="16224501" y="61119796"/>
          <a:ext cx="774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1600451</xdr:colOff>
      <xdr:row>334</xdr:row>
      <xdr:rowOff>89946</xdr:rowOff>
    </xdr:from>
    <xdr:to>
      <xdr:col>7</xdr:col>
      <xdr:colOff>295264</xdr:colOff>
      <xdr:row>334</xdr:row>
      <xdr:rowOff>89946</xdr:rowOff>
    </xdr:to>
    <xdr:cxnSp macro="">
      <xdr:nvCxnSpPr>
        <xdr:cNvPr id="1621" name="Conector recto de flecha 1620">
          <a:extLst>
            <a:ext uri="{FF2B5EF4-FFF2-40B4-BE49-F238E27FC236}">
              <a16:creationId xmlns:a16="http://schemas.microsoft.com/office/drawing/2014/main" id="{00000000-0008-0000-0100-000055060000}"/>
            </a:ext>
          </a:extLst>
        </xdr:cNvPr>
        <xdr:cNvCxnSpPr/>
      </xdr:nvCxnSpPr>
      <xdr:spPr>
        <a:xfrm>
          <a:off x="8720389" y="61494446"/>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311150</xdr:colOff>
      <xdr:row>334</xdr:row>
      <xdr:rowOff>6350</xdr:rowOff>
    </xdr:from>
    <xdr:to>
      <xdr:col>6</xdr:col>
      <xdr:colOff>1607150</xdr:colOff>
      <xdr:row>335</xdr:row>
      <xdr:rowOff>5649</xdr:rowOff>
    </xdr:to>
    <xdr:sp macro="" textlink="">
      <xdr:nvSpPr>
        <xdr:cNvPr id="1622" name="Diagrama de flujo: proceso 1621">
          <a:extLst>
            <a:ext uri="{FF2B5EF4-FFF2-40B4-BE49-F238E27FC236}">
              <a16:creationId xmlns:a16="http://schemas.microsoft.com/office/drawing/2014/main" id="{00000000-0008-0000-0100-000056060000}"/>
            </a:ext>
          </a:extLst>
        </xdr:cNvPr>
        <xdr:cNvSpPr/>
      </xdr:nvSpPr>
      <xdr:spPr>
        <a:xfrm>
          <a:off x="7423150" y="61036200"/>
          <a:ext cx="1296000"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Asset Vista + Smart Sensor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5</xdr:col>
      <xdr:colOff>1581149</xdr:colOff>
      <xdr:row>334</xdr:row>
      <xdr:rowOff>89946</xdr:rowOff>
    </xdr:from>
    <xdr:to>
      <xdr:col>6</xdr:col>
      <xdr:colOff>313549</xdr:colOff>
      <xdr:row>334</xdr:row>
      <xdr:rowOff>89946</xdr:rowOff>
    </xdr:to>
    <xdr:cxnSp macro="">
      <xdr:nvCxnSpPr>
        <xdr:cNvPr id="1623" name="Conector recto de flecha 1622">
          <a:extLst>
            <a:ext uri="{FF2B5EF4-FFF2-40B4-BE49-F238E27FC236}">
              <a16:creationId xmlns:a16="http://schemas.microsoft.com/office/drawing/2014/main" id="{00000000-0008-0000-0100-000057060000}"/>
            </a:ext>
          </a:extLst>
        </xdr:cNvPr>
        <xdr:cNvCxnSpPr/>
      </xdr:nvCxnSpPr>
      <xdr:spPr>
        <a:xfrm>
          <a:off x="6813549" y="61119796"/>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1600451</xdr:colOff>
      <xdr:row>343</xdr:row>
      <xdr:rowOff>39146</xdr:rowOff>
    </xdr:from>
    <xdr:to>
      <xdr:col>7</xdr:col>
      <xdr:colOff>295264</xdr:colOff>
      <xdr:row>343</xdr:row>
      <xdr:rowOff>39146</xdr:rowOff>
    </xdr:to>
    <xdr:cxnSp macro="">
      <xdr:nvCxnSpPr>
        <xdr:cNvPr id="1624" name="Conector recto de flecha 1623">
          <a:extLst>
            <a:ext uri="{FF2B5EF4-FFF2-40B4-BE49-F238E27FC236}">
              <a16:creationId xmlns:a16="http://schemas.microsoft.com/office/drawing/2014/main" id="{00000000-0008-0000-0100-000058060000}"/>
            </a:ext>
          </a:extLst>
        </xdr:cNvPr>
        <xdr:cNvCxnSpPr/>
      </xdr:nvCxnSpPr>
      <xdr:spPr>
        <a:xfrm>
          <a:off x="8720389" y="63102584"/>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311150</xdr:colOff>
      <xdr:row>342</xdr:row>
      <xdr:rowOff>139700</xdr:rowOff>
    </xdr:from>
    <xdr:to>
      <xdr:col>6</xdr:col>
      <xdr:colOff>1607150</xdr:colOff>
      <xdr:row>343</xdr:row>
      <xdr:rowOff>138999</xdr:rowOff>
    </xdr:to>
    <xdr:sp macro="" textlink="">
      <xdr:nvSpPr>
        <xdr:cNvPr id="1625" name="Diagrama de flujo: proceso 1624">
          <a:extLst>
            <a:ext uri="{FF2B5EF4-FFF2-40B4-BE49-F238E27FC236}">
              <a16:creationId xmlns:a16="http://schemas.microsoft.com/office/drawing/2014/main" id="{00000000-0008-0000-0100-000059060000}"/>
            </a:ext>
          </a:extLst>
        </xdr:cNvPr>
        <xdr:cNvSpPr/>
      </xdr:nvSpPr>
      <xdr:spPr>
        <a:xfrm>
          <a:off x="7423150" y="62274450"/>
          <a:ext cx="1296000"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SAP PM </a:t>
          </a:r>
          <a:r>
            <a:rPr lang="es-CL" sz="600" b="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Externo</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5</xdr:col>
      <xdr:colOff>1581149</xdr:colOff>
      <xdr:row>343</xdr:row>
      <xdr:rowOff>39146</xdr:rowOff>
    </xdr:from>
    <xdr:to>
      <xdr:col>6</xdr:col>
      <xdr:colOff>313549</xdr:colOff>
      <xdr:row>343</xdr:row>
      <xdr:rowOff>39146</xdr:rowOff>
    </xdr:to>
    <xdr:cxnSp macro="">
      <xdr:nvCxnSpPr>
        <xdr:cNvPr id="1626" name="Conector recto de flecha 1625">
          <a:extLst>
            <a:ext uri="{FF2B5EF4-FFF2-40B4-BE49-F238E27FC236}">
              <a16:creationId xmlns:a16="http://schemas.microsoft.com/office/drawing/2014/main" id="{00000000-0008-0000-0100-00005A060000}"/>
            </a:ext>
          </a:extLst>
        </xdr:cNvPr>
        <xdr:cNvCxnSpPr/>
      </xdr:nvCxnSpPr>
      <xdr:spPr>
        <a:xfrm>
          <a:off x="6813549" y="62358046"/>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1600451</xdr:colOff>
      <xdr:row>352</xdr:row>
      <xdr:rowOff>13746</xdr:rowOff>
    </xdr:from>
    <xdr:to>
      <xdr:col>7</xdr:col>
      <xdr:colOff>295264</xdr:colOff>
      <xdr:row>352</xdr:row>
      <xdr:rowOff>13746</xdr:rowOff>
    </xdr:to>
    <xdr:cxnSp macro="">
      <xdr:nvCxnSpPr>
        <xdr:cNvPr id="1627" name="Conector recto de flecha 1626">
          <a:extLst>
            <a:ext uri="{FF2B5EF4-FFF2-40B4-BE49-F238E27FC236}">
              <a16:creationId xmlns:a16="http://schemas.microsoft.com/office/drawing/2014/main" id="{00000000-0008-0000-0100-00005B060000}"/>
            </a:ext>
          </a:extLst>
        </xdr:cNvPr>
        <xdr:cNvCxnSpPr/>
      </xdr:nvCxnSpPr>
      <xdr:spPr>
        <a:xfrm>
          <a:off x="8720389" y="64736121"/>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311150</xdr:colOff>
      <xdr:row>351</xdr:row>
      <xdr:rowOff>114300</xdr:rowOff>
    </xdr:from>
    <xdr:to>
      <xdr:col>6</xdr:col>
      <xdr:colOff>1607150</xdr:colOff>
      <xdr:row>352</xdr:row>
      <xdr:rowOff>113599</xdr:rowOff>
    </xdr:to>
    <xdr:sp macro="" textlink="">
      <xdr:nvSpPr>
        <xdr:cNvPr id="1628" name="Diagrama de flujo: proceso 1627">
          <a:extLst>
            <a:ext uri="{FF2B5EF4-FFF2-40B4-BE49-F238E27FC236}">
              <a16:creationId xmlns:a16="http://schemas.microsoft.com/office/drawing/2014/main" id="{00000000-0008-0000-0100-00005C060000}"/>
            </a:ext>
          </a:extLst>
        </xdr:cNvPr>
        <xdr:cNvSpPr/>
      </xdr:nvSpPr>
      <xdr:spPr>
        <a:xfrm>
          <a:off x="7423150" y="63919100"/>
          <a:ext cx="1296000"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SAP PM + Externo</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5</xdr:col>
      <xdr:colOff>1581149</xdr:colOff>
      <xdr:row>352</xdr:row>
      <xdr:rowOff>13746</xdr:rowOff>
    </xdr:from>
    <xdr:to>
      <xdr:col>6</xdr:col>
      <xdr:colOff>313549</xdr:colOff>
      <xdr:row>352</xdr:row>
      <xdr:rowOff>13746</xdr:rowOff>
    </xdr:to>
    <xdr:cxnSp macro="">
      <xdr:nvCxnSpPr>
        <xdr:cNvPr id="1629" name="Conector recto de flecha 1628">
          <a:extLst>
            <a:ext uri="{FF2B5EF4-FFF2-40B4-BE49-F238E27FC236}">
              <a16:creationId xmlns:a16="http://schemas.microsoft.com/office/drawing/2014/main" id="{00000000-0008-0000-0100-00005D060000}"/>
            </a:ext>
          </a:extLst>
        </xdr:cNvPr>
        <xdr:cNvCxnSpPr/>
      </xdr:nvCxnSpPr>
      <xdr:spPr>
        <a:xfrm>
          <a:off x="6813549" y="64002696"/>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1600451</xdr:colOff>
      <xdr:row>362</xdr:row>
      <xdr:rowOff>7396</xdr:rowOff>
    </xdr:from>
    <xdr:to>
      <xdr:col>7</xdr:col>
      <xdr:colOff>295264</xdr:colOff>
      <xdr:row>362</xdr:row>
      <xdr:rowOff>7396</xdr:rowOff>
    </xdr:to>
    <xdr:cxnSp macro="">
      <xdr:nvCxnSpPr>
        <xdr:cNvPr id="1630" name="Conector recto de flecha 1629">
          <a:extLst>
            <a:ext uri="{FF2B5EF4-FFF2-40B4-BE49-F238E27FC236}">
              <a16:creationId xmlns:a16="http://schemas.microsoft.com/office/drawing/2014/main" id="{00000000-0008-0000-0100-00005E060000}"/>
            </a:ext>
          </a:extLst>
        </xdr:cNvPr>
        <xdr:cNvCxnSpPr/>
      </xdr:nvCxnSpPr>
      <xdr:spPr>
        <a:xfrm>
          <a:off x="8720389" y="66571271"/>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311150</xdr:colOff>
      <xdr:row>361</xdr:row>
      <xdr:rowOff>107950</xdr:rowOff>
    </xdr:from>
    <xdr:to>
      <xdr:col>6</xdr:col>
      <xdr:colOff>1607150</xdr:colOff>
      <xdr:row>362</xdr:row>
      <xdr:rowOff>107249</xdr:rowOff>
    </xdr:to>
    <xdr:sp macro="" textlink="">
      <xdr:nvSpPr>
        <xdr:cNvPr id="1631" name="Diagrama de flujo: proceso 1630">
          <a:extLst>
            <a:ext uri="{FF2B5EF4-FFF2-40B4-BE49-F238E27FC236}">
              <a16:creationId xmlns:a16="http://schemas.microsoft.com/office/drawing/2014/main" id="{00000000-0008-0000-0100-00005F060000}"/>
            </a:ext>
          </a:extLst>
        </xdr:cNvPr>
        <xdr:cNvSpPr/>
      </xdr:nvSpPr>
      <xdr:spPr>
        <a:xfrm>
          <a:off x="7423150" y="65385950"/>
          <a:ext cx="1296000"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SAP PM</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5</xdr:col>
      <xdr:colOff>1581149</xdr:colOff>
      <xdr:row>362</xdr:row>
      <xdr:rowOff>7396</xdr:rowOff>
    </xdr:from>
    <xdr:to>
      <xdr:col>6</xdr:col>
      <xdr:colOff>313549</xdr:colOff>
      <xdr:row>362</xdr:row>
      <xdr:rowOff>7396</xdr:rowOff>
    </xdr:to>
    <xdr:cxnSp macro="">
      <xdr:nvCxnSpPr>
        <xdr:cNvPr id="1632" name="Conector recto de flecha 1631">
          <a:extLst>
            <a:ext uri="{FF2B5EF4-FFF2-40B4-BE49-F238E27FC236}">
              <a16:creationId xmlns:a16="http://schemas.microsoft.com/office/drawing/2014/main" id="{00000000-0008-0000-0100-000060060000}"/>
            </a:ext>
          </a:extLst>
        </xdr:cNvPr>
        <xdr:cNvCxnSpPr/>
      </xdr:nvCxnSpPr>
      <xdr:spPr>
        <a:xfrm>
          <a:off x="6813549" y="65469546"/>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1600451</xdr:colOff>
      <xdr:row>370</xdr:row>
      <xdr:rowOff>159796</xdr:rowOff>
    </xdr:from>
    <xdr:to>
      <xdr:col>7</xdr:col>
      <xdr:colOff>295264</xdr:colOff>
      <xdr:row>370</xdr:row>
      <xdr:rowOff>159796</xdr:rowOff>
    </xdr:to>
    <xdr:cxnSp macro="">
      <xdr:nvCxnSpPr>
        <xdr:cNvPr id="1633" name="Conector recto de flecha 1632">
          <a:extLst>
            <a:ext uri="{FF2B5EF4-FFF2-40B4-BE49-F238E27FC236}">
              <a16:creationId xmlns:a16="http://schemas.microsoft.com/office/drawing/2014/main" id="{00000000-0008-0000-0100-000061060000}"/>
            </a:ext>
          </a:extLst>
        </xdr:cNvPr>
        <xdr:cNvCxnSpPr/>
      </xdr:nvCxnSpPr>
      <xdr:spPr>
        <a:xfrm>
          <a:off x="8720389" y="68200046"/>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311150</xdr:colOff>
      <xdr:row>370</xdr:row>
      <xdr:rowOff>76200</xdr:rowOff>
    </xdr:from>
    <xdr:to>
      <xdr:col>6</xdr:col>
      <xdr:colOff>1607150</xdr:colOff>
      <xdr:row>371</xdr:row>
      <xdr:rowOff>75499</xdr:rowOff>
    </xdr:to>
    <xdr:sp macro="" textlink="">
      <xdr:nvSpPr>
        <xdr:cNvPr id="1634" name="Diagrama de flujo: proceso 1633">
          <a:extLst>
            <a:ext uri="{FF2B5EF4-FFF2-40B4-BE49-F238E27FC236}">
              <a16:creationId xmlns:a16="http://schemas.microsoft.com/office/drawing/2014/main" id="{00000000-0008-0000-0100-000062060000}"/>
            </a:ext>
          </a:extLst>
        </xdr:cNvPr>
        <xdr:cNvSpPr/>
      </xdr:nvSpPr>
      <xdr:spPr>
        <a:xfrm>
          <a:off x="7423150" y="66840100"/>
          <a:ext cx="1296000"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Externo</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5</xdr:col>
      <xdr:colOff>1581149</xdr:colOff>
      <xdr:row>370</xdr:row>
      <xdr:rowOff>159796</xdr:rowOff>
    </xdr:from>
    <xdr:to>
      <xdr:col>6</xdr:col>
      <xdr:colOff>313549</xdr:colOff>
      <xdr:row>370</xdr:row>
      <xdr:rowOff>159796</xdr:rowOff>
    </xdr:to>
    <xdr:cxnSp macro="">
      <xdr:nvCxnSpPr>
        <xdr:cNvPr id="1635" name="Conector recto de flecha 1634">
          <a:extLst>
            <a:ext uri="{FF2B5EF4-FFF2-40B4-BE49-F238E27FC236}">
              <a16:creationId xmlns:a16="http://schemas.microsoft.com/office/drawing/2014/main" id="{00000000-0008-0000-0100-000063060000}"/>
            </a:ext>
          </a:extLst>
        </xdr:cNvPr>
        <xdr:cNvCxnSpPr/>
      </xdr:nvCxnSpPr>
      <xdr:spPr>
        <a:xfrm>
          <a:off x="6813549" y="66923696"/>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1560771</xdr:colOff>
      <xdr:row>334</xdr:row>
      <xdr:rowOff>91535</xdr:rowOff>
    </xdr:from>
    <xdr:to>
      <xdr:col>9</xdr:col>
      <xdr:colOff>293171</xdr:colOff>
      <xdr:row>334</xdr:row>
      <xdr:rowOff>91535</xdr:rowOff>
    </xdr:to>
    <xdr:cxnSp macro="">
      <xdr:nvCxnSpPr>
        <xdr:cNvPr id="1636" name="Conector recto de flecha 1635">
          <a:extLst>
            <a:ext uri="{FF2B5EF4-FFF2-40B4-BE49-F238E27FC236}">
              <a16:creationId xmlns:a16="http://schemas.microsoft.com/office/drawing/2014/main" id="{00000000-0008-0000-0100-000064060000}"/>
            </a:ext>
          </a:extLst>
        </xdr:cNvPr>
        <xdr:cNvCxnSpPr/>
      </xdr:nvCxnSpPr>
      <xdr:spPr>
        <a:xfrm>
          <a:off x="14311571" y="61121385"/>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274645</xdr:colOff>
      <xdr:row>334</xdr:row>
      <xdr:rowOff>7939</xdr:rowOff>
    </xdr:from>
    <xdr:to>
      <xdr:col>8</xdr:col>
      <xdr:colOff>1567470</xdr:colOff>
      <xdr:row>335</xdr:row>
      <xdr:rowOff>7238</xdr:rowOff>
    </xdr:to>
    <xdr:sp macro="" textlink="">
      <xdr:nvSpPr>
        <xdr:cNvPr id="1637" name="Diagrama de flujo: proceso 1636">
          <a:extLst>
            <a:ext uri="{FF2B5EF4-FFF2-40B4-BE49-F238E27FC236}">
              <a16:creationId xmlns:a16="http://schemas.microsoft.com/office/drawing/2014/main" id="{00000000-0008-0000-0100-000065060000}"/>
            </a:ext>
          </a:extLst>
        </xdr:cNvPr>
        <xdr:cNvSpPr/>
      </xdr:nvSpPr>
      <xdr:spPr>
        <a:xfrm>
          <a:off x="13025445" y="61037789"/>
          <a:ext cx="1292825"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KM</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a:t>
          </a: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 SAP PM</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7</xdr:col>
      <xdr:colOff>1593838</xdr:colOff>
      <xdr:row>334</xdr:row>
      <xdr:rowOff>91535</xdr:rowOff>
    </xdr:from>
    <xdr:to>
      <xdr:col>8</xdr:col>
      <xdr:colOff>288650</xdr:colOff>
      <xdr:row>334</xdr:row>
      <xdr:rowOff>91535</xdr:rowOff>
    </xdr:to>
    <xdr:cxnSp macro="">
      <xdr:nvCxnSpPr>
        <xdr:cNvPr id="1638" name="Conector recto de flecha 1637">
          <a:extLst>
            <a:ext uri="{FF2B5EF4-FFF2-40B4-BE49-F238E27FC236}">
              <a16:creationId xmlns:a16="http://schemas.microsoft.com/office/drawing/2014/main" id="{00000000-0008-0000-0100-000066060000}"/>
            </a:ext>
          </a:extLst>
        </xdr:cNvPr>
        <xdr:cNvCxnSpPr/>
      </xdr:nvCxnSpPr>
      <xdr:spPr>
        <a:xfrm>
          <a:off x="10594963" y="61496035"/>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1560771</xdr:colOff>
      <xdr:row>343</xdr:row>
      <xdr:rowOff>40735</xdr:rowOff>
    </xdr:from>
    <xdr:to>
      <xdr:col>9</xdr:col>
      <xdr:colOff>293171</xdr:colOff>
      <xdr:row>343</xdr:row>
      <xdr:rowOff>40735</xdr:rowOff>
    </xdr:to>
    <xdr:cxnSp macro="">
      <xdr:nvCxnSpPr>
        <xdr:cNvPr id="1639" name="Conector recto de flecha 1638">
          <a:extLst>
            <a:ext uri="{FF2B5EF4-FFF2-40B4-BE49-F238E27FC236}">
              <a16:creationId xmlns:a16="http://schemas.microsoft.com/office/drawing/2014/main" id="{00000000-0008-0000-0100-000067060000}"/>
            </a:ext>
          </a:extLst>
        </xdr:cNvPr>
        <xdr:cNvCxnSpPr/>
      </xdr:nvCxnSpPr>
      <xdr:spPr>
        <a:xfrm>
          <a:off x="14311571" y="62359635"/>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274645</xdr:colOff>
      <xdr:row>342</xdr:row>
      <xdr:rowOff>141289</xdr:rowOff>
    </xdr:from>
    <xdr:to>
      <xdr:col>8</xdr:col>
      <xdr:colOff>1567470</xdr:colOff>
      <xdr:row>343</xdr:row>
      <xdr:rowOff>140588</xdr:rowOff>
    </xdr:to>
    <xdr:sp macro="" textlink="">
      <xdr:nvSpPr>
        <xdr:cNvPr id="1640" name="Diagrama de flujo: proceso 1639">
          <a:extLst>
            <a:ext uri="{FF2B5EF4-FFF2-40B4-BE49-F238E27FC236}">
              <a16:creationId xmlns:a16="http://schemas.microsoft.com/office/drawing/2014/main" id="{00000000-0008-0000-0100-000068060000}"/>
            </a:ext>
          </a:extLst>
        </xdr:cNvPr>
        <xdr:cNvSpPr/>
      </xdr:nvSpPr>
      <xdr:spPr>
        <a:xfrm>
          <a:off x="13025445" y="62276039"/>
          <a:ext cx="1292825"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SAP PM + Externo </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7</xdr:col>
      <xdr:colOff>1593838</xdr:colOff>
      <xdr:row>343</xdr:row>
      <xdr:rowOff>40735</xdr:rowOff>
    </xdr:from>
    <xdr:to>
      <xdr:col>8</xdr:col>
      <xdr:colOff>288650</xdr:colOff>
      <xdr:row>343</xdr:row>
      <xdr:rowOff>40735</xdr:rowOff>
    </xdr:to>
    <xdr:cxnSp macro="">
      <xdr:nvCxnSpPr>
        <xdr:cNvPr id="1641" name="Conector recto de flecha 1640">
          <a:extLst>
            <a:ext uri="{FF2B5EF4-FFF2-40B4-BE49-F238E27FC236}">
              <a16:creationId xmlns:a16="http://schemas.microsoft.com/office/drawing/2014/main" id="{00000000-0008-0000-0100-000069060000}"/>
            </a:ext>
          </a:extLst>
        </xdr:cNvPr>
        <xdr:cNvCxnSpPr/>
      </xdr:nvCxnSpPr>
      <xdr:spPr>
        <a:xfrm>
          <a:off x="10594963" y="63104173"/>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1560771</xdr:colOff>
      <xdr:row>352</xdr:row>
      <xdr:rowOff>15335</xdr:rowOff>
    </xdr:from>
    <xdr:to>
      <xdr:col>9</xdr:col>
      <xdr:colOff>293171</xdr:colOff>
      <xdr:row>352</xdr:row>
      <xdr:rowOff>15335</xdr:rowOff>
    </xdr:to>
    <xdr:cxnSp macro="">
      <xdr:nvCxnSpPr>
        <xdr:cNvPr id="1642" name="Conector recto de flecha 1641">
          <a:extLst>
            <a:ext uri="{FF2B5EF4-FFF2-40B4-BE49-F238E27FC236}">
              <a16:creationId xmlns:a16="http://schemas.microsoft.com/office/drawing/2014/main" id="{00000000-0008-0000-0100-00006A060000}"/>
            </a:ext>
          </a:extLst>
        </xdr:cNvPr>
        <xdr:cNvCxnSpPr/>
      </xdr:nvCxnSpPr>
      <xdr:spPr>
        <a:xfrm>
          <a:off x="14311571" y="64004285"/>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274645</xdr:colOff>
      <xdr:row>351</xdr:row>
      <xdr:rowOff>115889</xdr:rowOff>
    </xdr:from>
    <xdr:to>
      <xdr:col>8</xdr:col>
      <xdr:colOff>1567470</xdr:colOff>
      <xdr:row>352</xdr:row>
      <xdr:rowOff>115188</xdr:rowOff>
    </xdr:to>
    <xdr:sp macro="" textlink="">
      <xdr:nvSpPr>
        <xdr:cNvPr id="1643" name="Diagrama de flujo: proceso 1642">
          <a:extLst>
            <a:ext uri="{FF2B5EF4-FFF2-40B4-BE49-F238E27FC236}">
              <a16:creationId xmlns:a16="http://schemas.microsoft.com/office/drawing/2014/main" id="{00000000-0008-0000-0100-00006B060000}"/>
            </a:ext>
          </a:extLst>
        </xdr:cNvPr>
        <xdr:cNvSpPr/>
      </xdr:nvSpPr>
      <xdr:spPr>
        <a:xfrm>
          <a:off x="13025445" y="63920689"/>
          <a:ext cx="1292825"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SAP PM + Externo</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7</xdr:col>
      <xdr:colOff>1593838</xdr:colOff>
      <xdr:row>352</xdr:row>
      <xdr:rowOff>15335</xdr:rowOff>
    </xdr:from>
    <xdr:to>
      <xdr:col>8</xdr:col>
      <xdr:colOff>288650</xdr:colOff>
      <xdr:row>352</xdr:row>
      <xdr:rowOff>15335</xdr:rowOff>
    </xdr:to>
    <xdr:cxnSp macro="">
      <xdr:nvCxnSpPr>
        <xdr:cNvPr id="1644" name="Conector recto de flecha 1643">
          <a:extLst>
            <a:ext uri="{FF2B5EF4-FFF2-40B4-BE49-F238E27FC236}">
              <a16:creationId xmlns:a16="http://schemas.microsoft.com/office/drawing/2014/main" id="{00000000-0008-0000-0100-00006C060000}"/>
            </a:ext>
          </a:extLst>
        </xdr:cNvPr>
        <xdr:cNvCxnSpPr/>
      </xdr:nvCxnSpPr>
      <xdr:spPr>
        <a:xfrm>
          <a:off x="10594963" y="64737710"/>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1560771</xdr:colOff>
      <xdr:row>362</xdr:row>
      <xdr:rowOff>8985</xdr:rowOff>
    </xdr:from>
    <xdr:to>
      <xdr:col>9</xdr:col>
      <xdr:colOff>293171</xdr:colOff>
      <xdr:row>362</xdr:row>
      <xdr:rowOff>8985</xdr:rowOff>
    </xdr:to>
    <xdr:cxnSp macro="">
      <xdr:nvCxnSpPr>
        <xdr:cNvPr id="1645" name="Conector recto de flecha 1644">
          <a:extLst>
            <a:ext uri="{FF2B5EF4-FFF2-40B4-BE49-F238E27FC236}">
              <a16:creationId xmlns:a16="http://schemas.microsoft.com/office/drawing/2014/main" id="{00000000-0008-0000-0100-00006D060000}"/>
            </a:ext>
          </a:extLst>
        </xdr:cNvPr>
        <xdr:cNvCxnSpPr/>
      </xdr:nvCxnSpPr>
      <xdr:spPr>
        <a:xfrm>
          <a:off x="14311571" y="65471135"/>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274645</xdr:colOff>
      <xdr:row>361</xdr:row>
      <xdr:rowOff>109539</xdr:rowOff>
    </xdr:from>
    <xdr:to>
      <xdr:col>8</xdr:col>
      <xdr:colOff>1567470</xdr:colOff>
      <xdr:row>362</xdr:row>
      <xdr:rowOff>108838</xdr:rowOff>
    </xdr:to>
    <xdr:sp macro="" textlink="">
      <xdr:nvSpPr>
        <xdr:cNvPr id="1646" name="Diagrama de flujo: proceso 1645">
          <a:extLst>
            <a:ext uri="{FF2B5EF4-FFF2-40B4-BE49-F238E27FC236}">
              <a16:creationId xmlns:a16="http://schemas.microsoft.com/office/drawing/2014/main" id="{00000000-0008-0000-0100-00006E060000}"/>
            </a:ext>
          </a:extLst>
        </xdr:cNvPr>
        <xdr:cNvSpPr/>
      </xdr:nvSpPr>
      <xdr:spPr>
        <a:xfrm>
          <a:off x="13025445" y="65387539"/>
          <a:ext cx="1292825"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SAP</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PM</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7</xdr:col>
      <xdr:colOff>1593838</xdr:colOff>
      <xdr:row>362</xdr:row>
      <xdr:rowOff>8985</xdr:rowOff>
    </xdr:from>
    <xdr:to>
      <xdr:col>8</xdr:col>
      <xdr:colOff>288650</xdr:colOff>
      <xdr:row>362</xdr:row>
      <xdr:rowOff>8985</xdr:rowOff>
    </xdr:to>
    <xdr:cxnSp macro="">
      <xdr:nvCxnSpPr>
        <xdr:cNvPr id="1647" name="Conector recto de flecha 1646">
          <a:extLst>
            <a:ext uri="{FF2B5EF4-FFF2-40B4-BE49-F238E27FC236}">
              <a16:creationId xmlns:a16="http://schemas.microsoft.com/office/drawing/2014/main" id="{00000000-0008-0000-0100-00006F060000}"/>
            </a:ext>
          </a:extLst>
        </xdr:cNvPr>
        <xdr:cNvCxnSpPr/>
      </xdr:nvCxnSpPr>
      <xdr:spPr>
        <a:xfrm>
          <a:off x="10594963" y="66572860"/>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1560771</xdr:colOff>
      <xdr:row>370</xdr:row>
      <xdr:rowOff>155035</xdr:rowOff>
    </xdr:from>
    <xdr:to>
      <xdr:col>9</xdr:col>
      <xdr:colOff>293171</xdr:colOff>
      <xdr:row>370</xdr:row>
      <xdr:rowOff>155035</xdr:rowOff>
    </xdr:to>
    <xdr:cxnSp macro="">
      <xdr:nvCxnSpPr>
        <xdr:cNvPr id="1648" name="Conector recto de flecha 1647">
          <a:extLst>
            <a:ext uri="{FF2B5EF4-FFF2-40B4-BE49-F238E27FC236}">
              <a16:creationId xmlns:a16="http://schemas.microsoft.com/office/drawing/2014/main" id="{00000000-0008-0000-0100-000070060000}"/>
            </a:ext>
          </a:extLst>
        </xdr:cNvPr>
        <xdr:cNvCxnSpPr/>
      </xdr:nvCxnSpPr>
      <xdr:spPr>
        <a:xfrm>
          <a:off x="14311571" y="66918935"/>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274645</xdr:colOff>
      <xdr:row>370</xdr:row>
      <xdr:rowOff>71439</xdr:rowOff>
    </xdr:from>
    <xdr:to>
      <xdr:col>8</xdr:col>
      <xdr:colOff>1567470</xdr:colOff>
      <xdr:row>371</xdr:row>
      <xdr:rowOff>70738</xdr:rowOff>
    </xdr:to>
    <xdr:sp macro="" textlink="">
      <xdr:nvSpPr>
        <xdr:cNvPr id="1649" name="Diagrama de flujo: proceso 1648">
          <a:extLst>
            <a:ext uri="{FF2B5EF4-FFF2-40B4-BE49-F238E27FC236}">
              <a16:creationId xmlns:a16="http://schemas.microsoft.com/office/drawing/2014/main" id="{00000000-0008-0000-0100-000071060000}"/>
            </a:ext>
          </a:extLst>
        </xdr:cNvPr>
        <xdr:cNvSpPr/>
      </xdr:nvSpPr>
      <xdr:spPr>
        <a:xfrm>
          <a:off x="13025445" y="66835339"/>
          <a:ext cx="1292825"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Externo</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7</xdr:col>
      <xdr:colOff>1593838</xdr:colOff>
      <xdr:row>370</xdr:row>
      <xdr:rowOff>155035</xdr:rowOff>
    </xdr:from>
    <xdr:to>
      <xdr:col>8</xdr:col>
      <xdr:colOff>288650</xdr:colOff>
      <xdr:row>370</xdr:row>
      <xdr:rowOff>155035</xdr:rowOff>
    </xdr:to>
    <xdr:cxnSp macro="">
      <xdr:nvCxnSpPr>
        <xdr:cNvPr id="1650" name="Conector recto de flecha 1649">
          <a:extLst>
            <a:ext uri="{FF2B5EF4-FFF2-40B4-BE49-F238E27FC236}">
              <a16:creationId xmlns:a16="http://schemas.microsoft.com/office/drawing/2014/main" id="{00000000-0008-0000-0100-000072060000}"/>
            </a:ext>
          </a:extLst>
        </xdr:cNvPr>
        <xdr:cNvCxnSpPr/>
      </xdr:nvCxnSpPr>
      <xdr:spPr>
        <a:xfrm>
          <a:off x="10594963" y="68195285"/>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936144</xdr:colOff>
      <xdr:row>310</xdr:row>
      <xdr:rowOff>122490</xdr:rowOff>
    </xdr:from>
    <xdr:to>
      <xdr:col>9</xdr:col>
      <xdr:colOff>950860</xdr:colOff>
      <xdr:row>310</xdr:row>
      <xdr:rowOff>122490</xdr:rowOff>
    </xdr:to>
    <xdr:cxnSp macro="">
      <xdr:nvCxnSpPr>
        <xdr:cNvPr id="1651" name="Conector recto de flecha 1650">
          <a:extLst>
            <a:ext uri="{FF2B5EF4-FFF2-40B4-BE49-F238E27FC236}">
              <a16:creationId xmlns:a16="http://schemas.microsoft.com/office/drawing/2014/main" id="{00000000-0008-0000-0100-000073060000}"/>
            </a:ext>
          </a:extLst>
        </xdr:cNvPr>
        <xdr:cNvCxnSpPr/>
      </xdr:nvCxnSpPr>
      <xdr:spPr>
        <a:xfrm>
          <a:off x="6168544" y="57266140"/>
          <a:ext cx="9412716" cy="0"/>
        </a:xfrm>
        <a:prstGeom prst="straightConnector1">
          <a:avLst/>
        </a:prstGeom>
        <a:ln w="6350">
          <a:solidFill>
            <a:schemeClr val="accent1">
              <a:lumMod val="75000"/>
            </a:schemeClr>
          </a:solidFill>
          <a:prstDash val="solid"/>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945420</xdr:colOff>
      <xdr:row>307</xdr:row>
      <xdr:rowOff>121330</xdr:rowOff>
    </xdr:from>
    <xdr:to>
      <xdr:col>9</xdr:col>
      <xdr:colOff>945420</xdr:colOff>
      <xdr:row>310</xdr:row>
      <xdr:rowOff>120843</xdr:rowOff>
    </xdr:to>
    <xdr:cxnSp macro="">
      <xdr:nvCxnSpPr>
        <xdr:cNvPr id="1653" name="Conector recto de flecha 1652">
          <a:extLst>
            <a:ext uri="{FF2B5EF4-FFF2-40B4-BE49-F238E27FC236}">
              <a16:creationId xmlns:a16="http://schemas.microsoft.com/office/drawing/2014/main" id="{00000000-0008-0000-0100-000075060000}"/>
            </a:ext>
          </a:extLst>
        </xdr:cNvPr>
        <xdr:cNvCxnSpPr/>
      </xdr:nvCxnSpPr>
      <xdr:spPr>
        <a:xfrm rot="16200000" flipV="1">
          <a:off x="15299838" y="56988512"/>
          <a:ext cx="551963" cy="0"/>
        </a:xfrm>
        <a:prstGeom prst="straightConnector1">
          <a:avLst/>
        </a:prstGeom>
        <a:ln w="6350">
          <a:solidFill>
            <a:schemeClr val="accent1">
              <a:lumMod val="75000"/>
            </a:schemeClr>
          </a:solidFill>
          <a:prstDash val="solid"/>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298450</xdr:colOff>
      <xdr:row>306</xdr:row>
      <xdr:rowOff>133350</xdr:rowOff>
    </xdr:from>
    <xdr:to>
      <xdr:col>9</xdr:col>
      <xdr:colOff>1594450</xdr:colOff>
      <xdr:row>307</xdr:row>
      <xdr:rowOff>132649</xdr:rowOff>
    </xdr:to>
    <xdr:sp macro="" textlink="">
      <xdr:nvSpPr>
        <xdr:cNvPr id="1450" name="Diagrama de flujo: proceso 1449">
          <a:extLst>
            <a:ext uri="{FF2B5EF4-FFF2-40B4-BE49-F238E27FC236}">
              <a16:creationId xmlns:a16="http://schemas.microsoft.com/office/drawing/2014/main" id="{00000000-0008-0000-0100-0000AA050000}"/>
            </a:ext>
          </a:extLst>
        </xdr:cNvPr>
        <xdr:cNvSpPr/>
      </xdr:nvSpPr>
      <xdr:spPr>
        <a:xfrm>
          <a:off x="14928850" y="5654040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Tácticas de mantenimiento</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5</xdr:col>
      <xdr:colOff>931256</xdr:colOff>
      <xdr:row>310</xdr:row>
      <xdr:rowOff>115628</xdr:rowOff>
    </xdr:from>
    <xdr:to>
      <xdr:col>5</xdr:col>
      <xdr:colOff>931256</xdr:colOff>
      <xdr:row>314</xdr:row>
      <xdr:rowOff>42828</xdr:rowOff>
    </xdr:to>
    <xdr:cxnSp macro="">
      <xdr:nvCxnSpPr>
        <xdr:cNvPr id="1654" name="Conector recto de flecha 1653">
          <a:extLst>
            <a:ext uri="{FF2B5EF4-FFF2-40B4-BE49-F238E27FC236}">
              <a16:creationId xmlns:a16="http://schemas.microsoft.com/office/drawing/2014/main" id="{00000000-0008-0000-0100-000076060000}"/>
            </a:ext>
          </a:extLst>
        </xdr:cNvPr>
        <xdr:cNvCxnSpPr/>
      </xdr:nvCxnSpPr>
      <xdr:spPr>
        <a:xfrm rot="16200000" flipV="1">
          <a:off x="5920656" y="57502278"/>
          <a:ext cx="486000" cy="0"/>
        </a:xfrm>
        <a:prstGeom prst="straightConnector1">
          <a:avLst/>
        </a:prstGeom>
        <a:ln w="6350">
          <a:solidFill>
            <a:schemeClr val="accent1">
              <a:lumMod val="75000"/>
            </a:schemeClr>
          </a:solidFill>
          <a:prstDash val="solid"/>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930628</xdr:colOff>
      <xdr:row>314</xdr:row>
      <xdr:rowOff>32074</xdr:rowOff>
    </xdr:from>
    <xdr:to>
      <xdr:col>5</xdr:col>
      <xdr:colOff>930628</xdr:colOff>
      <xdr:row>318</xdr:row>
      <xdr:rowOff>15474</xdr:rowOff>
    </xdr:to>
    <xdr:cxnSp macro="">
      <xdr:nvCxnSpPr>
        <xdr:cNvPr id="1655" name="Conector recto de flecha 1654">
          <a:extLst>
            <a:ext uri="{FF2B5EF4-FFF2-40B4-BE49-F238E27FC236}">
              <a16:creationId xmlns:a16="http://schemas.microsoft.com/office/drawing/2014/main" id="{00000000-0008-0000-0100-000077060000}"/>
            </a:ext>
          </a:extLst>
        </xdr:cNvPr>
        <xdr:cNvCxnSpPr/>
      </xdr:nvCxnSpPr>
      <xdr:spPr>
        <a:xfrm rot="16200000" flipV="1">
          <a:off x="5803028" y="58094524"/>
          <a:ext cx="720000" cy="0"/>
        </a:xfrm>
        <a:prstGeom prst="straightConnector1">
          <a:avLst/>
        </a:prstGeom>
        <a:ln w="6350">
          <a:solidFill>
            <a:schemeClr val="accent1">
              <a:lumMod val="75000"/>
            </a:schemeClr>
          </a:solidFill>
          <a:prstDash val="dash"/>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1501294</xdr:colOff>
      <xdr:row>319</xdr:row>
      <xdr:rowOff>107976</xdr:rowOff>
    </xdr:from>
    <xdr:to>
      <xdr:col>9</xdr:col>
      <xdr:colOff>945830</xdr:colOff>
      <xdr:row>319</xdr:row>
      <xdr:rowOff>107976</xdr:rowOff>
    </xdr:to>
    <xdr:cxnSp macro="">
      <xdr:nvCxnSpPr>
        <xdr:cNvPr id="1656" name="Conector recto de flecha 1655">
          <a:extLst>
            <a:ext uri="{FF2B5EF4-FFF2-40B4-BE49-F238E27FC236}">
              <a16:creationId xmlns:a16="http://schemas.microsoft.com/office/drawing/2014/main" id="{00000000-0008-0000-0100-000078060000}"/>
            </a:ext>
          </a:extLst>
        </xdr:cNvPr>
        <xdr:cNvCxnSpPr/>
      </xdr:nvCxnSpPr>
      <xdr:spPr>
        <a:xfrm>
          <a:off x="6733694" y="58731176"/>
          <a:ext cx="8842536" cy="0"/>
        </a:xfrm>
        <a:prstGeom prst="straightConnector1">
          <a:avLst/>
        </a:prstGeom>
        <a:ln w="6350">
          <a:solidFill>
            <a:schemeClr val="accent1">
              <a:lumMod val="75000"/>
            </a:schemeClr>
          </a:solidFill>
          <a:prstDash val="solid"/>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1502756</xdr:colOff>
      <xdr:row>319</xdr:row>
      <xdr:rowOff>108178</xdr:rowOff>
    </xdr:from>
    <xdr:to>
      <xdr:col>5</xdr:col>
      <xdr:colOff>1502756</xdr:colOff>
      <xdr:row>323</xdr:row>
      <xdr:rowOff>125378</xdr:rowOff>
    </xdr:to>
    <xdr:cxnSp macro="">
      <xdr:nvCxnSpPr>
        <xdr:cNvPr id="1657" name="Conector recto de flecha 1656">
          <a:extLst>
            <a:ext uri="{FF2B5EF4-FFF2-40B4-BE49-F238E27FC236}">
              <a16:creationId xmlns:a16="http://schemas.microsoft.com/office/drawing/2014/main" id="{00000000-0008-0000-0100-000079060000}"/>
            </a:ext>
          </a:extLst>
        </xdr:cNvPr>
        <xdr:cNvCxnSpPr/>
      </xdr:nvCxnSpPr>
      <xdr:spPr>
        <a:xfrm rot="16200000" flipV="1">
          <a:off x="6447156" y="59019378"/>
          <a:ext cx="576000" cy="0"/>
        </a:xfrm>
        <a:prstGeom prst="straightConnector1">
          <a:avLst/>
        </a:prstGeom>
        <a:ln w="6350">
          <a:solidFill>
            <a:schemeClr val="accent1">
              <a:lumMod val="75000"/>
            </a:schemeClr>
          </a:solidFill>
          <a:prstDash val="solid"/>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945420</xdr:colOff>
      <xdr:row>316</xdr:row>
      <xdr:rowOff>102280</xdr:rowOff>
    </xdr:from>
    <xdr:to>
      <xdr:col>9</xdr:col>
      <xdr:colOff>945420</xdr:colOff>
      <xdr:row>319</xdr:row>
      <xdr:rowOff>101793</xdr:rowOff>
    </xdr:to>
    <xdr:cxnSp macro="">
      <xdr:nvCxnSpPr>
        <xdr:cNvPr id="1658" name="Conector recto de flecha 1657">
          <a:extLst>
            <a:ext uri="{FF2B5EF4-FFF2-40B4-BE49-F238E27FC236}">
              <a16:creationId xmlns:a16="http://schemas.microsoft.com/office/drawing/2014/main" id="{00000000-0008-0000-0100-00007A060000}"/>
            </a:ext>
          </a:extLst>
        </xdr:cNvPr>
        <xdr:cNvCxnSpPr/>
      </xdr:nvCxnSpPr>
      <xdr:spPr>
        <a:xfrm rot="16200000" flipV="1">
          <a:off x="15299838" y="58449012"/>
          <a:ext cx="551963" cy="0"/>
        </a:xfrm>
        <a:prstGeom prst="straightConnector1">
          <a:avLst/>
        </a:prstGeom>
        <a:ln w="6350">
          <a:solidFill>
            <a:schemeClr val="accent1">
              <a:lumMod val="75000"/>
            </a:schemeClr>
          </a:solidFill>
          <a:prstDash val="solid"/>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1581149</xdr:colOff>
      <xdr:row>238</xdr:row>
      <xdr:rowOff>115346</xdr:rowOff>
    </xdr:from>
    <xdr:to>
      <xdr:col>6</xdr:col>
      <xdr:colOff>313549</xdr:colOff>
      <xdr:row>238</xdr:row>
      <xdr:rowOff>115346</xdr:rowOff>
    </xdr:to>
    <xdr:cxnSp macro="">
      <xdr:nvCxnSpPr>
        <xdr:cNvPr id="1328" name="Conector recto de flecha 1327">
          <a:extLst>
            <a:ext uri="{FF2B5EF4-FFF2-40B4-BE49-F238E27FC236}">
              <a16:creationId xmlns:a16="http://schemas.microsoft.com/office/drawing/2014/main" id="{00000000-0008-0000-0100-000030050000}"/>
            </a:ext>
          </a:extLst>
        </xdr:cNvPr>
        <xdr:cNvCxnSpPr/>
      </xdr:nvCxnSpPr>
      <xdr:spPr>
        <a:xfrm>
          <a:off x="6813549" y="44495496"/>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931256</xdr:colOff>
      <xdr:row>327</xdr:row>
      <xdr:rowOff>104928</xdr:rowOff>
    </xdr:from>
    <xdr:to>
      <xdr:col>5</xdr:col>
      <xdr:colOff>931256</xdr:colOff>
      <xdr:row>332</xdr:row>
      <xdr:rowOff>99978</xdr:rowOff>
    </xdr:to>
    <xdr:cxnSp macro="">
      <xdr:nvCxnSpPr>
        <xdr:cNvPr id="1659" name="Conector recto de flecha 1658">
          <a:extLst>
            <a:ext uri="{FF2B5EF4-FFF2-40B4-BE49-F238E27FC236}">
              <a16:creationId xmlns:a16="http://schemas.microsoft.com/office/drawing/2014/main" id="{00000000-0008-0000-0100-00007B060000}"/>
            </a:ext>
          </a:extLst>
        </xdr:cNvPr>
        <xdr:cNvCxnSpPr/>
      </xdr:nvCxnSpPr>
      <xdr:spPr>
        <a:xfrm rot="16200000" flipV="1">
          <a:off x="5794656" y="60392528"/>
          <a:ext cx="738000" cy="0"/>
        </a:xfrm>
        <a:prstGeom prst="straightConnector1">
          <a:avLst/>
        </a:prstGeom>
        <a:ln w="6350">
          <a:solidFill>
            <a:schemeClr val="accent1">
              <a:lumMod val="75000"/>
            </a:schemeClr>
          </a:solidFill>
          <a:prstDash val="solid"/>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936071</xdr:colOff>
      <xdr:row>323</xdr:row>
      <xdr:rowOff>115531</xdr:rowOff>
    </xdr:from>
    <xdr:to>
      <xdr:col>5</xdr:col>
      <xdr:colOff>936071</xdr:colOff>
      <xdr:row>327</xdr:row>
      <xdr:rowOff>98931</xdr:rowOff>
    </xdr:to>
    <xdr:cxnSp macro="">
      <xdr:nvCxnSpPr>
        <xdr:cNvPr id="1660" name="Conector recto de flecha 1659">
          <a:extLst>
            <a:ext uri="{FF2B5EF4-FFF2-40B4-BE49-F238E27FC236}">
              <a16:creationId xmlns:a16="http://schemas.microsoft.com/office/drawing/2014/main" id="{00000000-0008-0000-0100-00007C060000}"/>
            </a:ext>
          </a:extLst>
        </xdr:cNvPr>
        <xdr:cNvCxnSpPr/>
      </xdr:nvCxnSpPr>
      <xdr:spPr>
        <a:xfrm rot="16200000" flipV="1">
          <a:off x="5808471" y="59657531"/>
          <a:ext cx="720000" cy="0"/>
        </a:xfrm>
        <a:prstGeom prst="straightConnector1">
          <a:avLst/>
        </a:prstGeom>
        <a:ln w="6350">
          <a:solidFill>
            <a:schemeClr val="accent1">
              <a:lumMod val="75000"/>
            </a:schemeClr>
          </a:solidFill>
          <a:prstDash val="dash"/>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1502756</xdr:colOff>
      <xdr:row>326</xdr:row>
      <xdr:rowOff>91078</xdr:rowOff>
    </xdr:from>
    <xdr:to>
      <xdr:col>5</xdr:col>
      <xdr:colOff>1502756</xdr:colOff>
      <xdr:row>332</xdr:row>
      <xdr:rowOff>99978</xdr:rowOff>
    </xdr:to>
    <xdr:cxnSp macro="">
      <xdr:nvCxnSpPr>
        <xdr:cNvPr id="1661" name="Conector recto de flecha 1660">
          <a:extLst>
            <a:ext uri="{FF2B5EF4-FFF2-40B4-BE49-F238E27FC236}">
              <a16:creationId xmlns:a16="http://schemas.microsoft.com/office/drawing/2014/main" id="{00000000-0008-0000-0100-00007D060000}"/>
            </a:ext>
          </a:extLst>
        </xdr:cNvPr>
        <xdr:cNvCxnSpPr/>
      </xdr:nvCxnSpPr>
      <xdr:spPr>
        <a:xfrm rot="16200000" flipV="1">
          <a:off x="6267156" y="60293528"/>
          <a:ext cx="936000" cy="0"/>
        </a:xfrm>
        <a:prstGeom prst="straightConnector1">
          <a:avLst/>
        </a:prstGeom>
        <a:ln w="6350">
          <a:solidFill>
            <a:schemeClr val="accent1">
              <a:lumMod val="75000"/>
            </a:schemeClr>
          </a:solidFill>
          <a:prstDash val="solid"/>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1507571</xdr:colOff>
      <xdr:row>323</xdr:row>
      <xdr:rowOff>117731</xdr:rowOff>
    </xdr:from>
    <xdr:to>
      <xdr:col>5</xdr:col>
      <xdr:colOff>1507571</xdr:colOff>
      <xdr:row>326</xdr:row>
      <xdr:rowOff>105281</xdr:rowOff>
    </xdr:to>
    <xdr:cxnSp macro="">
      <xdr:nvCxnSpPr>
        <xdr:cNvPr id="1662" name="Conector recto de flecha 1661">
          <a:extLst>
            <a:ext uri="{FF2B5EF4-FFF2-40B4-BE49-F238E27FC236}">
              <a16:creationId xmlns:a16="http://schemas.microsoft.com/office/drawing/2014/main" id="{00000000-0008-0000-0100-00007E060000}"/>
            </a:ext>
          </a:extLst>
        </xdr:cNvPr>
        <xdr:cNvCxnSpPr/>
      </xdr:nvCxnSpPr>
      <xdr:spPr>
        <a:xfrm rot="16200000" flipV="1">
          <a:off x="6469971" y="59569731"/>
          <a:ext cx="540000" cy="0"/>
        </a:xfrm>
        <a:prstGeom prst="straightConnector1">
          <a:avLst/>
        </a:prstGeom>
        <a:ln w="6350">
          <a:solidFill>
            <a:schemeClr val="accent1">
              <a:lumMod val="75000"/>
            </a:schemeClr>
          </a:solidFill>
          <a:prstDash val="dash"/>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1505201</xdr:colOff>
      <xdr:row>343</xdr:row>
      <xdr:rowOff>39146</xdr:rowOff>
    </xdr:from>
    <xdr:to>
      <xdr:col>5</xdr:col>
      <xdr:colOff>301625</xdr:colOff>
      <xdr:row>343</xdr:row>
      <xdr:rowOff>39146</xdr:rowOff>
    </xdr:to>
    <xdr:cxnSp macro="">
      <xdr:nvCxnSpPr>
        <xdr:cNvPr id="1663" name="Conector recto de flecha 1662">
          <a:extLst>
            <a:ext uri="{FF2B5EF4-FFF2-40B4-BE49-F238E27FC236}">
              <a16:creationId xmlns:a16="http://schemas.microsoft.com/office/drawing/2014/main" id="{00000000-0008-0000-0100-00007F060000}"/>
            </a:ext>
          </a:extLst>
        </xdr:cNvPr>
        <xdr:cNvCxnSpPr/>
      </xdr:nvCxnSpPr>
      <xdr:spPr>
        <a:xfrm>
          <a:off x="4858001" y="62548546"/>
          <a:ext cx="676024"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1302000</xdr:colOff>
      <xdr:row>343</xdr:row>
      <xdr:rowOff>39146</xdr:rowOff>
    </xdr:from>
    <xdr:to>
      <xdr:col>4</xdr:col>
      <xdr:colOff>304400</xdr:colOff>
      <xdr:row>343</xdr:row>
      <xdr:rowOff>39146</xdr:rowOff>
    </xdr:to>
    <xdr:cxnSp macro="">
      <xdr:nvCxnSpPr>
        <xdr:cNvPr id="1664" name="Conector recto de flecha 1663">
          <a:extLst>
            <a:ext uri="{FF2B5EF4-FFF2-40B4-BE49-F238E27FC236}">
              <a16:creationId xmlns:a16="http://schemas.microsoft.com/office/drawing/2014/main" id="{00000000-0008-0000-0100-000080060000}"/>
            </a:ext>
          </a:extLst>
        </xdr:cNvPr>
        <xdr:cNvCxnSpPr/>
      </xdr:nvCxnSpPr>
      <xdr:spPr>
        <a:xfrm>
          <a:off x="2775200" y="62548546"/>
          <a:ext cx="88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539750</xdr:colOff>
      <xdr:row>342</xdr:row>
      <xdr:rowOff>50800</xdr:rowOff>
    </xdr:from>
    <xdr:to>
      <xdr:col>3</xdr:col>
      <xdr:colOff>1308100</xdr:colOff>
      <xdr:row>344</xdr:row>
      <xdr:rowOff>25400</xdr:rowOff>
    </xdr:to>
    <xdr:sp macro="" textlink="">
      <xdr:nvSpPr>
        <xdr:cNvPr id="1665" name="Diagrama de flujo: terminador 1664">
          <a:extLst>
            <a:ext uri="{FF2B5EF4-FFF2-40B4-BE49-F238E27FC236}">
              <a16:creationId xmlns:a16="http://schemas.microsoft.com/office/drawing/2014/main" id="{00000000-0008-0000-0100-000081060000}"/>
            </a:ext>
          </a:extLst>
        </xdr:cNvPr>
        <xdr:cNvSpPr/>
      </xdr:nvSpPr>
      <xdr:spPr>
        <a:xfrm>
          <a:off x="2012950" y="62376050"/>
          <a:ext cx="768350" cy="342900"/>
        </a:xfrm>
        <a:prstGeom prst="flowChartTerminator">
          <a:avLst/>
        </a:prstGeom>
        <a:solidFill>
          <a:schemeClr val="bg1"/>
        </a:solid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600">
              <a:solidFill>
                <a:sysClr val="windowText" lastClr="000000"/>
              </a:solidFill>
              <a:latin typeface="Arial" panose="020B0604020202020204" pitchFamily="34" charset="0"/>
              <a:cs typeface="Arial" panose="020B0604020202020204" pitchFamily="34" charset="0"/>
            </a:rPr>
            <a:t>Inicio</a:t>
          </a:r>
        </a:p>
      </xdr:txBody>
    </xdr:sp>
    <xdr:clientData/>
  </xdr:twoCellAnchor>
  <xdr:twoCellAnchor>
    <xdr:from>
      <xdr:col>4</xdr:col>
      <xdr:colOff>311150</xdr:colOff>
      <xdr:row>342</xdr:row>
      <xdr:rowOff>146050</xdr:rowOff>
    </xdr:from>
    <xdr:to>
      <xdr:col>4</xdr:col>
      <xdr:colOff>1607150</xdr:colOff>
      <xdr:row>343</xdr:row>
      <xdr:rowOff>145349</xdr:rowOff>
    </xdr:to>
    <xdr:sp macro="" textlink="">
      <xdr:nvSpPr>
        <xdr:cNvPr id="1666" name="Diagrama de flujo: proceso 1665">
          <a:extLst>
            <a:ext uri="{FF2B5EF4-FFF2-40B4-BE49-F238E27FC236}">
              <a16:creationId xmlns:a16="http://schemas.microsoft.com/office/drawing/2014/main" id="{00000000-0008-0000-0100-000082060000}"/>
            </a:ext>
          </a:extLst>
        </xdr:cNvPr>
        <xdr:cNvSpPr/>
      </xdr:nvSpPr>
      <xdr:spPr>
        <a:xfrm>
          <a:off x="3663950" y="62471300"/>
          <a:ext cx="1296000"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SAP PM</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10</xdr:col>
      <xdr:colOff>488950</xdr:colOff>
      <xdr:row>342</xdr:row>
      <xdr:rowOff>50800</xdr:rowOff>
    </xdr:from>
    <xdr:to>
      <xdr:col>10</xdr:col>
      <xdr:colOff>1257300</xdr:colOff>
      <xdr:row>344</xdr:row>
      <xdr:rowOff>25400</xdr:rowOff>
    </xdr:to>
    <xdr:sp macro="" textlink="">
      <xdr:nvSpPr>
        <xdr:cNvPr id="1667" name="Diagrama de flujo: terminador 1666">
          <a:extLst>
            <a:ext uri="{FF2B5EF4-FFF2-40B4-BE49-F238E27FC236}">
              <a16:creationId xmlns:a16="http://schemas.microsoft.com/office/drawing/2014/main" id="{00000000-0008-0000-0100-000083060000}"/>
            </a:ext>
          </a:extLst>
        </xdr:cNvPr>
        <xdr:cNvSpPr/>
      </xdr:nvSpPr>
      <xdr:spPr>
        <a:xfrm>
          <a:off x="16998950" y="62376050"/>
          <a:ext cx="768350" cy="342900"/>
        </a:xfrm>
        <a:prstGeom prst="flowChartTerminator">
          <a:avLst/>
        </a:prstGeom>
        <a:solidFill>
          <a:schemeClr val="bg1"/>
        </a:solid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600">
              <a:solidFill>
                <a:sysClr val="windowText" lastClr="000000"/>
              </a:solidFill>
              <a:latin typeface="Arial" panose="020B0604020202020204" pitchFamily="34" charset="0"/>
              <a:cs typeface="Arial" panose="020B0604020202020204" pitchFamily="34" charset="0"/>
            </a:rPr>
            <a:t>Fin</a:t>
          </a:r>
        </a:p>
      </xdr:txBody>
    </xdr:sp>
    <xdr:clientData/>
  </xdr:twoCellAnchor>
  <xdr:twoCellAnchor>
    <xdr:from>
      <xdr:col>9</xdr:col>
      <xdr:colOff>1594101</xdr:colOff>
      <xdr:row>343</xdr:row>
      <xdr:rowOff>39146</xdr:rowOff>
    </xdr:from>
    <xdr:to>
      <xdr:col>10</xdr:col>
      <xdr:colOff>488501</xdr:colOff>
      <xdr:row>343</xdr:row>
      <xdr:rowOff>39146</xdr:rowOff>
    </xdr:to>
    <xdr:cxnSp macro="">
      <xdr:nvCxnSpPr>
        <xdr:cNvPr id="1668" name="Conector recto de flecha 1667">
          <a:extLst>
            <a:ext uri="{FF2B5EF4-FFF2-40B4-BE49-F238E27FC236}">
              <a16:creationId xmlns:a16="http://schemas.microsoft.com/office/drawing/2014/main" id="{00000000-0008-0000-0100-000084060000}"/>
            </a:ext>
          </a:extLst>
        </xdr:cNvPr>
        <xdr:cNvCxnSpPr/>
      </xdr:nvCxnSpPr>
      <xdr:spPr>
        <a:xfrm>
          <a:off x="16224501" y="62548546"/>
          <a:ext cx="774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1505201</xdr:colOff>
      <xdr:row>352</xdr:row>
      <xdr:rowOff>13746</xdr:rowOff>
    </xdr:from>
    <xdr:to>
      <xdr:col>5</xdr:col>
      <xdr:colOff>301625</xdr:colOff>
      <xdr:row>352</xdr:row>
      <xdr:rowOff>13746</xdr:rowOff>
    </xdr:to>
    <xdr:cxnSp macro="">
      <xdr:nvCxnSpPr>
        <xdr:cNvPr id="1669" name="Conector recto de flecha 1668">
          <a:extLst>
            <a:ext uri="{FF2B5EF4-FFF2-40B4-BE49-F238E27FC236}">
              <a16:creationId xmlns:a16="http://schemas.microsoft.com/office/drawing/2014/main" id="{00000000-0008-0000-0100-000085060000}"/>
            </a:ext>
          </a:extLst>
        </xdr:cNvPr>
        <xdr:cNvCxnSpPr/>
      </xdr:nvCxnSpPr>
      <xdr:spPr>
        <a:xfrm>
          <a:off x="4858001" y="64002696"/>
          <a:ext cx="676024"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1302000</xdr:colOff>
      <xdr:row>352</xdr:row>
      <xdr:rowOff>13746</xdr:rowOff>
    </xdr:from>
    <xdr:to>
      <xdr:col>4</xdr:col>
      <xdr:colOff>304400</xdr:colOff>
      <xdr:row>352</xdr:row>
      <xdr:rowOff>13746</xdr:rowOff>
    </xdr:to>
    <xdr:cxnSp macro="">
      <xdr:nvCxnSpPr>
        <xdr:cNvPr id="1670" name="Conector recto de flecha 1669">
          <a:extLst>
            <a:ext uri="{FF2B5EF4-FFF2-40B4-BE49-F238E27FC236}">
              <a16:creationId xmlns:a16="http://schemas.microsoft.com/office/drawing/2014/main" id="{00000000-0008-0000-0100-000086060000}"/>
            </a:ext>
          </a:extLst>
        </xdr:cNvPr>
        <xdr:cNvCxnSpPr/>
      </xdr:nvCxnSpPr>
      <xdr:spPr>
        <a:xfrm>
          <a:off x="2775200" y="64002696"/>
          <a:ext cx="88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539750</xdr:colOff>
      <xdr:row>351</xdr:row>
      <xdr:rowOff>25400</xdr:rowOff>
    </xdr:from>
    <xdr:to>
      <xdr:col>3</xdr:col>
      <xdr:colOff>1308100</xdr:colOff>
      <xdr:row>353</xdr:row>
      <xdr:rowOff>0</xdr:rowOff>
    </xdr:to>
    <xdr:sp macro="" textlink="">
      <xdr:nvSpPr>
        <xdr:cNvPr id="1671" name="Diagrama de flujo: terminador 1670">
          <a:extLst>
            <a:ext uri="{FF2B5EF4-FFF2-40B4-BE49-F238E27FC236}">
              <a16:creationId xmlns:a16="http://schemas.microsoft.com/office/drawing/2014/main" id="{00000000-0008-0000-0100-000087060000}"/>
            </a:ext>
          </a:extLst>
        </xdr:cNvPr>
        <xdr:cNvSpPr/>
      </xdr:nvSpPr>
      <xdr:spPr>
        <a:xfrm>
          <a:off x="2012950" y="63830200"/>
          <a:ext cx="768350" cy="342900"/>
        </a:xfrm>
        <a:prstGeom prst="flowChartTerminator">
          <a:avLst/>
        </a:prstGeom>
        <a:solidFill>
          <a:schemeClr val="bg1"/>
        </a:solid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600">
              <a:solidFill>
                <a:sysClr val="windowText" lastClr="000000"/>
              </a:solidFill>
              <a:latin typeface="Arial" panose="020B0604020202020204" pitchFamily="34" charset="0"/>
              <a:cs typeface="Arial" panose="020B0604020202020204" pitchFamily="34" charset="0"/>
            </a:rPr>
            <a:t>Inicio</a:t>
          </a:r>
        </a:p>
      </xdr:txBody>
    </xdr:sp>
    <xdr:clientData/>
  </xdr:twoCellAnchor>
  <xdr:twoCellAnchor>
    <xdr:from>
      <xdr:col>4</xdr:col>
      <xdr:colOff>311150</xdr:colOff>
      <xdr:row>351</xdr:row>
      <xdr:rowOff>120650</xdr:rowOff>
    </xdr:from>
    <xdr:to>
      <xdr:col>4</xdr:col>
      <xdr:colOff>1607150</xdr:colOff>
      <xdr:row>352</xdr:row>
      <xdr:rowOff>119949</xdr:rowOff>
    </xdr:to>
    <xdr:sp macro="" textlink="">
      <xdr:nvSpPr>
        <xdr:cNvPr id="1672" name="Diagrama de flujo: proceso 1671">
          <a:extLst>
            <a:ext uri="{FF2B5EF4-FFF2-40B4-BE49-F238E27FC236}">
              <a16:creationId xmlns:a16="http://schemas.microsoft.com/office/drawing/2014/main" id="{00000000-0008-0000-0100-000088060000}"/>
            </a:ext>
          </a:extLst>
        </xdr:cNvPr>
        <xdr:cNvSpPr/>
      </xdr:nvSpPr>
      <xdr:spPr>
        <a:xfrm>
          <a:off x="3663950" y="63925450"/>
          <a:ext cx="1296000"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SAP PM</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5</xdr:col>
      <xdr:colOff>936144</xdr:colOff>
      <xdr:row>346</xdr:row>
      <xdr:rowOff>116140</xdr:rowOff>
    </xdr:from>
    <xdr:to>
      <xdr:col>9</xdr:col>
      <xdr:colOff>950860</xdr:colOff>
      <xdr:row>346</xdr:row>
      <xdr:rowOff>116140</xdr:rowOff>
    </xdr:to>
    <xdr:cxnSp macro="">
      <xdr:nvCxnSpPr>
        <xdr:cNvPr id="1673" name="Conector recto de flecha 1672">
          <a:extLst>
            <a:ext uri="{FF2B5EF4-FFF2-40B4-BE49-F238E27FC236}">
              <a16:creationId xmlns:a16="http://schemas.microsoft.com/office/drawing/2014/main" id="{00000000-0008-0000-0100-000089060000}"/>
            </a:ext>
          </a:extLst>
        </xdr:cNvPr>
        <xdr:cNvCxnSpPr/>
      </xdr:nvCxnSpPr>
      <xdr:spPr>
        <a:xfrm>
          <a:off x="6168544" y="63177990"/>
          <a:ext cx="9412716" cy="0"/>
        </a:xfrm>
        <a:prstGeom prst="straightConnector1">
          <a:avLst/>
        </a:prstGeom>
        <a:ln w="6350">
          <a:solidFill>
            <a:schemeClr val="accent1">
              <a:lumMod val="75000"/>
            </a:schemeClr>
          </a:solidFill>
          <a:prstDash val="solid"/>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931255</xdr:colOff>
      <xdr:row>346</xdr:row>
      <xdr:rowOff>116507</xdr:rowOff>
    </xdr:from>
    <xdr:to>
      <xdr:col>5</xdr:col>
      <xdr:colOff>931255</xdr:colOff>
      <xdr:row>350</xdr:row>
      <xdr:rowOff>36478</xdr:rowOff>
    </xdr:to>
    <xdr:cxnSp macro="">
      <xdr:nvCxnSpPr>
        <xdr:cNvPr id="1674" name="Conector recto de flecha 1673">
          <a:extLst>
            <a:ext uri="{FF2B5EF4-FFF2-40B4-BE49-F238E27FC236}">
              <a16:creationId xmlns:a16="http://schemas.microsoft.com/office/drawing/2014/main" id="{00000000-0008-0000-0100-00008A060000}"/>
            </a:ext>
          </a:extLst>
        </xdr:cNvPr>
        <xdr:cNvCxnSpPr/>
      </xdr:nvCxnSpPr>
      <xdr:spPr>
        <a:xfrm rot="16200000" flipV="1">
          <a:off x="5915198" y="64011921"/>
          <a:ext cx="482400" cy="0"/>
        </a:xfrm>
        <a:prstGeom prst="straightConnector1">
          <a:avLst/>
        </a:prstGeom>
        <a:ln w="6350">
          <a:solidFill>
            <a:schemeClr val="accent1">
              <a:lumMod val="75000"/>
            </a:schemeClr>
          </a:solidFill>
          <a:prstDash val="solid"/>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945420</xdr:colOff>
      <xdr:row>343</xdr:row>
      <xdr:rowOff>114980</xdr:rowOff>
    </xdr:from>
    <xdr:to>
      <xdr:col>9</xdr:col>
      <xdr:colOff>945420</xdr:colOff>
      <xdr:row>346</xdr:row>
      <xdr:rowOff>114493</xdr:rowOff>
    </xdr:to>
    <xdr:cxnSp macro="">
      <xdr:nvCxnSpPr>
        <xdr:cNvPr id="1675" name="Conector recto de flecha 1674">
          <a:extLst>
            <a:ext uri="{FF2B5EF4-FFF2-40B4-BE49-F238E27FC236}">
              <a16:creationId xmlns:a16="http://schemas.microsoft.com/office/drawing/2014/main" id="{00000000-0008-0000-0100-00008B060000}"/>
            </a:ext>
          </a:extLst>
        </xdr:cNvPr>
        <xdr:cNvCxnSpPr/>
      </xdr:nvCxnSpPr>
      <xdr:spPr>
        <a:xfrm rot="16200000" flipV="1">
          <a:off x="15299838" y="62900362"/>
          <a:ext cx="551963" cy="0"/>
        </a:xfrm>
        <a:prstGeom prst="straightConnector1">
          <a:avLst/>
        </a:prstGeom>
        <a:ln w="6350">
          <a:solidFill>
            <a:schemeClr val="accent1">
              <a:lumMod val="75000"/>
            </a:schemeClr>
          </a:solidFill>
          <a:prstDash val="solid"/>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298450</xdr:colOff>
      <xdr:row>342</xdr:row>
      <xdr:rowOff>127000</xdr:rowOff>
    </xdr:from>
    <xdr:to>
      <xdr:col>9</xdr:col>
      <xdr:colOff>1594450</xdr:colOff>
      <xdr:row>343</xdr:row>
      <xdr:rowOff>126299</xdr:rowOff>
    </xdr:to>
    <xdr:sp macro="" textlink="">
      <xdr:nvSpPr>
        <xdr:cNvPr id="1562" name="Diagrama de flujo: proceso 1561">
          <a:extLst>
            <a:ext uri="{FF2B5EF4-FFF2-40B4-BE49-F238E27FC236}">
              <a16:creationId xmlns:a16="http://schemas.microsoft.com/office/drawing/2014/main" id="{00000000-0008-0000-0100-00001A060000}"/>
            </a:ext>
          </a:extLst>
        </xdr:cNvPr>
        <xdr:cNvSpPr/>
      </xdr:nvSpPr>
      <xdr:spPr>
        <a:xfrm>
          <a:off x="14928850" y="6245225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Administración trabajo de mantenimiento </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10</xdr:col>
      <xdr:colOff>488950</xdr:colOff>
      <xdr:row>351</xdr:row>
      <xdr:rowOff>25400</xdr:rowOff>
    </xdr:from>
    <xdr:to>
      <xdr:col>10</xdr:col>
      <xdr:colOff>1257300</xdr:colOff>
      <xdr:row>353</xdr:row>
      <xdr:rowOff>0</xdr:rowOff>
    </xdr:to>
    <xdr:sp macro="" textlink="">
      <xdr:nvSpPr>
        <xdr:cNvPr id="1676" name="Diagrama de flujo: terminador 1675">
          <a:extLst>
            <a:ext uri="{FF2B5EF4-FFF2-40B4-BE49-F238E27FC236}">
              <a16:creationId xmlns:a16="http://schemas.microsoft.com/office/drawing/2014/main" id="{00000000-0008-0000-0100-00008C060000}"/>
            </a:ext>
          </a:extLst>
        </xdr:cNvPr>
        <xdr:cNvSpPr/>
      </xdr:nvSpPr>
      <xdr:spPr>
        <a:xfrm>
          <a:off x="16998950" y="63830200"/>
          <a:ext cx="768350" cy="342900"/>
        </a:xfrm>
        <a:prstGeom prst="flowChartTerminator">
          <a:avLst/>
        </a:prstGeom>
        <a:solidFill>
          <a:schemeClr val="bg1"/>
        </a:solid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600">
              <a:solidFill>
                <a:sysClr val="windowText" lastClr="000000"/>
              </a:solidFill>
              <a:latin typeface="Arial" panose="020B0604020202020204" pitchFamily="34" charset="0"/>
              <a:cs typeface="Arial" panose="020B0604020202020204" pitchFamily="34" charset="0"/>
            </a:rPr>
            <a:t>Fin</a:t>
          </a:r>
        </a:p>
      </xdr:txBody>
    </xdr:sp>
    <xdr:clientData/>
  </xdr:twoCellAnchor>
  <xdr:twoCellAnchor>
    <xdr:from>
      <xdr:col>9</xdr:col>
      <xdr:colOff>1594101</xdr:colOff>
      <xdr:row>352</xdr:row>
      <xdr:rowOff>13746</xdr:rowOff>
    </xdr:from>
    <xdr:to>
      <xdr:col>10</xdr:col>
      <xdr:colOff>488501</xdr:colOff>
      <xdr:row>352</xdr:row>
      <xdr:rowOff>13746</xdr:rowOff>
    </xdr:to>
    <xdr:cxnSp macro="">
      <xdr:nvCxnSpPr>
        <xdr:cNvPr id="1677" name="Conector recto de flecha 1676">
          <a:extLst>
            <a:ext uri="{FF2B5EF4-FFF2-40B4-BE49-F238E27FC236}">
              <a16:creationId xmlns:a16="http://schemas.microsoft.com/office/drawing/2014/main" id="{00000000-0008-0000-0100-00008D060000}"/>
            </a:ext>
          </a:extLst>
        </xdr:cNvPr>
        <xdr:cNvCxnSpPr/>
      </xdr:nvCxnSpPr>
      <xdr:spPr>
        <a:xfrm>
          <a:off x="16224501" y="64002696"/>
          <a:ext cx="774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298450</xdr:colOff>
      <xdr:row>315</xdr:row>
      <xdr:rowOff>107950</xdr:rowOff>
    </xdr:from>
    <xdr:to>
      <xdr:col>9</xdr:col>
      <xdr:colOff>1594450</xdr:colOff>
      <xdr:row>316</xdr:row>
      <xdr:rowOff>107249</xdr:rowOff>
    </xdr:to>
    <xdr:sp macro="" textlink="">
      <xdr:nvSpPr>
        <xdr:cNvPr id="1455" name="Diagrama de flujo: proceso 1454">
          <a:extLst>
            <a:ext uri="{FF2B5EF4-FFF2-40B4-BE49-F238E27FC236}">
              <a16:creationId xmlns:a16="http://schemas.microsoft.com/office/drawing/2014/main" id="{00000000-0008-0000-0100-0000AF050000}"/>
            </a:ext>
          </a:extLst>
        </xdr:cNvPr>
        <xdr:cNvSpPr/>
      </xdr:nvSpPr>
      <xdr:spPr>
        <a:xfrm>
          <a:off x="14928850" y="5799455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Planes de inspección basado en riesgo</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9</xdr:col>
      <xdr:colOff>298450</xdr:colOff>
      <xdr:row>296</xdr:row>
      <xdr:rowOff>177800</xdr:rowOff>
    </xdr:from>
    <xdr:to>
      <xdr:col>9</xdr:col>
      <xdr:colOff>1594450</xdr:colOff>
      <xdr:row>297</xdr:row>
      <xdr:rowOff>177099</xdr:rowOff>
    </xdr:to>
    <xdr:sp macro="" textlink="">
      <xdr:nvSpPr>
        <xdr:cNvPr id="1400" name="Diagrama de flujo: proceso 1399">
          <a:extLst>
            <a:ext uri="{FF2B5EF4-FFF2-40B4-BE49-F238E27FC236}">
              <a16:creationId xmlns:a16="http://schemas.microsoft.com/office/drawing/2014/main" id="{00000000-0008-0000-0100-000078050000}"/>
            </a:ext>
          </a:extLst>
        </xdr:cNvPr>
        <xdr:cNvSpPr/>
      </xdr:nvSpPr>
      <xdr:spPr>
        <a:xfrm>
          <a:off x="14928850" y="5510530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Estructura</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objetos técnicos</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9</xdr:col>
      <xdr:colOff>298450</xdr:colOff>
      <xdr:row>231</xdr:row>
      <xdr:rowOff>69850</xdr:rowOff>
    </xdr:from>
    <xdr:to>
      <xdr:col>9</xdr:col>
      <xdr:colOff>1594450</xdr:colOff>
      <xdr:row>232</xdr:row>
      <xdr:rowOff>69149</xdr:rowOff>
    </xdr:to>
    <xdr:sp macro="" textlink="">
      <xdr:nvSpPr>
        <xdr:cNvPr id="1264" name="Diagrama de flujo: proceso 1263">
          <a:extLst>
            <a:ext uri="{FF2B5EF4-FFF2-40B4-BE49-F238E27FC236}">
              <a16:creationId xmlns:a16="http://schemas.microsoft.com/office/drawing/2014/main" id="{00000000-0008-0000-0100-0000F0040000}"/>
            </a:ext>
          </a:extLst>
        </xdr:cNvPr>
        <xdr:cNvSpPr/>
      </xdr:nvSpPr>
      <xdr:spPr>
        <a:xfrm>
          <a:off x="14928850" y="4356100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Diagr.</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bloque confiabilidad RBD</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9</xdr:col>
      <xdr:colOff>1591200</xdr:colOff>
      <xdr:row>38</xdr:row>
      <xdr:rowOff>164724</xdr:rowOff>
    </xdr:from>
    <xdr:to>
      <xdr:col>10</xdr:col>
      <xdr:colOff>870800</xdr:colOff>
      <xdr:row>92</xdr:row>
      <xdr:rowOff>12624</xdr:rowOff>
    </xdr:to>
    <xdr:cxnSp macro="">
      <xdr:nvCxnSpPr>
        <xdr:cNvPr id="1678" name="Conector: angular 1677">
          <a:extLst>
            <a:ext uri="{FF2B5EF4-FFF2-40B4-BE49-F238E27FC236}">
              <a16:creationId xmlns:a16="http://schemas.microsoft.com/office/drawing/2014/main" id="{00000000-0008-0000-0100-00008E060000}"/>
            </a:ext>
          </a:extLst>
        </xdr:cNvPr>
        <xdr:cNvCxnSpPr/>
      </xdr:nvCxnSpPr>
      <xdr:spPr>
        <a:xfrm rot="10800000" flipH="1">
          <a:off x="16221600" y="6425824"/>
          <a:ext cx="1159200" cy="9792000"/>
        </a:xfrm>
        <a:prstGeom prst="bentConnector2">
          <a:avLst/>
        </a:prstGeom>
        <a:ln w="3175">
          <a:solidFill>
            <a:schemeClr val="accent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1505201</xdr:colOff>
      <xdr:row>362</xdr:row>
      <xdr:rowOff>7396</xdr:rowOff>
    </xdr:from>
    <xdr:to>
      <xdr:col>5</xdr:col>
      <xdr:colOff>301625</xdr:colOff>
      <xdr:row>362</xdr:row>
      <xdr:rowOff>7396</xdr:rowOff>
    </xdr:to>
    <xdr:cxnSp macro="">
      <xdr:nvCxnSpPr>
        <xdr:cNvPr id="1679" name="Conector recto de flecha 1678">
          <a:extLst>
            <a:ext uri="{FF2B5EF4-FFF2-40B4-BE49-F238E27FC236}">
              <a16:creationId xmlns:a16="http://schemas.microsoft.com/office/drawing/2014/main" id="{00000000-0008-0000-0100-00008F060000}"/>
            </a:ext>
          </a:extLst>
        </xdr:cNvPr>
        <xdr:cNvCxnSpPr/>
      </xdr:nvCxnSpPr>
      <xdr:spPr>
        <a:xfrm>
          <a:off x="4858001" y="65475896"/>
          <a:ext cx="676024"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1302000</xdr:colOff>
      <xdr:row>362</xdr:row>
      <xdr:rowOff>7396</xdr:rowOff>
    </xdr:from>
    <xdr:to>
      <xdr:col>4</xdr:col>
      <xdr:colOff>304400</xdr:colOff>
      <xdr:row>362</xdr:row>
      <xdr:rowOff>7396</xdr:rowOff>
    </xdr:to>
    <xdr:cxnSp macro="">
      <xdr:nvCxnSpPr>
        <xdr:cNvPr id="1680" name="Conector recto de flecha 1679">
          <a:extLst>
            <a:ext uri="{FF2B5EF4-FFF2-40B4-BE49-F238E27FC236}">
              <a16:creationId xmlns:a16="http://schemas.microsoft.com/office/drawing/2014/main" id="{00000000-0008-0000-0100-000090060000}"/>
            </a:ext>
          </a:extLst>
        </xdr:cNvPr>
        <xdr:cNvCxnSpPr/>
      </xdr:nvCxnSpPr>
      <xdr:spPr>
        <a:xfrm>
          <a:off x="2775200" y="65475896"/>
          <a:ext cx="88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539750</xdr:colOff>
      <xdr:row>361</xdr:row>
      <xdr:rowOff>19050</xdr:rowOff>
    </xdr:from>
    <xdr:to>
      <xdr:col>3</xdr:col>
      <xdr:colOff>1308100</xdr:colOff>
      <xdr:row>362</xdr:row>
      <xdr:rowOff>177800</xdr:rowOff>
    </xdr:to>
    <xdr:sp macro="" textlink="">
      <xdr:nvSpPr>
        <xdr:cNvPr id="1681" name="Diagrama de flujo: terminador 1680">
          <a:extLst>
            <a:ext uri="{FF2B5EF4-FFF2-40B4-BE49-F238E27FC236}">
              <a16:creationId xmlns:a16="http://schemas.microsoft.com/office/drawing/2014/main" id="{00000000-0008-0000-0100-000091060000}"/>
            </a:ext>
          </a:extLst>
        </xdr:cNvPr>
        <xdr:cNvSpPr/>
      </xdr:nvSpPr>
      <xdr:spPr>
        <a:xfrm>
          <a:off x="2012950" y="65303400"/>
          <a:ext cx="768350" cy="342900"/>
        </a:xfrm>
        <a:prstGeom prst="flowChartTerminator">
          <a:avLst/>
        </a:prstGeom>
        <a:solidFill>
          <a:schemeClr val="bg1"/>
        </a:solid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600">
              <a:solidFill>
                <a:sysClr val="windowText" lastClr="000000"/>
              </a:solidFill>
              <a:latin typeface="Arial" panose="020B0604020202020204" pitchFamily="34" charset="0"/>
              <a:cs typeface="Arial" panose="020B0604020202020204" pitchFamily="34" charset="0"/>
            </a:rPr>
            <a:t>Inicio</a:t>
          </a:r>
        </a:p>
      </xdr:txBody>
    </xdr:sp>
    <xdr:clientData/>
  </xdr:twoCellAnchor>
  <xdr:twoCellAnchor>
    <xdr:from>
      <xdr:col>4</xdr:col>
      <xdr:colOff>311150</xdr:colOff>
      <xdr:row>361</xdr:row>
      <xdr:rowOff>114300</xdr:rowOff>
    </xdr:from>
    <xdr:to>
      <xdr:col>4</xdr:col>
      <xdr:colOff>1607150</xdr:colOff>
      <xdr:row>362</xdr:row>
      <xdr:rowOff>113599</xdr:rowOff>
    </xdr:to>
    <xdr:sp macro="" textlink="">
      <xdr:nvSpPr>
        <xdr:cNvPr id="1682" name="Diagrama de flujo: proceso 1681">
          <a:extLst>
            <a:ext uri="{FF2B5EF4-FFF2-40B4-BE49-F238E27FC236}">
              <a16:creationId xmlns:a16="http://schemas.microsoft.com/office/drawing/2014/main" id="{00000000-0008-0000-0100-000092060000}"/>
            </a:ext>
          </a:extLst>
        </xdr:cNvPr>
        <xdr:cNvSpPr/>
      </xdr:nvSpPr>
      <xdr:spPr>
        <a:xfrm>
          <a:off x="3663950" y="65398650"/>
          <a:ext cx="1296000"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SAP PM</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10</xdr:col>
      <xdr:colOff>488950</xdr:colOff>
      <xdr:row>361</xdr:row>
      <xdr:rowOff>19050</xdr:rowOff>
    </xdr:from>
    <xdr:to>
      <xdr:col>10</xdr:col>
      <xdr:colOff>1257300</xdr:colOff>
      <xdr:row>362</xdr:row>
      <xdr:rowOff>177800</xdr:rowOff>
    </xdr:to>
    <xdr:sp macro="" textlink="">
      <xdr:nvSpPr>
        <xdr:cNvPr id="1683" name="Diagrama de flujo: terminador 1682">
          <a:extLst>
            <a:ext uri="{FF2B5EF4-FFF2-40B4-BE49-F238E27FC236}">
              <a16:creationId xmlns:a16="http://schemas.microsoft.com/office/drawing/2014/main" id="{00000000-0008-0000-0100-000093060000}"/>
            </a:ext>
          </a:extLst>
        </xdr:cNvPr>
        <xdr:cNvSpPr/>
      </xdr:nvSpPr>
      <xdr:spPr>
        <a:xfrm>
          <a:off x="16998950" y="65303400"/>
          <a:ext cx="768350" cy="342900"/>
        </a:xfrm>
        <a:prstGeom prst="flowChartTerminator">
          <a:avLst/>
        </a:prstGeom>
        <a:solidFill>
          <a:schemeClr val="bg1"/>
        </a:solid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600">
              <a:solidFill>
                <a:sysClr val="windowText" lastClr="000000"/>
              </a:solidFill>
              <a:latin typeface="Arial" panose="020B0604020202020204" pitchFamily="34" charset="0"/>
              <a:cs typeface="Arial" panose="020B0604020202020204" pitchFamily="34" charset="0"/>
            </a:rPr>
            <a:t>Fin</a:t>
          </a:r>
        </a:p>
      </xdr:txBody>
    </xdr:sp>
    <xdr:clientData/>
  </xdr:twoCellAnchor>
  <xdr:twoCellAnchor>
    <xdr:from>
      <xdr:col>9</xdr:col>
      <xdr:colOff>1594101</xdr:colOff>
      <xdr:row>362</xdr:row>
      <xdr:rowOff>7396</xdr:rowOff>
    </xdr:from>
    <xdr:to>
      <xdr:col>10</xdr:col>
      <xdr:colOff>488501</xdr:colOff>
      <xdr:row>362</xdr:row>
      <xdr:rowOff>7396</xdr:rowOff>
    </xdr:to>
    <xdr:cxnSp macro="">
      <xdr:nvCxnSpPr>
        <xdr:cNvPr id="1684" name="Conector recto de flecha 1683">
          <a:extLst>
            <a:ext uri="{FF2B5EF4-FFF2-40B4-BE49-F238E27FC236}">
              <a16:creationId xmlns:a16="http://schemas.microsoft.com/office/drawing/2014/main" id="{00000000-0008-0000-0100-000094060000}"/>
            </a:ext>
          </a:extLst>
        </xdr:cNvPr>
        <xdr:cNvCxnSpPr/>
      </xdr:nvCxnSpPr>
      <xdr:spPr>
        <a:xfrm>
          <a:off x="16224501" y="65475896"/>
          <a:ext cx="774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302659</xdr:colOff>
      <xdr:row>378</xdr:row>
      <xdr:rowOff>59931</xdr:rowOff>
    </xdr:from>
    <xdr:to>
      <xdr:col>7</xdr:col>
      <xdr:colOff>1598659</xdr:colOff>
      <xdr:row>381</xdr:row>
      <xdr:rowOff>47537</xdr:rowOff>
    </xdr:to>
    <xdr:grpSp>
      <xdr:nvGrpSpPr>
        <xdr:cNvPr id="1685" name="Grupo 1684">
          <a:extLst>
            <a:ext uri="{FF2B5EF4-FFF2-40B4-BE49-F238E27FC236}">
              <a16:creationId xmlns:a16="http://schemas.microsoft.com/office/drawing/2014/main" id="{00000000-0008-0000-0100-000095060000}"/>
            </a:ext>
          </a:extLst>
        </xdr:cNvPr>
        <xdr:cNvGrpSpPr/>
      </xdr:nvGrpSpPr>
      <xdr:grpSpPr>
        <a:xfrm>
          <a:off x="8906909" y="72449931"/>
          <a:ext cx="1296000" cy="559106"/>
          <a:chOff x="837697" y="771130"/>
          <a:chExt cx="1296000" cy="546450"/>
        </a:xfrm>
      </xdr:grpSpPr>
      <xdr:sp macro="" textlink="">
        <xdr:nvSpPr>
          <xdr:cNvPr id="1686" name="Diagrama de flujo: proceso 1685">
            <a:extLst>
              <a:ext uri="{FF2B5EF4-FFF2-40B4-BE49-F238E27FC236}">
                <a16:creationId xmlns:a16="http://schemas.microsoft.com/office/drawing/2014/main" id="{00000000-0008-0000-0100-000096060000}"/>
              </a:ext>
            </a:extLst>
          </xdr:cNvPr>
          <xdr:cNvSpPr/>
        </xdr:nvSpPr>
        <xdr:spPr>
          <a:xfrm>
            <a:off x="837697" y="77113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Análisis</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impacto, reparable, lead time, afectación, pérdidas</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1687" name="Diagrama de flujo: proceso 1686">
            <a:extLst>
              <a:ext uri="{FF2B5EF4-FFF2-40B4-BE49-F238E27FC236}">
                <a16:creationId xmlns:a16="http://schemas.microsoft.com/office/drawing/2014/main" id="{00000000-0008-0000-0100-000097060000}"/>
              </a:ext>
            </a:extLst>
          </xdr:cNvPr>
          <xdr:cNvSpPr/>
        </xdr:nvSpPr>
        <xdr:spPr>
          <a:xfrm>
            <a:off x="837697" y="1134746"/>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probabilidad,</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consecuencias, criticidad, coeficiente de riesgo</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1688" name="Diagrama de flujo: proceso 1687">
            <a:extLst>
              <a:ext uri="{FF2B5EF4-FFF2-40B4-BE49-F238E27FC236}">
                <a16:creationId xmlns:a16="http://schemas.microsoft.com/office/drawing/2014/main" id="{00000000-0008-0000-0100-000098060000}"/>
              </a:ext>
            </a:extLst>
          </xdr:cNvPr>
          <xdr:cNvSpPr/>
        </xdr:nvSpPr>
        <xdr:spPr>
          <a:xfrm>
            <a:off x="837697" y="952009"/>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Evaluación</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del riesgo</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clientData/>
  </xdr:twoCellAnchor>
  <xdr:twoCellAnchor>
    <xdr:from>
      <xdr:col>9</xdr:col>
      <xdr:colOff>298450</xdr:colOff>
      <xdr:row>379</xdr:row>
      <xdr:rowOff>44450</xdr:rowOff>
    </xdr:from>
    <xdr:to>
      <xdr:col>9</xdr:col>
      <xdr:colOff>1594450</xdr:colOff>
      <xdr:row>380</xdr:row>
      <xdr:rowOff>43749</xdr:rowOff>
    </xdr:to>
    <xdr:sp macro="" textlink="">
      <xdr:nvSpPr>
        <xdr:cNvPr id="1689" name="Diagrama de flujo: proceso 1688">
          <a:extLst>
            <a:ext uri="{FF2B5EF4-FFF2-40B4-BE49-F238E27FC236}">
              <a16:creationId xmlns:a16="http://schemas.microsoft.com/office/drawing/2014/main" id="{00000000-0008-0000-0100-000099060000}"/>
            </a:ext>
          </a:extLst>
        </xdr:cNvPr>
        <xdr:cNvSpPr/>
      </xdr:nvSpPr>
      <xdr:spPr>
        <a:xfrm>
          <a:off x="14928850" y="6828155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Repuestos jerarquizados por criticidad</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5</xdr:col>
      <xdr:colOff>139700</xdr:colOff>
      <xdr:row>377</xdr:row>
      <xdr:rowOff>165100</xdr:rowOff>
    </xdr:from>
    <xdr:to>
      <xdr:col>5</xdr:col>
      <xdr:colOff>1733550</xdr:colOff>
      <xdr:row>381</xdr:row>
      <xdr:rowOff>152400</xdr:rowOff>
    </xdr:to>
    <xdr:grpSp>
      <xdr:nvGrpSpPr>
        <xdr:cNvPr id="1690" name="Grupo 1689">
          <a:extLst>
            <a:ext uri="{FF2B5EF4-FFF2-40B4-BE49-F238E27FC236}">
              <a16:creationId xmlns:a16="http://schemas.microsoft.com/office/drawing/2014/main" id="{00000000-0008-0000-0100-00009A060000}"/>
            </a:ext>
          </a:extLst>
        </xdr:cNvPr>
        <xdr:cNvGrpSpPr/>
      </xdr:nvGrpSpPr>
      <xdr:grpSpPr>
        <a:xfrm>
          <a:off x="5156200" y="72380475"/>
          <a:ext cx="1593850" cy="733425"/>
          <a:chOff x="5092700" y="1384300"/>
          <a:chExt cx="1593850" cy="730250"/>
        </a:xfrm>
      </xdr:grpSpPr>
      <xdr:grpSp>
        <xdr:nvGrpSpPr>
          <xdr:cNvPr id="1691" name="Grupo 1690">
            <a:extLst>
              <a:ext uri="{FF2B5EF4-FFF2-40B4-BE49-F238E27FC236}">
                <a16:creationId xmlns:a16="http://schemas.microsoft.com/office/drawing/2014/main" id="{00000000-0008-0000-0100-00009B060000}"/>
              </a:ext>
            </a:extLst>
          </xdr:cNvPr>
          <xdr:cNvGrpSpPr/>
        </xdr:nvGrpSpPr>
        <xdr:grpSpPr>
          <a:xfrm>
            <a:off x="5289047" y="1520430"/>
            <a:ext cx="1296000" cy="550941"/>
            <a:chOff x="837697" y="771130"/>
            <a:chExt cx="1296000" cy="550941"/>
          </a:xfrm>
        </xdr:grpSpPr>
        <xdr:sp macro="" textlink="">
          <xdr:nvSpPr>
            <xdr:cNvPr id="1693" name="Diagrama de flujo: proceso 1692">
              <a:extLst>
                <a:ext uri="{FF2B5EF4-FFF2-40B4-BE49-F238E27FC236}">
                  <a16:creationId xmlns:a16="http://schemas.microsoft.com/office/drawing/2014/main" id="{00000000-0008-0000-0100-00009D060000}"/>
                </a:ext>
              </a:extLst>
            </xdr:cNvPr>
            <xdr:cNvSpPr/>
          </xdr:nvSpPr>
          <xdr:spPr>
            <a:xfrm>
              <a:off x="837697" y="771130"/>
              <a:ext cx="1296000" cy="183449"/>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Información del equipo</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1694" name="Diagrama de flujo: proceso 1693">
              <a:extLst>
                <a:ext uri="{FF2B5EF4-FFF2-40B4-BE49-F238E27FC236}">
                  <a16:creationId xmlns:a16="http://schemas.microsoft.com/office/drawing/2014/main" id="{00000000-0008-0000-0100-00009E060000}"/>
                </a:ext>
              </a:extLst>
            </xdr:cNvPr>
            <xdr:cNvSpPr/>
          </xdr:nvSpPr>
          <xdr:spPr>
            <a:xfrm>
              <a:off x="837697" y="1139237"/>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endParaRPr lang="es-CL" sz="600">
                <a:solidFill>
                  <a:sysClr val="windowText" lastClr="000000"/>
                </a:solidFill>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1695" name="Diagrama de flujo: proceso 1694">
              <a:extLst>
                <a:ext uri="{FF2B5EF4-FFF2-40B4-BE49-F238E27FC236}">
                  <a16:creationId xmlns:a16="http://schemas.microsoft.com/office/drawing/2014/main" id="{00000000-0008-0000-0100-00009F060000}"/>
                </a:ext>
              </a:extLst>
            </xdr:cNvPr>
            <xdr:cNvSpPr/>
          </xdr:nvSpPr>
          <xdr:spPr>
            <a:xfrm>
              <a:off x="837697" y="952009"/>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Información del repuesto</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sp macro="" textlink="">
        <xdr:nvSpPr>
          <xdr:cNvPr id="1692" name="Diagrama de flujo: datos 1691">
            <a:extLst>
              <a:ext uri="{FF2B5EF4-FFF2-40B4-BE49-F238E27FC236}">
                <a16:creationId xmlns:a16="http://schemas.microsoft.com/office/drawing/2014/main" id="{00000000-0008-0000-0100-00009C060000}"/>
              </a:ext>
            </a:extLst>
          </xdr:cNvPr>
          <xdr:cNvSpPr/>
        </xdr:nvSpPr>
        <xdr:spPr>
          <a:xfrm>
            <a:off x="5092700" y="1384300"/>
            <a:ext cx="1593850" cy="730250"/>
          </a:xfrm>
          <a:prstGeom prst="flowChartInputOutput">
            <a:avLst/>
          </a:prstGeom>
          <a:no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grpSp>
    <xdr:clientData/>
  </xdr:twoCellAnchor>
  <xdr:twoCellAnchor>
    <xdr:from>
      <xdr:col>6</xdr:col>
      <xdr:colOff>1600451</xdr:colOff>
      <xdr:row>379</xdr:row>
      <xdr:rowOff>153446</xdr:rowOff>
    </xdr:from>
    <xdr:to>
      <xdr:col>7</xdr:col>
      <xdr:colOff>295264</xdr:colOff>
      <xdr:row>379</xdr:row>
      <xdr:rowOff>153446</xdr:rowOff>
    </xdr:to>
    <xdr:cxnSp macro="">
      <xdr:nvCxnSpPr>
        <xdr:cNvPr id="1696" name="Conector recto de flecha 1695">
          <a:extLst>
            <a:ext uri="{FF2B5EF4-FFF2-40B4-BE49-F238E27FC236}">
              <a16:creationId xmlns:a16="http://schemas.microsoft.com/office/drawing/2014/main" id="{00000000-0008-0000-0100-0000A0060000}"/>
            </a:ext>
          </a:extLst>
        </xdr:cNvPr>
        <xdr:cNvCxnSpPr/>
      </xdr:nvCxnSpPr>
      <xdr:spPr>
        <a:xfrm>
          <a:off x="8720389" y="69852634"/>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311150</xdr:colOff>
      <xdr:row>379</xdr:row>
      <xdr:rowOff>69850</xdr:rowOff>
    </xdr:from>
    <xdr:to>
      <xdr:col>6</xdr:col>
      <xdr:colOff>1607150</xdr:colOff>
      <xdr:row>380</xdr:row>
      <xdr:rowOff>69149</xdr:rowOff>
    </xdr:to>
    <xdr:sp macro="" textlink="">
      <xdr:nvSpPr>
        <xdr:cNvPr id="1697" name="Diagrama de flujo: proceso 1696">
          <a:extLst>
            <a:ext uri="{FF2B5EF4-FFF2-40B4-BE49-F238E27FC236}">
              <a16:creationId xmlns:a16="http://schemas.microsoft.com/office/drawing/2014/main" id="{00000000-0008-0000-0100-0000A1060000}"/>
            </a:ext>
          </a:extLst>
        </xdr:cNvPr>
        <xdr:cNvSpPr/>
      </xdr:nvSpPr>
      <xdr:spPr>
        <a:xfrm>
          <a:off x="7423150" y="68306950"/>
          <a:ext cx="1296000"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Externo</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5</xdr:col>
      <xdr:colOff>1581149</xdr:colOff>
      <xdr:row>379</xdr:row>
      <xdr:rowOff>153446</xdr:rowOff>
    </xdr:from>
    <xdr:to>
      <xdr:col>6</xdr:col>
      <xdr:colOff>313549</xdr:colOff>
      <xdr:row>379</xdr:row>
      <xdr:rowOff>153446</xdr:rowOff>
    </xdr:to>
    <xdr:cxnSp macro="">
      <xdr:nvCxnSpPr>
        <xdr:cNvPr id="1698" name="Conector recto de flecha 1697">
          <a:extLst>
            <a:ext uri="{FF2B5EF4-FFF2-40B4-BE49-F238E27FC236}">
              <a16:creationId xmlns:a16="http://schemas.microsoft.com/office/drawing/2014/main" id="{00000000-0008-0000-0100-0000A2060000}"/>
            </a:ext>
          </a:extLst>
        </xdr:cNvPr>
        <xdr:cNvCxnSpPr/>
      </xdr:nvCxnSpPr>
      <xdr:spPr>
        <a:xfrm>
          <a:off x="6813549" y="68390546"/>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1560771</xdr:colOff>
      <xdr:row>379</xdr:row>
      <xdr:rowOff>148685</xdr:rowOff>
    </xdr:from>
    <xdr:to>
      <xdr:col>9</xdr:col>
      <xdr:colOff>293171</xdr:colOff>
      <xdr:row>379</xdr:row>
      <xdr:rowOff>148685</xdr:rowOff>
    </xdr:to>
    <xdr:cxnSp macro="">
      <xdr:nvCxnSpPr>
        <xdr:cNvPr id="1699" name="Conector recto de flecha 1698">
          <a:extLst>
            <a:ext uri="{FF2B5EF4-FFF2-40B4-BE49-F238E27FC236}">
              <a16:creationId xmlns:a16="http://schemas.microsoft.com/office/drawing/2014/main" id="{00000000-0008-0000-0100-0000A3060000}"/>
            </a:ext>
          </a:extLst>
        </xdr:cNvPr>
        <xdr:cNvCxnSpPr/>
      </xdr:nvCxnSpPr>
      <xdr:spPr>
        <a:xfrm>
          <a:off x="14311571" y="68385785"/>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274645</xdr:colOff>
      <xdr:row>379</xdr:row>
      <xdr:rowOff>65089</xdr:rowOff>
    </xdr:from>
    <xdr:to>
      <xdr:col>8</xdr:col>
      <xdr:colOff>1567470</xdr:colOff>
      <xdr:row>380</xdr:row>
      <xdr:rowOff>64388</xdr:rowOff>
    </xdr:to>
    <xdr:sp macro="" textlink="">
      <xdr:nvSpPr>
        <xdr:cNvPr id="1700" name="Diagrama de flujo: proceso 1699">
          <a:extLst>
            <a:ext uri="{FF2B5EF4-FFF2-40B4-BE49-F238E27FC236}">
              <a16:creationId xmlns:a16="http://schemas.microsoft.com/office/drawing/2014/main" id="{00000000-0008-0000-0100-0000A4060000}"/>
            </a:ext>
          </a:extLst>
        </xdr:cNvPr>
        <xdr:cNvSpPr/>
      </xdr:nvSpPr>
      <xdr:spPr>
        <a:xfrm>
          <a:off x="13025445" y="65914589"/>
          <a:ext cx="1292825"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SAP MM</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7</xdr:col>
      <xdr:colOff>1593838</xdr:colOff>
      <xdr:row>379</xdr:row>
      <xdr:rowOff>148685</xdr:rowOff>
    </xdr:from>
    <xdr:to>
      <xdr:col>8</xdr:col>
      <xdr:colOff>288650</xdr:colOff>
      <xdr:row>379</xdr:row>
      <xdr:rowOff>148685</xdr:rowOff>
    </xdr:to>
    <xdr:cxnSp macro="">
      <xdr:nvCxnSpPr>
        <xdr:cNvPr id="1701" name="Conector recto de flecha 1700">
          <a:extLst>
            <a:ext uri="{FF2B5EF4-FFF2-40B4-BE49-F238E27FC236}">
              <a16:creationId xmlns:a16="http://schemas.microsoft.com/office/drawing/2014/main" id="{00000000-0008-0000-0100-0000A5060000}"/>
            </a:ext>
          </a:extLst>
        </xdr:cNvPr>
        <xdr:cNvCxnSpPr/>
      </xdr:nvCxnSpPr>
      <xdr:spPr>
        <a:xfrm>
          <a:off x="10594963" y="69847873"/>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302659</xdr:colOff>
      <xdr:row>387</xdr:row>
      <xdr:rowOff>53581</xdr:rowOff>
    </xdr:from>
    <xdr:to>
      <xdr:col>7</xdr:col>
      <xdr:colOff>1598659</xdr:colOff>
      <xdr:row>390</xdr:row>
      <xdr:rowOff>41187</xdr:rowOff>
    </xdr:to>
    <xdr:grpSp>
      <xdr:nvGrpSpPr>
        <xdr:cNvPr id="1704" name="Grupo 1703">
          <a:extLst>
            <a:ext uri="{FF2B5EF4-FFF2-40B4-BE49-F238E27FC236}">
              <a16:creationId xmlns:a16="http://schemas.microsoft.com/office/drawing/2014/main" id="{00000000-0008-0000-0100-0000A8060000}"/>
            </a:ext>
          </a:extLst>
        </xdr:cNvPr>
        <xdr:cNvGrpSpPr/>
      </xdr:nvGrpSpPr>
      <xdr:grpSpPr>
        <a:xfrm>
          <a:off x="8906909" y="74173956"/>
          <a:ext cx="1296000" cy="559106"/>
          <a:chOff x="837697" y="771130"/>
          <a:chExt cx="1296000" cy="546450"/>
        </a:xfrm>
      </xdr:grpSpPr>
      <xdr:sp macro="" textlink="">
        <xdr:nvSpPr>
          <xdr:cNvPr id="1705" name="Diagrama de flujo: proceso 1704">
            <a:extLst>
              <a:ext uri="{FF2B5EF4-FFF2-40B4-BE49-F238E27FC236}">
                <a16:creationId xmlns:a16="http://schemas.microsoft.com/office/drawing/2014/main" id="{00000000-0008-0000-0100-0000A9060000}"/>
              </a:ext>
            </a:extLst>
          </xdr:cNvPr>
          <xdr:cNvSpPr/>
        </xdr:nvSpPr>
        <xdr:spPr>
          <a:xfrm>
            <a:off x="837697" y="77113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Parametrización</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herramientas</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1706" name="Diagrama de flujo: proceso 1705">
            <a:extLst>
              <a:ext uri="{FF2B5EF4-FFF2-40B4-BE49-F238E27FC236}">
                <a16:creationId xmlns:a16="http://schemas.microsoft.com/office/drawing/2014/main" id="{00000000-0008-0000-0100-0000AA060000}"/>
              </a:ext>
            </a:extLst>
          </xdr:cNvPr>
          <xdr:cNvSpPr/>
        </xdr:nvSpPr>
        <xdr:spPr>
          <a:xfrm>
            <a:off x="837697" y="1134746"/>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Gestión</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operativa pañol</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1707" name="Diagrama de flujo: proceso 1706">
            <a:extLst>
              <a:ext uri="{FF2B5EF4-FFF2-40B4-BE49-F238E27FC236}">
                <a16:creationId xmlns:a16="http://schemas.microsoft.com/office/drawing/2014/main" id="{00000000-0008-0000-0100-0000AB060000}"/>
              </a:ext>
            </a:extLst>
          </xdr:cNvPr>
          <xdr:cNvSpPr/>
        </xdr:nvSpPr>
        <xdr:spPr>
          <a:xfrm>
            <a:off x="837697" y="952009"/>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Protocolos de pañol</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clientData/>
  </xdr:twoCellAnchor>
  <xdr:twoCellAnchor>
    <xdr:from>
      <xdr:col>9</xdr:col>
      <xdr:colOff>298450</xdr:colOff>
      <xdr:row>388</xdr:row>
      <xdr:rowOff>38100</xdr:rowOff>
    </xdr:from>
    <xdr:to>
      <xdr:col>9</xdr:col>
      <xdr:colOff>1594450</xdr:colOff>
      <xdr:row>389</xdr:row>
      <xdr:rowOff>37399</xdr:rowOff>
    </xdr:to>
    <xdr:sp macro="" textlink="">
      <xdr:nvSpPr>
        <xdr:cNvPr id="1708" name="Diagrama de flujo: proceso 1707">
          <a:extLst>
            <a:ext uri="{FF2B5EF4-FFF2-40B4-BE49-F238E27FC236}">
              <a16:creationId xmlns:a16="http://schemas.microsoft.com/office/drawing/2014/main" id="{00000000-0008-0000-0100-0000AC060000}"/>
            </a:ext>
          </a:extLst>
        </xdr:cNvPr>
        <xdr:cNvSpPr/>
      </xdr:nvSpPr>
      <xdr:spPr>
        <a:xfrm>
          <a:off x="14928850" y="6974840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Control inventario de herramientas</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5</xdr:col>
      <xdr:colOff>139700</xdr:colOff>
      <xdr:row>386</xdr:row>
      <xdr:rowOff>158750</xdr:rowOff>
    </xdr:from>
    <xdr:to>
      <xdr:col>5</xdr:col>
      <xdr:colOff>1733550</xdr:colOff>
      <xdr:row>390</xdr:row>
      <xdr:rowOff>146050</xdr:rowOff>
    </xdr:to>
    <xdr:grpSp>
      <xdr:nvGrpSpPr>
        <xdr:cNvPr id="1709" name="Grupo 1708">
          <a:extLst>
            <a:ext uri="{FF2B5EF4-FFF2-40B4-BE49-F238E27FC236}">
              <a16:creationId xmlns:a16="http://schemas.microsoft.com/office/drawing/2014/main" id="{00000000-0008-0000-0100-0000AD060000}"/>
            </a:ext>
          </a:extLst>
        </xdr:cNvPr>
        <xdr:cNvGrpSpPr/>
      </xdr:nvGrpSpPr>
      <xdr:grpSpPr>
        <a:xfrm>
          <a:off x="5156200" y="74088625"/>
          <a:ext cx="1593850" cy="749300"/>
          <a:chOff x="5092700" y="1384300"/>
          <a:chExt cx="1593850" cy="730250"/>
        </a:xfrm>
      </xdr:grpSpPr>
      <xdr:grpSp>
        <xdr:nvGrpSpPr>
          <xdr:cNvPr id="1710" name="Grupo 1709">
            <a:extLst>
              <a:ext uri="{FF2B5EF4-FFF2-40B4-BE49-F238E27FC236}">
                <a16:creationId xmlns:a16="http://schemas.microsoft.com/office/drawing/2014/main" id="{00000000-0008-0000-0100-0000AE060000}"/>
              </a:ext>
            </a:extLst>
          </xdr:cNvPr>
          <xdr:cNvGrpSpPr/>
        </xdr:nvGrpSpPr>
        <xdr:grpSpPr>
          <a:xfrm>
            <a:off x="5289047" y="1520430"/>
            <a:ext cx="1296000" cy="550941"/>
            <a:chOff x="837697" y="771130"/>
            <a:chExt cx="1296000" cy="550941"/>
          </a:xfrm>
        </xdr:grpSpPr>
        <xdr:sp macro="" textlink="">
          <xdr:nvSpPr>
            <xdr:cNvPr id="1712" name="Diagrama de flujo: proceso 1711">
              <a:extLst>
                <a:ext uri="{FF2B5EF4-FFF2-40B4-BE49-F238E27FC236}">
                  <a16:creationId xmlns:a16="http://schemas.microsoft.com/office/drawing/2014/main" id="{00000000-0008-0000-0100-0000B0060000}"/>
                </a:ext>
              </a:extLst>
            </xdr:cNvPr>
            <xdr:cNvSpPr/>
          </xdr:nvSpPr>
          <xdr:spPr>
            <a:xfrm>
              <a:off x="837697" y="771130"/>
              <a:ext cx="1296000" cy="183449"/>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Listado herramientas y equipos</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1713" name="Diagrama de flujo: proceso 1712">
              <a:extLst>
                <a:ext uri="{FF2B5EF4-FFF2-40B4-BE49-F238E27FC236}">
                  <a16:creationId xmlns:a16="http://schemas.microsoft.com/office/drawing/2014/main" id="{00000000-0008-0000-0100-0000B1060000}"/>
                </a:ext>
              </a:extLst>
            </xdr:cNvPr>
            <xdr:cNvSpPr/>
          </xdr:nvSpPr>
          <xdr:spPr>
            <a:xfrm>
              <a:off x="837697" y="1139237"/>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ysClr val="windowText" lastClr="000000"/>
                  </a:solidFill>
                  <a:effectLst/>
                  <a:latin typeface="Arial" panose="020B0604020202020204" pitchFamily="34" charset="0"/>
                  <a:ea typeface="Roboto" panose="02000000000000000000" pitchFamily="2" charset="0"/>
                  <a:cs typeface="Times New Roman" panose="02020603050405020304" pitchFamily="18" charset="0"/>
                </a:rPr>
                <a:t>Plan mantención equipos</a:t>
              </a:r>
            </a:p>
          </xdr:txBody>
        </xdr:sp>
        <xdr:sp macro="" textlink="">
          <xdr:nvSpPr>
            <xdr:cNvPr id="1714" name="Diagrama de flujo: proceso 1713">
              <a:extLst>
                <a:ext uri="{FF2B5EF4-FFF2-40B4-BE49-F238E27FC236}">
                  <a16:creationId xmlns:a16="http://schemas.microsoft.com/office/drawing/2014/main" id="{00000000-0008-0000-0100-0000B2060000}"/>
                </a:ext>
              </a:extLst>
            </xdr:cNvPr>
            <xdr:cNvSpPr/>
          </xdr:nvSpPr>
          <xdr:spPr>
            <a:xfrm>
              <a:off x="837697" y="952009"/>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Listado insumos, usuarios</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sp macro="" textlink="">
        <xdr:nvSpPr>
          <xdr:cNvPr id="1711" name="Diagrama de flujo: datos 1710">
            <a:extLst>
              <a:ext uri="{FF2B5EF4-FFF2-40B4-BE49-F238E27FC236}">
                <a16:creationId xmlns:a16="http://schemas.microsoft.com/office/drawing/2014/main" id="{00000000-0008-0000-0100-0000AF060000}"/>
              </a:ext>
            </a:extLst>
          </xdr:cNvPr>
          <xdr:cNvSpPr/>
        </xdr:nvSpPr>
        <xdr:spPr>
          <a:xfrm>
            <a:off x="5092700" y="1384300"/>
            <a:ext cx="1593850" cy="730250"/>
          </a:xfrm>
          <a:prstGeom prst="flowChartInputOutput">
            <a:avLst/>
          </a:prstGeom>
          <a:no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grpSp>
    <xdr:clientData/>
  </xdr:twoCellAnchor>
  <xdr:twoCellAnchor>
    <xdr:from>
      <xdr:col>6</xdr:col>
      <xdr:colOff>1600451</xdr:colOff>
      <xdr:row>388</xdr:row>
      <xdr:rowOff>147096</xdr:rowOff>
    </xdr:from>
    <xdr:to>
      <xdr:col>7</xdr:col>
      <xdr:colOff>295264</xdr:colOff>
      <xdr:row>388</xdr:row>
      <xdr:rowOff>147096</xdr:rowOff>
    </xdr:to>
    <xdr:cxnSp macro="">
      <xdr:nvCxnSpPr>
        <xdr:cNvPr id="1715" name="Conector recto de flecha 1714">
          <a:extLst>
            <a:ext uri="{FF2B5EF4-FFF2-40B4-BE49-F238E27FC236}">
              <a16:creationId xmlns:a16="http://schemas.microsoft.com/office/drawing/2014/main" id="{00000000-0008-0000-0100-0000B3060000}"/>
            </a:ext>
          </a:extLst>
        </xdr:cNvPr>
        <xdr:cNvCxnSpPr/>
      </xdr:nvCxnSpPr>
      <xdr:spPr>
        <a:xfrm>
          <a:off x="8720389" y="71505221"/>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311150</xdr:colOff>
      <xdr:row>388</xdr:row>
      <xdr:rowOff>63500</xdr:rowOff>
    </xdr:from>
    <xdr:to>
      <xdr:col>6</xdr:col>
      <xdr:colOff>1607150</xdr:colOff>
      <xdr:row>389</xdr:row>
      <xdr:rowOff>62799</xdr:rowOff>
    </xdr:to>
    <xdr:sp macro="" textlink="">
      <xdr:nvSpPr>
        <xdr:cNvPr id="1716" name="Diagrama de flujo: proceso 1715">
          <a:extLst>
            <a:ext uri="{FF2B5EF4-FFF2-40B4-BE49-F238E27FC236}">
              <a16:creationId xmlns:a16="http://schemas.microsoft.com/office/drawing/2014/main" id="{00000000-0008-0000-0100-0000B4060000}"/>
            </a:ext>
          </a:extLst>
        </xdr:cNvPr>
        <xdr:cNvSpPr/>
      </xdr:nvSpPr>
      <xdr:spPr>
        <a:xfrm>
          <a:off x="7423150" y="69773800"/>
          <a:ext cx="1296000"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Externo</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5</xdr:col>
      <xdr:colOff>1581149</xdr:colOff>
      <xdr:row>388</xdr:row>
      <xdr:rowOff>147096</xdr:rowOff>
    </xdr:from>
    <xdr:to>
      <xdr:col>6</xdr:col>
      <xdr:colOff>313549</xdr:colOff>
      <xdr:row>388</xdr:row>
      <xdr:rowOff>147096</xdr:rowOff>
    </xdr:to>
    <xdr:cxnSp macro="">
      <xdr:nvCxnSpPr>
        <xdr:cNvPr id="1717" name="Conector recto de flecha 1716">
          <a:extLst>
            <a:ext uri="{FF2B5EF4-FFF2-40B4-BE49-F238E27FC236}">
              <a16:creationId xmlns:a16="http://schemas.microsoft.com/office/drawing/2014/main" id="{00000000-0008-0000-0100-0000B5060000}"/>
            </a:ext>
          </a:extLst>
        </xdr:cNvPr>
        <xdr:cNvCxnSpPr/>
      </xdr:nvCxnSpPr>
      <xdr:spPr>
        <a:xfrm>
          <a:off x="6813549" y="69857396"/>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1560771</xdr:colOff>
      <xdr:row>388</xdr:row>
      <xdr:rowOff>142335</xdr:rowOff>
    </xdr:from>
    <xdr:to>
      <xdr:col>9</xdr:col>
      <xdr:colOff>293171</xdr:colOff>
      <xdr:row>388</xdr:row>
      <xdr:rowOff>142335</xdr:rowOff>
    </xdr:to>
    <xdr:cxnSp macro="">
      <xdr:nvCxnSpPr>
        <xdr:cNvPr id="1718" name="Conector recto de flecha 1717">
          <a:extLst>
            <a:ext uri="{FF2B5EF4-FFF2-40B4-BE49-F238E27FC236}">
              <a16:creationId xmlns:a16="http://schemas.microsoft.com/office/drawing/2014/main" id="{00000000-0008-0000-0100-0000B6060000}"/>
            </a:ext>
          </a:extLst>
        </xdr:cNvPr>
        <xdr:cNvCxnSpPr/>
      </xdr:nvCxnSpPr>
      <xdr:spPr>
        <a:xfrm>
          <a:off x="14311571" y="69852635"/>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274645</xdr:colOff>
      <xdr:row>388</xdr:row>
      <xdr:rowOff>58739</xdr:rowOff>
    </xdr:from>
    <xdr:to>
      <xdr:col>8</xdr:col>
      <xdr:colOff>1567470</xdr:colOff>
      <xdr:row>389</xdr:row>
      <xdr:rowOff>58038</xdr:rowOff>
    </xdr:to>
    <xdr:sp macro="" textlink="">
      <xdr:nvSpPr>
        <xdr:cNvPr id="1719" name="Diagrama de flujo: proceso 1718">
          <a:extLst>
            <a:ext uri="{FF2B5EF4-FFF2-40B4-BE49-F238E27FC236}">
              <a16:creationId xmlns:a16="http://schemas.microsoft.com/office/drawing/2014/main" id="{00000000-0008-0000-0100-0000B7060000}"/>
            </a:ext>
          </a:extLst>
        </xdr:cNvPr>
        <xdr:cNvSpPr/>
      </xdr:nvSpPr>
      <xdr:spPr>
        <a:xfrm>
          <a:off x="13025445" y="69769039"/>
          <a:ext cx="1292825"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Externo</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7</xdr:col>
      <xdr:colOff>1593838</xdr:colOff>
      <xdr:row>388</xdr:row>
      <xdr:rowOff>142335</xdr:rowOff>
    </xdr:from>
    <xdr:to>
      <xdr:col>8</xdr:col>
      <xdr:colOff>288650</xdr:colOff>
      <xdr:row>388</xdr:row>
      <xdr:rowOff>142335</xdr:rowOff>
    </xdr:to>
    <xdr:cxnSp macro="">
      <xdr:nvCxnSpPr>
        <xdr:cNvPr id="1720" name="Conector recto de flecha 1719">
          <a:extLst>
            <a:ext uri="{FF2B5EF4-FFF2-40B4-BE49-F238E27FC236}">
              <a16:creationId xmlns:a16="http://schemas.microsoft.com/office/drawing/2014/main" id="{00000000-0008-0000-0100-0000B8060000}"/>
            </a:ext>
          </a:extLst>
        </xdr:cNvPr>
        <xdr:cNvCxnSpPr/>
      </xdr:nvCxnSpPr>
      <xdr:spPr>
        <a:xfrm>
          <a:off x="10594963" y="71500460"/>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302659</xdr:colOff>
      <xdr:row>396</xdr:row>
      <xdr:rowOff>53581</xdr:rowOff>
    </xdr:from>
    <xdr:to>
      <xdr:col>7</xdr:col>
      <xdr:colOff>1598659</xdr:colOff>
      <xdr:row>399</xdr:row>
      <xdr:rowOff>41187</xdr:rowOff>
    </xdr:to>
    <xdr:grpSp>
      <xdr:nvGrpSpPr>
        <xdr:cNvPr id="1722" name="Grupo 1721">
          <a:extLst>
            <a:ext uri="{FF2B5EF4-FFF2-40B4-BE49-F238E27FC236}">
              <a16:creationId xmlns:a16="http://schemas.microsoft.com/office/drawing/2014/main" id="{00000000-0008-0000-0100-0000BA060000}"/>
            </a:ext>
          </a:extLst>
        </xdr:cNvPr>
        <xdr:cNvGrpSpPr/>
      </xdr:nvGrpSpPr>
      <xdr:grpSpPr>
        <a:xfrm>
          <a:off x="8906909" y="75904331"/>
          <a:ext cx="1296000" cy="559106"/>
          <a:chOff x="837697" y="771130"/>
          <a:chExt cx="1296000" cy="546450"/>
        </a:xfrm>
      </xdr:grpSpPr>
      <xdr:sp macro="" textlink="">
        <xdr:nvSpPr>
          <xdr:cNvPr id="1723" name="Diagrama de flujo: proceso 1722">
            <a:extLst>
              <a:ext uri="{FF2B5EF4-FFF2-40B4-BE49-F238E27FC236}">
                <a16:creationId xmlns:a16="http://schemas.microsoft.com/office/drawing/2014/main" id="{00000000-0008-0000-0100-0000BB060000}"/>
              </a:ext>
            </a:extLst>
          </xdr:cNvPr>
          <xdr:cNvSpPr/>
        </xdr:nvSpPr>
        <xdr:spPr>
          <a:xfrm>
            <a:off x="837697" y="77113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Secciones</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tipo de documento</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1724" name="Diagrama de flujo: proceso 1723">
            <a:extLst>
              <a:ext uri="{FF2B5EF4-FFF2-40B4-BE49-F238E27FC236}">
                <a16:creationId xmlns:a16="http://schemas.microsoft.com/office/drawing/2014/main" id="{00000000-0008-0000-0100-0000BC060000}"/>
              </a:ext>
            </a:extLst>
          </xdr:cNvPr>
          <xdr:cNvSpPr/>
        </xdr:nvSpPr>
        <xdr:spPr>
          <a:xfrm>
            <a:off x="837697" y="1134746"/>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Parametrización</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de documentos</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1725" name="Diagrama de flujo: proceso 1724">
            <a:extLst>
              <a:ext uri="{FF2B5EF4-FFF2-40B4-BE49-F238E27FC236}">
                <a16:creationId xmlns:a16="http://schemas.microsoft.com/office/drawing/2014/main" id="{00000000-0008-0000-0100-0000BD060000}"/>
              </a:ext>
            </a:extLst>
          </xdr:cNvPr>
          <xdr:cNvSpPr/>
        </xdr:nvSpPr>
        <xdr:spPr>
          <a:xfrm>
            <a:off x="837697" y="952009"/>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Criterios</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básico para confección</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clientData/>
  </xdr:twoCellAnchor>
  <xdr:twoCellAnchor>
    <xdr:from>
      <xdr:col>9</xdr:col>
      <xdr:colOff>298450</xdr:colOff>
      <xdr:row>397</xdr:row>
      <xdr:rowOff>38100</xdr:rowOff>
    </xdr:from>
    <xdr:to>
      <xdr:col>9</xdr:col>
      <xdr:colOff>1594450</xdr:colOff>
      <xdr:row>398</xdr:row>
      <xdr:rowOff>37399</xdr:rowOff>
    </xdr:to>
    <xdr:sp macro="" textlink="">
      <xdr:nvSpPr>
        <xdr:cNvPr id="1726" name="Diagrama de flujo: proceso 1725">
          <a:extLst>
            <a:ext uri="{FF2B5EF4-FFF2-40B4-BE49-F238E27FC236}">
              <a16:creationId xmlns:a16="http://schemas.microsoft.com/office/drawing/2014/main" id="{00000000-0008-0000-0100-0000BE060000}"/>
            </a:ext>
          </a:extLst>
        </xdr:cNvPr>
        <xdr:cNvSpPr/>
      </xdr:nvSpPr>
      <xdr:spPr>
        <a:xfrm>
          <a:off x="14928850" y="7122160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Documentos digitales</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5</xdr:col>
      <xdr:colOff>139700</xdr:colOff>
      <xdr:row>395</xdr:row>
      <xdr:rowOff>158750</xdr:rowOff>
    </xdr:from>
    <xdr:to>
      <xdr:col>5</xdr:col>
      <xdr:colOff>1733550</xdr:colOff>
      <xdr:row>399</xdr:row>
      <xdr:rowOff>146050</xdr:rowOff>
    </xdr:to>
    <xdr:grpSp>
      <xdr:nvGrpSpPr>
        <xdr:cNvPr id="1727" name="Grupo 1726">
          <a:extLst>
            <a:ext uri="{FF2B5EF4-FFF2-40B4-BE49-F238E27FC236}">
              <a16:creationId xmlns:a16="http://schemas.microsoft.com/office/drawing/2014/main" id="{00000000-0008-0000-0100-0000BF060000}"/>
            </a:ext>
          </a:extLst>
        </xdr:cNvPr>
        <xdr:cNvGrpSpPr/>
      </xdr:nvGrpSpPr>
      <xdr:grpSpPr>
        <a:xfrm>
          <a:off x="5156200" y="75819000"/>
          <a:ext cx="1593850" cy="749300"/>
          <a:chOff x="5092700" y="1384300"/>
          <a:chExt cx="1593850" cy="730250"/>
        </a:xfrm>
      </xdr:grpSpPr>
      <xdr:grpSp>
        <xdr:nvGrpSpPr>
          <xdr:cNvPr id="1728" name="Grupo 1727">
            <a:extLst>
              <a:ext uri="{FF2B5EF4-FFF2-40B4-BE49-F238E27FC236}">
                <a16:creationId xmlns:a16="http://schemas.microsoft.com/office/drawing/2014/main" id="{00000000-0008-0000-0100-0000C0060000}"/>
              </a:ext>
            </a:extLst>
          </xdr:cNvPr>
          <xdr:cNvGrpSpPr/>
        </xdr:nvGrpSpPr>
        <xdr:grpSpPr>
          <a:xfrm>
            <a:off x="5289047" y="1520430"/>
            <a:ext cx="1296000" cy="550941"/>
            <a:chOff x="837697" y="771130"/>
            <a:chExt cx="1296000" cy="550941"/>
          </a:xfrm>
        </xdr:grpSpPr>
        <xdr:sp macro="" textlink="">
          <xdr:nvSpPr>
            <xdr:cNvPr id="1730" name="Diagrama de flujo: proceso 1729">
              <a:extLst>
                <a:ext uri="{FF2B5EF4-FFF2-40B4-BE49-F238E27FC236}">
                  <a16:creationId xmlns:a16="http://schemas.microsoft.com/office/drawing/2014/main" id="{00000000-0008-0000-0100-0000C2060000}"/>
                </a:ext>
              </a:extLst>
            </xdr:cNvPr>
            <xdr:cNvSpPr/>
          </xdr:nvSpPr>
          <xdr:spPr>
            <a:xfrm>
              <a:off x="837697" y="771130"/>
              <a:ext cx="1296000" cy="183449"/>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Documentos transversales</a:t>
              </a:r>
            </a:p>
          </xdr:txBody>
        </xdr:sp>
        <xdr:sp macro="" textlink="">
          <xdr:nvSpPr>
            <xdr:cNvPr id="1731" name="Diagrama de flujo: proceso 1730">
              <a:extLst>
                <a:ext uri="{FF2B5EF4-FFF2-40B4-BE49-F238E27FC236}">
                  <a16:creationId xmlns:a16="http://schemas.microsoft.com/office/drawing/2014/main" id="{00000000-0008-0000-0100-0000C3060000}"/>
                </a:ext>
              </a:extLst>
            </xdr:cNvPr>
            <xdr:cNvSpPr/>
          </xdr:nvSpPr>
          <xdr:spPr>
            <a:xfrm>
              <a:off x="837697" y="1139237"/>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endParaRPr lang="es-CL" sz="600">
                <a:solidFill>
                  <a:sysClr val="windowText" lastClr="000000"/>
                </a:solidFill>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1732" name="Diagrama de flujo: proceso 1731">
              <a:extLst>
                <a:ext uri="{FF2B5EF4-FFF2-40B4-BE49-F238E27FC236}">
                  <a16:creationId xmlns:a16="http://schemas.microsoft.com/office/drawing/2014/main" id="{00000000-0008-0000-0100-0000C4060000}"/>
                </a:ext>
              </a:extLst>
            </xdr:cNvPr>
            <xdr:cNvSpPr/>
          </xdr:nvSpPr>
          <xdr:spPr>
            <a:xfrm>
              <a:off x="837697" y="952009"/>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Documentos por áreas</a:t>
              </a:r>
            </a:p>
          </xdr:txBody>
        </xdr:sp>
      </xdr:grpSp>
      <xdr:sp macro="" textlink="">
        <xdr:nvSpPr>
          <xdr:cNvPr id="1729" name="Diagrama de flujo: datos 1728">
            <a:extLst>
              <a:ext uri="{FF2B5EF4-FFF2-40B4-BE49-F238E27FC236}">
                <a16:creationId xmlns:a16="http://schemas.microsoft.com/office/drawing/2014/main" id="{00000000-0008-0000-0100-0000C1060000}"/>
              </a:ext>
            </a:extLst>
          </xdr:cNvPr>
          <xdr:cNvSpPr/>
        </xdr:nvSpPr>
        <xdr:spPr>
          <a:xfrm>
            <a:off x="5092700" y="1384300"/>
            <a:ext cx="1593850" cy="730250"/>
          </a:xfrm>
          <a:prstGeom prst="flowChartInputOutput">
            <a:avLst/>
          </a:prstGeom>
          <a:no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grpSp>
    <xdr:clientData/>
  </xdr:twoCellAnchor>
  <xdr:twoCellAnchor>
    <xdr:from>
      <xdr:col>6</xdr:col>
      <xdr:colOff>1600451</xdr:colOff>
      <xdr:row>397</xdr:row>
      <xdr:rowOff>147096</xdr:rowOff>
    </xdr:from>
    <xdr:to>
      <xdr:col>7</xdr:col>
      <xdr:colOff>295264</xdr:colOff>
      <xdr:row>397</xdr:row>
      <xdr:rowOff>147096</xdr:rowOff>
    </xdr:to>
    <xdr:cxnSp macro="">
      <xdr:nvCxnSpPr>
        <xdr:cNvPr id="1733" name="Conector recto de flecha 1732">
          <a:extLst>
            <a:ext uri="{FF2B5EF4-FFF2-40B4-BE49-F238E27FC236}">
              <a16:creationId xmlns:a16="http://schemas.microsoft.com/office/drawing/2014/main" id="{00000000-0008-0000-0100-0000C5060000}"/>
            </a:ext>
          </a:extLst>
        </xdr:cNvPr>
        <xdr:cNvCxnSpPr/>
      </xdr:nvCxnSpPr>
      <xdr:spPr>
        <a:xfrm>
          <a:off x="8720389" y="73164159"/>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311150</xdr:colOff>
      <xdr:row>397</xdr:row>
      <xdr:rowOff>63500</xdr:rowOff>
    </xdr:from>
    <xdr:to>
      <xdr:col>6</xdr:col>
      <xdr:colOff>1607150</xdr:colOff>
      <xdr:row>398</xdr:row>
      <xdr:rowOff>62799</xdr:rowOff>
    </xdr:to>
    <xdr:sp macro="" textlink="">
      <xdr:nvSpPr>
        <xdr:cNvPr id="1734" name="Diagrama de flujo: proceso 1733">
          <a:extLst>
            <a:ext uri="{FF2B5EF4-FFF2-40B4-BE49-F238E27FC236}">
              <a16:creationId xmlns:a16="http://schemas.microsoft.com/office/drawing/2014/main" id="{00000000-0008-0000-0100-0000C6060000}"/>
            </a:ext>
          </a:extLst>
        </xdr:cNvPr>
        <xdr:cNvSpPr/>
      </xdr:nvSpPr>
      <xdr:spPr>
        <a:xfrm>
          <a:off x="7423150" y="71247000"/>
          <a:ext cx="1296000"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Externo</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5</xdr:col>
      <xdr:colOff>1581149</xdr:colOff>
      <xdr:row>397</xdr:row>
      <xdr:rowOff>147096</xdr:rowOff>
    </xdr:from>
    <xdr:to>
      <xdr:col>6</xdr:col>
      <xdr:colOff>313549</xdr:colOff>
      <xdr:row>397</xdr:row>
      <xdr:rowOff>147096</xdr:rowOff>
    </xdr:to>
    <xdr:cxnSp macro="">
      <xdr:nvCxnSpPr>
        <xdr:cNvPr id="1735" name="Conector recto de flecha 1734">
          <a:extLst>
            <a:ext uri="{FF2B5EF4-FFF2-40B4-BE49-F238E27FC236}">
              <a16:creationId xmlns:a16="http://schemas.microsoft.com/office/drawing/2014/main" id="{00000000-0008-0000-0100-0000C7060000}"/>
            </a:ext>
          </a:extLst>
        </xdr:cNvPr>
        <xdr:cNvCxnSpPr/>
      </xdr:nvCxnSpPr>
      <xdr:spPr>
        <a:xfrm>
          <a:off x="6813549" y="71330596"/>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1560771</xdr:colOff>
      <xdr:row>397</xdr:row>
      <xdr:rowOff>142335</xdr:rowOff>
    </xdr:from>
    <xdr:to>
      <xdr:col>9</xdr:col>
      <xdr:colOff>293171</xdr:colOff>
      <xdr:row>397</xdr:row>
      <xdr:rowOff>142335</xdr:rowOff>
    </xdr:to>
    <xdr:cxnSp macro="">
      <xdr:nvCxnSpPr>
        <xdr:cNvPr id="1736" name="Conector recto de flecha 1735">
          <a:extLst>
            <a:ext uri="{FF2B5EF4-FFF2-40B4-BE49-F238E27FC236}">
              <a16:creationId xmlns:a16="http://schemas.microsoft.com/office/drawing/2014/main" id="{00000000-0008-0000-0100-0000C8060000}"/>
            </a:ext>
          </a:extLst>
        </xdr:cNvPr>
        <xdr:cNvCxnSpPr/>
      </xdr:nvCxnSpPr>
      <xdr:spPr>
        <a:xfrm>
          <a:off x="14311571" y="71325835"/>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274645</xdr:colOff>
      <xdr:row>397</xdr:row>
      <xdr:rowOff>58739</xdr:rowOff>
    </xdr:from>
    <xdr:to>
      <xdr:col>8</xdr:col>
      <xdr:colOff>1567470</xdr:colOff>
      <xdr:row>398</xdr:row>
      <xdr:rowOff>58038</xdr:rowOff>
    </xdr:to>
    <xdr:sp macro="" textlink="">
      <xdr:nvSpPr>
        <xdr:cNvPr id="1737" name="Diagrama de flujo: proceso 1736">
          <a:extLst>
            <a:ext uri="{FF2B5EF4-FFF2-40B4-BE49-F238E27FC236}">
              <a16:creationId xmlns:a16="http://schemas.microsoft.com/office/drawing/2014/main" id="{00000000-0008-0000-0100-0000C9060000}"/>
            </a:ext>
          </a:extLst>
        </xdr:cNvPr>
        <xdr:cNvSpPr/>
      </xdr:nvSpPr>
      <xdr:spPr>
        <a:xfrm>
          <a:off x="13025445" y="71242239"/>
          <a:ext cx="1292825"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Externo</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7</xdr:col>
      <xdr:colOff>1593838</xdr:colOff>
      <xdr:row>397</xdr:row>
      <xdr:rowOff>142335</xdr:rowOff>
    </xdr:from>
    <xdr:to>
      <xdr:col>8</xdr:col>
      <xdr:colOff>288650</xdr:colOff>
      <xdr:row>397</xdr:row>
      <xdr:rowOff>142335</xdr:rowOff>
    </xdr:to>
    <xdr:cxnSp macro="">
      <xdr:nvCxnSpPr>
        <xdr:cNvPr id="1738" name="Conector recto de flecha 1737">
          <a:extLst>
            <a:ext uri="{FF2B5EF4-FFF2-40B4-BE49-F238E27FC236}">
              <a16:creationId xmlns:a16="http://schemas.microsoft.com/office/drawing/2014/main" id="{00000000-0008-0000-0100-0000CA060000}"/>
            </a:ext>
          </a:extLst>
        </xdr:cNvPr>
        <xdr:cNvCxnSpPr/>
      </xdr:nvCxnSpPr>
      <xdr:spPr>
        <a:xfrm>
          <a:off x="10594963" y="73159398"/>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1505201</xdr:colOff>
      <xdr:row>370</xdr:row>
      <xdr:rowOff>159796</xdr:rowOff>
    </xdr:from>
    <xdr:to>
      <xdr:col>5</xdr:col>
      <xdr:colOff>301625</xdr:colOff>
      <xdr:row>370</xdr:row>
      <xdr:rowOff>159796</xdr:rowOff>
    </xdr:to>
    <xdr:cxnSp macro="">
      <xdr:nvCxnSpPr>
        <xdr:cNvPr id="1757" name="Conector recto de flecha 1756">
          <a:extLst>
            <a:ext uri="{FF2B5EF4-FFF2-40B4-BE49-F238E27FC236}">
              <a16:creationId xmlns:a16="http://schemas.microsoft.com/office/drawing/2014/main" id="{00000000-0008-0000-0100-0000DD060000}"/>
            </a:ext>
          </a:extLst>
        </xdr:cNvPr>
        <xdr:cNvCxnSpPr/>
      </xdr:nvCxnSpPr>
      <xdr:spPr>
        <a:xfrm>
          <a:off x="4858001" y="66923696"/>
          <a:ext cx="676024"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1302000</xdr:colOff>
      <xdr:row>370</xdr:row>
      <xdr:rowOff>159796</xdr:rowOff>
    </xdr:from>
    <xdr:to>
      <xdr:col>4</xdr:col>
      <xdr:colOff>304400</xdr:colOff>
      <xdr:row>370</xdr:row>
      <xdr:rowOff>159796</xdr:rowOff>
    </xdr:to>
    <xdr:cxnSp macro="">
      <xdr:nvCxnSpPr>
        <xdr:cNvPr id="1758" name="Conector recto de flecha 1757">
          <a:extLst>
            <a:ext uri="{FF2B5EF4-FFF2-40B4-BE49-F238E27FC236}">
              <a16:creationId xmlns:a16="http://schemas.microsoft.com/office/drawing/2014/main" id="{00000000-0008-0000-0100-0000DE060000}"/>
            </a:ext>
          </a:extLst>
        </xdr:cNvPr>
        <xdr:cNvCxnSpPr/>
      </xdr:nvCxnSpPr>
      <xdr:spPr>
        <a:xfrm>
          <a:off x="2775200" y="66923696"/>
          <a:ext cx="88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539750</xdr:colOff>
      <xdr:row>369</xdr:row>
      <xdr:rowOff>171450</xdr:rowOff>
    </xdr:from>
    <xdr:to>
      <xdr:col>3</xdr:col>
      <xdr:colOff>1308100</xdr:colOff>
      <xdr:row>371</xdr:row>
      <xdr:rowOff>146050</xdr:rowOff>
    </xdr:to>
    <xdr:sp macro="" textlink="">
      <xdr:nvSpPr>
        <xdr:cNvPr id="1759" name="Diagrama de flujo: terminador 1758">
          <a:extLst>
            <a:ext uri="{FF2B5EF4-FFF2-40B4-BE49-F238E27FC236}">
              <a16:creationId xmlns:a16="http://schemas.microsoft.com/office/drawing/2014/main" id="{00000000-0008-0000-0100-0000DF060000}"/>
            </a:ext>
          </a:extLst>
        </xdr:cNvPr>
        <xdr:cNvSpPr/>
      </xdr:nvSpPr>
      <xdr:spPr>
        <a:xfrm>
          <a:off x="2012950" y="66751200"/>
          <a:ext cx="768350" cy="342900"/>
        </a:xfrm>
        <a:prstGeom prst="flowChartTerminator">
          <a:avLst/>
        </a:prstGeom>
        <a:solidFill>
          <a:schemeClr val="bg1"/>
        </a:solid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600">
              <a:solidFill>
                <a:sysClr val="windowText" lastClr="000000"/>
              </a:solidFill>
              <a:latin typeface="Arial" panose="020B0604020202020204" pitchFamily="34" charset="0"/>
              <a:cs typeface="Arial" panose="020B0604020202020204" pitchFamily="34" charset="0"/>
            </a:rPr>
            <a:t>Inicio</a:t>
          </a:r>
        </a:p>
      </xdr:txBody>
    </xdr:sp>
    <xdr:clientData/>
  </xdr:twoCellAnchor>
  <xdr:twoCellAnchor>
    <xdr:from>
      <xdr:col>4</xdr:col>
      <xdr:colOff>311150</xdr:colOff>
      <xdr:row>370</xdr:row>
      <xdr:rowOff>82550</xdr:rowOff>
    </xdr:from>
    <xdr:to>
      <xdr:col>4</xdr:col>
      <xdr:colOff>1607150</xdr:colOff>
      <xdr:row>371</xdr:row>
      <xdr:rowOff>81849</xdr:rowOff>
    </xdr:to>
    <xdr:sp macro="" textlink="">
      <xdr:nvSpPr>
        <xdr:cNvPr id="1760" name="Diagrama de flujo: proceso 1759">
          <a:extLst>
            <a:ext uri="{FF2B5EF4-FFF2-40B4-BE49-F238E27FC236}">
              <a16:creationId xmlns:a16="http://schemas.microsoft.com/office/drawing/2014/main" id="{00000000-0008-0000-0100-0000E0060000}"/>
            </a:ext>
          </a:extLst>
        </xdr:cNvPr>
        <xdr:cNvSpPr/>
      </xdr:nvSpPr>
      <xdr:spPr>
        <a:xfrm>
          <a:off x="3663950" y="66846450"/>
          <a:ext cx="1296000"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Knowledge</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Manager</a:t>
          </a:r>
          <a:endPar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10</xdr:col>
      <xdr:colOff>488950</xdr:colOff>
      <xdr:row>369</xdr:row>
      <xdr:rowOff>165100</xdr:rowOff>
    </xdr:from>
    <xdr:to>
      <xdr:col>10</xdr:col>
      <xdr:colOff>1257300</xdr:colOff>
      <xdr:row>371</xdr:row>
      <xdr:rowOff>139700</xdr:rowOff>
    </xdr:to>
    <xdr:sp macro="" textlink="">
      <xdr:nvSpPr>
        <xdr:cNvPr id="1761" name="Diagrama de flujo: terminador 1760">
          <a:extLst>
            <a:ext uri="{FF2B5EF4-FFF2-40B4-BE49-F238E27FC236}">
              <a16:creationId xmlns:a16="http://schemas.microsoft.com/office/drawing/2014/main" id="{00000000-0008-0000-0100-0000E1060000}"/>
            </a:ext>
          </a:extLst>
        </xdr:cNvPr>
        <xdr:cNvSpPr/>
      </xdr:nvSpPr>
      <xdr:spPr>
        <a:xfrm>
          <a:off x="16998950" y="66744850"/>
          <a:ext cx="768350" cy="342900"/>
        </a:xfrm>
        <a:prstGeom prst="flowChartTerminator">
          <a:avLst/>
        </a:prstGeom>
        <a:solidFill>
          <a:schemeClr val="bg1"/>
        </a:solid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600">
              <a:solidFill>
                <a:sysClr val="windowText" lastClr="000000"/>
              </a:solidFill>
              <a:latin typeface="Arial" panose="020B0604020202020204" pitchFamily="34" charset="0"/>
              <a:cs typeface="Arial" panose="020B0604020202020204" pitchFamily="34" charset="0"/>
            </a:rPr>
            <a:t>Fin</a:t>
          </a:r>
        </a:p>
      </xdr:txBody>
    </xdr:sp>
    <xdr:clientData/>
  </xdr:twoCellAnchor>
  <xdr:twoCellAnchor>
    <xdr:from>
      <xdr:col>9</xdr:col>
      <xdr:colOff>1594101</xdr:colOff>
      <xdr:row>370</xdr:row>
      <xdr:rowOff>153446</xdr:rowOff>
    </xdr:from>
    <xdr:to>
      <xdr:col>10</xdr:col>
      <xdr:colOff>488501</xdr:colOff>
      <xdr:row>370</xdr:row>
      <xdr:rowOff>153446</xdr:rowOff>
    </xdr:to>
    <xdr:cxnSp macro="">
      <xdr:nvCxnSpPr>
        <xdr:cNvPr id="1762" name="Conector recto de flecha 1761">
          <a:extLst>
            <a:ext uri="{FF2B5EF4-FFF2-40B4-BE49-F238E27FC236}">
              <a16:creationId xmlns:a16="http://schemas.microsoft.com/office/drawing/2014/main" id="{00000000-0008-0000-0100-0000E2060000}"/>
            </a:ext>
          </a:extLst>
        </xdr:cNvPr>
        <xdr:cNvCxnSpPr/>
      </xdr:nvCxnSpPr>
      <xdr:spPr>
        <a:xfrm>
          <a:off x="16224501" y="66917346"/>
          <a:ext cx="774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1505201</xdr:colOff>
      <xdr:row>379</xdr:row>
      <xdr:rowOff>153446</xdr:rowOff>
    </xdr:from>
    <xdr:to>
      <xdr:col>5</xdr:col>
      <xdr:colOff>301625</xdr:colOff>
      <xdr:row>379</xdr:row>
      <xdr:rowOff>153446</xdr:rowOff>
    </xdr:to>
    <xdr:cxnSp macro="">
      <xdr:nvCxnSpPr>
        <xdr:cNvPr id="1766" name="Conector recto de flecha 1765">
          <a:extLst>
            <a:ext uri="{FF2B5EF4-FFF2-40B4-BE49-F238E27FC236}">
              <a16:creationId xmlns:a16="http://schemas.microsoft.com/office/drawing/2014/main" id="{00000000-0008-0000-0100-0000E6060000}"/>
            </a:ext>
          </a:extLst>
        </xdr:cNvPr>
        <xdr:cNvCxnSpPr/>
      </xdr:nvCxnSpPr>
      <xdr:spPr>
        <a:xfrm>
          <a:off x="4858001" y="68396896"/>
          <a:ext cx="676024"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1302000</xdr:colOff>
      <xdr:row>379</xdr:row>
      <xdr:rowOff>153446</xdr:rowOff>
    </xdr:from>
    <xdr:to>
      <xdr:col>4</xdr:col>
      <xdr:colOff>304400</xdr:colOff>
      <xdr:row>379</xdr:row>
      <xdr:rowOff>153446</xdr:rowOff>
    </xdr:to>
    <xdr:cxnSp macro="">
      <xdr:nvCxnSpPr>
        <xdr:cNvPr id="1767" name="Conector recto de flecha 1766">
          <a:extLst>
            <a:ext uri="{FF2B5EF4-FFF2-40B4-BE49-F238E27FC236}">
              <a16:creationId xmlns:a16="http://schemas.microsoft.com/office/drawing/2014/main" id="{00000000-0008-0000-0100-0000E7060000}"/>
            </a:ext>
          </a:extLst>
        </xdr:cNvPr>
        <xdr:cNvCxnSpPr/>
      </xdr:nvCxnSpPr>
      <xdr:spPr>
        <a:xfrm>
          <a:off x="2775200" y="68396896"/>
          <a:ext cx="88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539750</xdr:colOff>
      <xdr:row>378</xdr:row>
      <xdr:rowOff>165100</xdr:rowOff>
    </xdr:from>
    <xdr:to>
      <xdr:col>3</xdr:col>
      <xdr:colOff>1308100</xdr:colOff>
      <xdr:row>380</xdr:row>
      <xdr:rowOff>139700</xdr:rowOff>
    </xdr:to>
    <xdr:sp macro="" textlink="">
      <xdr:nvSpPr>
        <xdr:cNvPr id="1768" name="Diagrama de flujo: terminador 1767">
          <a:extLst>
            <a:ext uri="{FF2B5EF4-FFF2-40B4-BE49-F238E27FC236}">
              <a16:creationId xmlns:a16="http://schemas.microsoft.com/office/drawing/2014/main" id="{00000000-0008-0000-0100-0000E8060000}"/>
            </a:ext>
          </a:extLst>
        </xdr:cNvPr>
        <xdr:cNvSpPr/>
      </xdr:nvSpPr>
      <xdr:spPr>
        <a:xfrm>
          <a:off x="2012950" y="68224400"/>
          <a:ext cx="768350" cy="342900"/>
        </a:xfrm>
        <a:prstGeom prst="flowChartTerminator">
          <a:avLst/>
        </a:prstGeom>
        <a:solidFill>
          <a:schemeClr val="bg1"/>
        </a:solid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600">
              <a:solidFill>
                <a:sysClr val="windowText" lastClr="000000"/>
              </a:solidFill>
              <a:latin typeface="Arial" panose="020B0604020202020204" pitchFamily="34" charset="0"/>
              <a:cs typeface="Arial" panose="020B0604020202020204" pitchFamily="34" charset="0"/>
            </a:rPr>
            <a:t>Inicio</a:t>
          </a:r>
        </a:p>
      </xdr:txBody>
    </xdr:sp>
    <xdr:clientData/>
  </xdr:twoCellAnchor>
  <xdr:twoCellAnchor>
    <xdr:from>
      <xdr:col>4</xdr:col>
      <xdr:colOff>311150</xdr:colOff>
      <xdr:row>379</xdr:row>
      <xdr:rowOff>76200</xdr:rowOff>
    </xdr:from>
    <xdr:to>
      <xdr:col>4</xdr:col>
      <xdr:colOff>1607150</xdr:colOff>
      <xdr:row>380</xdr:row>
      <xdr:rowOff>75499</xdr:rowOff>
    </xdr:to>
    <xdr:sp macro="" textlink="">
      <xdr:nvSpPr>
        <xdr:cNvPr id="1769" name="Diagrama de flujo: proceso 1768">
          <a:extLst>
            <a:ext uri="{FF2B5EF4-FFF2-40B4-BE49-F238E27FC236}">
              <a16:creationId xmlns:a16="http://schemas.microsoft.com/office/drawing/2014/main" id="{00000000-0008-0000-0100-0000E9060000}"/>
            </a:ext>
          </a:extLst>
        </xdr:cNvPr>
        <xdr:cNvSpPr/>
      </xdr:nvSpPr>
      <xdr:spPr>
        <a:xfrm>
          <a:off x="3663950" y="68319650"/>
          <a:ext cx="1296000"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Externo + SAP PM</a:t>
          </a:r>
        </a:p>
      </xdr:txBody>
    </xdr:sp>
    <xdr:clientData/>
  </xdr:twoCellAnchor>
  <xdr:twoCellAnchor>
    <xdr:from>
      <xdr:col>10</xdr:col>
      <xdr:colOff>488950</xdr:colOff>
      <xdr:row>378</xdr:row>
      <xdr:rowOff>158750</xdr:rowOff>
    </xdr:from>
    <xdr:to>
      <xdr:col>10</xdr:col>
      <xdr:colOff>1257300</xdr:colOff>
      <xdr:row>380</xdr:row>
      <xdr:rowOff>133350</xdr:rowOff>
    </xdr:to>
    <xdr:sp macro="" textlink="">
      <xdr:nvSpPr>
        <xdr:cNvPr id="1771" name="Diagrama de flujo: terminador 1770">
          <a:extLst>
            <a:ext uri="{FF2B5EF4-FFF2-40B4-BE49-F238E27FC236}">
              <a16:creationId xmlns:a16="http://schemas.microsoft.com/office/drawing/2014/main" id="{00000000-0008-0000-0100-0000EB060000}"/>
            </a:ext>
          </a:extLst>
        </xdr:cNvPr>
        <xdr:cNvSpPr/>
      </xdr:nvSpPr>
      <xdr:spPr>
        <a:xfrm>
          <a:off x="16998950" y="68218050"/>
          <a:ext cx="768350" cy="342900"/>
        </a:xfrm>
        <a:prstGeom prst="flowChartTerminator">
          <a:avLst/>
        </a:prstGeom>
        <a:solidFill>
          <a:schemeClr val="bg1"/>
        </a:solid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600">
              <a:solidFill>
                <a:sysClr val="windowText" lastClr="000000"/>
              </a:solidFill>
              <a:latin typeface="Arial" panose="020B0604020202020204" pitchFamily="34" charset="0"/>
              <a:cs typeface="Arial" panose="020B0604020202020204" pitchFamily="34" charset="0"/>
            </a:rPr>
            <a:t>Fin</a:t>
          </a:r>
        </a:p>
      </xdr:txBody>
    </xdr:sp>
    <xdr:clientData/>
  </xdr:twoCellAnchor>
  <xdr:twoCellAnchor>
    <xdr:from>
      <xdr:col>9</xdr:col>
      <xdr:colOff>1594101</xdr:colOff>
      <xdr:row>379</xdr:row>
      <xdr:rowOff>147096</xdr:rowOff>
    </xdr:from>
    <xdr:to>
      <xdr:col>10</xdr:col>
      <xdr:colOff>488501</xdr:colOff>
      <xdr:row>379</xdr:row>
      <xdr:rowOff>147096</xdr:rowOff>
    </xdr:to>
    <xdr:cxnSp macro="">
      <xdr:nvCxnSpPr>
        <xdr:cNvPr id="1772" name="Conector recto de flecha 1771">
          <a:extLst>
            <a:ext uri="{FF2B5EF4-FFF2-40B4-BE49-F238E27FC236}">
              <a16:creationId xmlns:a16="http://schemas.microsoft.com/office/drawing/2014/main" id="{00000000-0008-0000-0100-0000EC060000}"/>
            </a:ext>
          </a:extLst>
        </xdr:cNvPr>
        <xdr:cNvCxnSpPr/>
      </xdr:nvCxnSpPr>
      <xdr:spPr>
        <a:xfrm>
          <a:off x="16224501" y="68390546"/>
          <a:ext cx="774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1505201</xdr:colOff>
      <xdr:row>388</xdr:row>
      <xdr:rowOff>147096</xdr:rowOff>
    </xdr:from>
    <xdr:to>
      <xdr:col>5</xdr:col>
      <xdr:colOff>301625</xdr:colOff>
      <xdr:row>388</xdr:row>
      <xdr:rowOff>147096</xdr:rowOff>
    </xdr:to>
    <xdr:cxnSp macro="">
      <xdr:nvCxnSpPr>
        <xdr:cNvPr id="1773" name="Conector recto de flecha 1772">
          <a:extLst>
            <a:ext uri="{FF2B5EF4-FFF2-40B4-BE49-F238E27FC236}">
              <a16:creationId xmlns:a16="http://schemas.microsoft.com/office/drawing/2014/main" id="{00000000-0008-0000-0100-0000ED060000}"/>
            </a:ext>
          </a:extLst>
        </xdr:cNvPr>
        <xdr:cNvCxnSpPr/>
      </xdr:nvCxnSpPr>
      <xdr:spPr>
        <a:xfrm>
          <a:off x="4858001" y="69870096"/>
          <a:ext cx="676024"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1302000</xdr:colOff>
      <xdr:row>388</xdr:row>
      <xdr:rowOff>147096</xdr:rowOff>
    </xdr:from>
    <xdr:to>
      <xdr:col>4</xdr:col>
      <xdr:colOff>304400</xdr:colOff>
      <xdr:row>388</xdr:row>
      <xdr:rowOff>147096</xdr:rowOff>
    </xdr:to>
    <xdr:cxnSp macro="">
      <xdr:nvCxnSpPr>
        <xdr:cNvPr id="1774" name="Conector recto de flecha 1773">
          <a:extLst>
            <a:ext uri="{FF2B5EF4-FFF2-40B4-BE49-F238E27FC236}">
              <a16:creationId xmlns:a16="http://schemas.microsoft.com/office/drawing/2014/main" id="{00000000-0008-0000-0100-0000EE060000}"/>
            </a:ext>
          </a:extLst>
        </xdr:cNvPr>
        <xdr:cNvCxnSpPr/>
      </xdr:nvCxnSpPr>
      <xdr:spPr>
        <a:xfrm>
          <a:off x="2775200" y="69870096"/>
          <a:ext cx="88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539750</xdr:colOff>
      <xdr:row>387</xdr:row>
      <xdr:rowOff>158750</xdr:rowOff>
    </xdr:from>
    <xdr:to>
      <xdr:col>3</xdr:col>
      <xdr:colOff>1308100</xdr:colOff>
      <xdr:row>389</xdr:row>
      <xdr:rowOff>133350</xdr:rowOff>
    </xdr:to>
    <xdr:sp macro="" textlink="">
      <xdr:nvSpPr>
        <xdr:cNvPr id="1775" name="Diagrama de flujo: terminador 1774">
          <a:extLst>
            <a:ext uri="{FF2B5EF4-FFF2-40B4-BE49-F238E27FC236}">
              <a16:creationId xmlns:a16="http://schemas.microsoft.com/office/drawing/2014/main" id="{00000000-0008-0000-0100-0000EF060000}"/>
            </a:ext>
          </a:extLst>
        </xdr:cNvPr>
        <xdr:cNvSpPr/>
      </xdr:nvSpPr>
      <xdr:spPr>
        <a:xfrm>
          <a:off x="2012950" y="69697600"/>
          <a:ext cx="768350" cy="342900"/>
        </a:xfrm>
        <a:prstGeom prst="flowChartTerminator">
          <a:avLst/>
        </a:prstGeom>
        <a:solidFill>
          <a:schemeClr val="bg1"/>
        </a:solid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r>
            <a:rPr lang="es-CL" sz="600">
              <a:solidFill>
                <a:sysClr val="windowText" lastClr="000000"/>
              </a:solidFill>
              <a:latin typeface="Arial" panose="020B0604020202020204" pitchFamily="34" charset="0"/>
              <a:cs typeface="Arial" panose="020B0604020202020204" pitchFamily="34" charset="0"/>
            </a:rPr>
            <a:t>Inicio</a:t>
          </a:r>
        </a:p>
      </xdr:txBody>
    </xdr:sp>
    <xdr:clientData/>
  </xdr:twoCellAnchor>
  <xdr:twoCellAnchor>
    <xdr:from>
      <xdr:col>4</xdr:col>
      <xdr:colOff>311150</xdr:colOff>
      <xdr:row>388</xdr:row>
      <xdr:rowOff>69850</xdr:rowOff>
    </xdr:from>
    <xdr:to>
      <xdr:col>4</xdr:col>
      <xdr:colOff>1607150</xdr:colOff>
      <xdr:row>389</xdr:row>
      <xdr:rowOff>69149</xdr:rowOff>
    </xdr:to>
    <xdr:sp macro="" textlink="">
      <xdr:nvSpPr>
        <xdr:cNvPr id="1776" name="Diagrama de flujo: proceso 1775">
          <a:extLst>
            <a:ext uri="{FF2B5EF4-FFF2-40B4-BE49-F238E27FC236}">
              <a16:creationId xmlns:a16="http://schemas.microsoft.com/office/drawing/2014/main" id="{00000000-0008-0000-0100-0000F0060000}"/>
            </a:ext>
          </a:extLst>
        </xdr:cNvPr>
        <xdr:cNvSpPr/>
      </xdr:nvSpPr>
      <xdr:spPr>
        <a:xfrm>
          <a:off x="3663950" y="69792850"/>
          <a:ext cx="1296000"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Externo + SAP PM</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10</xdr:col>
      <xdr:colOff>488950</xdr:colOff>
      <xdr:row>387</xdr:row>
      <xdr:rowOff>152400</xdr:rowOff>
    </xdr:from>
    <xdr:to>
      <xdr:col>10</xdr:col>
      <xdr:colOff>1257300</xdr:colOff>
      <xdr:row>389</xdr:row>
      <xdr:rowOff>127000</xdr:rowOff>
    </xdr:to>
    <xdr:sp macro="" textlink="">
      <xdr:nvSpPr>
        <xdr:cNvPr id="1777" name="Diagrama de flujo: terminador 1776">
          <a:extLst>
            <a:ext uri="{FF2B5EF4-FFF2-40B4-BE49-F238E27FC236}">
              <a16:creationId xmlns:a16="http://schemas.microsoft.com/office/drawing/2014/main" id="{00000000-0008-0000-0100-0000F1060000}"/>
            </a:ext>
          </a:extLst>
        </xdr:cNvPr>
        <xdr:cNvSpPr/>
      </xdr:nvSpPr>
      <xdr:spPr>
        <a:xfrm>
          <a:off x="16998950" y="69691250"/>
          <a:ext cx="768350" cy="342900"/>
        </a:xfrm>
        <a:prstGeom prst="flowChartTerminator">
          <a:avLst/>
        </a:prstGeom>
        <a:solidFill>
          <a:schemeClr val="bg1"/>
        </a:solid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600">
              <a:solidFill>
                <a:sysClr val="windowText" lastClr="000000"/>
              </a:solidFill>
              <a:latin typeface="Arial" panose="020B0604020202020204" pitchFamily="34" charset="0"/>
              <a:cs typeface="Arial" panose="020B0604020202020204" pitchFamily="34" charset="0"/>
            </a:rPr>
            <a:t>Fin</a:t>
          </a:r>
        </a:p>
      </xdr:txBody>
    </xdr:sp>
    <xdr:clientData/>
  </xdr:twoCellAnchor>
  <xdr:twoCellAnchor>
    <xdr:from>
      <xdr:col>9</xdr:col>
      <xdr:colOff>1594101</xdr:colOff>
      <xdr:row>388</xdr:row>
      <xdr:rowOff>140746</xdr:rowOff>
    </xdr:from>
    <xdr:to>
      <xdr:col>10</xdr:col>
      <xdr:colOff>488501</xdr:colOff>
      <xdr:row>388</xdr:row>
      <xdr:rowOff>140746</xdr:rowOff>
    </xdr:to>
    <xdr:cxnSp macro="">
      <xdr:nvCxnSpPr>
        <xdr:cNvPr id="1778" name="Conector recto de flecha 1777">
          <a:extLst>
            <a:ext uri="{FF2B5EF4-FFF2-40B4-BE49-F238E27FC236}">
              <a16:creationId xmlns:a16="http://schemas.microsoft.com/office/drawing/2014/main" id="{00000000-0008-0000-0100-0000F2060000}"/>
            </a:ext>
          </a:extLst>
        </xdr:cNvPr>
        <xdr:cNvCxnSpPr/>
      </xdr:nvCxnSpPr>
      <xdr:spPr>
        <a:xfrm>
          <a:off x="16224501" y="69863746"/>
          <a:ext cx="774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1505201</xdr:colOff>
      <xdr:row>397</xdr:row>
      <xdr:rowOff>147096</xdr:rowOff>
    </xdr:from>
    <xdr:to>
      <xdr:col>5</xdr:col>
      <xdr:colOff>301625</xdr:colOff>
      <xdr:row>397</xdr:row>
      <xdr:rowOff>147096</xdr:rowOff>
    </xdr:to>
    <xdr:cxnSp macro="">
      <xdr:nvCxnSpPr>
        <xdr:cNvPr id="1779" name="Conector recto de flecha 1778">
          <a:extLst>
            <a:ext uri="{FF2B5EF4-FFF2-40B4-BE49-F238E27FC236}">
              <a16:creationId xmlns:a16="http://schemas.microsoft.com/office/drawing/2014/main" id="{00000000-0008-0000-0100-0000F3060000}"/>
            </a:ext>
          </a:extLst>
        </xdr:cNvPr>
        <xdr:cNvCxnSpPr/>
      </xdr:nvCxnSpPr>
      <xdr:spPr>
        <a:xfrm>
          <a:off x="4858001" y="71349646"/>
          <a:ext cx="676024"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1302000</xdr:colOff>
      <xdr:row>397</xdr:row>
      <xdr:rowOff>147096</xdr:rowOff>
    </xdr:from>
    <xdr:to>
      <xdr:col>4</xdr:col>
      <xdr:colOff>304400</xdr:colOff>
      <xdr:row>397</xdr:row>
      <xdr:rowOff>147096</xdr:rowOff>
    </xdr:to>
    <xdr:cxnSp macro="">
      <xdr:nvCxnSpPr>
        <xdr:cNvPr id="1780" name="Conector recto de flecha 1779">
          <a:extLst>
            <a:ext uri="{FF2B5EF4-FFF2-40B4-BE49-F238E27FC236}">
              <a16:creationId xmlns:a16="http://schemas.microsoft.com/office/drawing/2014/main" id="{00000000-0008-0000-0100-0000F4060000}"/>
            </a:ext>
          </a:extLst>
        </xdr:cNvPr>
        <xdr:cNvCxnSpPr/>
      </xdr:nvCxnSpPr>
      <xdr:spPr>
        <a:xfrm>
          <a:off x="2775200" y="71349646"/>
          <a:ext cx="88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539750</xdr:colOff>
      <xdr:row>396</xdr:row>
      <xdr:rowOff>158750</xdr:rowOff>
    </xdr:from>
    <xdr:to>
      <xdr:col>3</xdr:col>
      <xdr:colOff>1308100</xdr:colOff>
      <xdr:row>398</xdr:row>
      <xdr:rowOff>133350</xdr:rowOff>
    </xdr:to>
    <xdr:sp macro="" textlink="">
      <xdr:nvSpPr>
        <xdr:cNvPr id="1781" name="Diagrama de flujo: terminador 1780">
          <a:extLst>
            <a:ext uri="{FF2B5EF4-FFF2-40B4-BE49-F238E27FC236}">
              <a16:creationId xmlns:a16="http://schemas.microsoft.com/office/drawing/2014/main" id="{00000000-0008-0000-0100-0000F5060000}"/>
            </a:ext>
          </a:extLst>
        </xdr:cNvPr>
        <xdr:cNvSpPr/>
      </xdr:nvSpPr>
      <xdr:spPr>
        <a:xfrm>
          <a:off x="2012950" y="71177150"/>
          <a:ext cx="768350" cy="342900"/>
        </a:xfrm>
        <a:prstGeom prst="flowChartTerminator">
          <a:avLst/>
        </a:prstGeom>
        <a:solidFill>
          <a:schemeClr val="bg1"/>
        </a:solid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r>
            <a:rPr lang="es-CL" sz="600">
              <a:solidFill>
                <a:sysClr val="windowText" lastClr="000000"/>
              </a:solidFill>
              <a:latin typeface="Arial" panose="020B0604020202020204" pitchFamily="34" charset="0"/>
              <a:cs typeface="Arial" panose="020B0604020202020204" pitchFamily="34" charset="0"/>
            </a:rPr>
            <a:t>Inicio</a:t>
          </a:r>
        </a:p>
      </xdr:txBody>
    </xdr:sp>
    <xdr:clientData/>
  </xdr:twoCellAnchor>
  <xdr:twoCellAnchor>
    <xdr:from>
      <xdr:col>4</xdr:col>
      <xdr:colOff>311150</xdr:colOff>
      <xdr:row>397</xdr:row>
      <xdr:rowOff>69850</xdr:rowOff>
    </xdr:from>
    <xdr:to>
      <xdr:col>4</xdr:col>
      <xdr:colOff>1607150</xdr:colOff>
      <xdr:row>398</xdr:row>
      <xdr:rowOff>69149</xdr:rowOff>
    </xdr:to>
    <xdr:sp macro="" textlink="">
      <xdr:nvSpPr>
        <xdr:cNvPr id="1782" name="Diagrama de flujo: proceso 1781">
          <a:extLst>
            <a:ext uri="{FF2B5EF4-FFF2-40B4-BE49-F238E27FC236}">
              <a16:creationId xmlns:a16="http://schemas.microsoft.com/office/drawing/2014/main" id="{00000000-0008-0000-0100-0000F6060000}"/>
            </a:ext>
          </a:extLst>
        </xdr:cNvPr>
        <xdr:cNvSpPr/>
      </xdr:nvSpPr>
      <xdr:spPr>
        <a:xfrm>
          <a:off x="3663950" y="71272400"/>
          <a:ext cx="1296000"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Externo</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10</xdr:col>
      <xdr:colOff>488950</xdr:colOff>
      <xdr:row>396</xdr:row>
      <xdr:rowOff>152400</xdr:rowOff>
    </xdr:from>
    <xdr:to>
      <xdr:col>10</xdr:col>
      <xdr:colOff>1257300</xdr:colOff>
      <xdr:row>398</xdr:row>
      <xdr:rowOff>127000</xdr:rowOff>
    </xdr:to>
    <xdr:sp macro="" textlink="">
      <xdr:nvSpPr>
        <xdr:cNvPr id="1787" name="Diagrama de flujo: terminador 1786">
          <a:extLst>
            <a:ext uri="{FF2B5EF4-FFF2-40B4-BE49-F238E27FC236}">
              <a16:creationId xmlns:a16="http://schemas.microsoft.com/office/drawing/2014/main" id="{00000000-0008-0000-0100-0000FB060000}"/>
            </a:ext>
          </a:extLst>
        </xdr:cNvPr>
        <xdr:cNvSpPr/>
      </xdr:nvSpPr>
      <xdr:spPr>
        <a:xfrm>
          <a:off x="16998950" y="71361300"/>
          <a:ext cx="768350" cy="342900"/>
        </a:xfrm>
        <a:prstGeom prst="flowChartTerminator">
          <a:avLst/>
        </a:prstGeom>
        <a:solidFill>
          <a:schemeClr val="bg1"/>
        </a:solid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600">
              <a:solidFill>
                <a:sysClr val="windowText" lastClr="000000"/>
              </a:solidFill>
              <a:latin typeface="Arial" panose="020B0604020202020204" pitchFamily="34" charset="0"/>
              <a:cs typeface="Arial" panose="020B0604020202020204" pitchFamily="34" charset="0"/>
            </a:rPr>
            <a:t>Fin</a:t>
          </a:r>
        </a:p>
      </xdr:txBody>
    </xdr:sp>
    <xdr:clientData/>
  </xdr:twoCellAnchor>
  <xdr:twoCellAnchor>
    <xdr:from>
      <xdr:col>9</xdr:col>
      <xdr:colOff>1594101</xdr:colOff>
      <xdr:row>397</xdr:row>
      <xdr:rowOff>140746</xdr:rowOff>
    </xdr:from>
    <xdr:to>
      <xdr:col>10</xdr:col>
      <xdr:colOff>488501</xdr:colOff>
      <xdr:row>397</xdr:row>
      <xdr:rowOff>140746</xdr:rowOff>
    </xdr:to>
    <xdr:cxnSp macro="">
      <xdr:nvCxnSpPr>
        <xdr:cNvPr id="1788" name="Conector recto de flecha 1787">
          <a:extLst>
            <a:ext uri="{FF2B5EF4-FFF2-40B4-BE49-F238E27FC236}">
              <a16:creationId xmlns:a16="http://schemas.microsoft.com/office/drawing/2014/main" id="{00000000-0008-0000-0100-0000FC060000}"/>
            </a:ext>
          </a:extLst>
        </xdr:cNvPr>
        <xdr:cNvCxnSpPr/>
      </xdr:nvCxnSpPr>
      <xdr:spPr>
        <a:xfrm>
          <a:off x="16224501" y="71533796"/>
          <a:ext cx="774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302659</xdr:colOff>
      <xdr:row>97</xdr:row>
      <xdr:rowOff>47231</xdr:rowOff>
    </xdr:from>
    <xdr:to>
      <xdr:col>7</xdr:col>
      <xdr:colOff>1598659</xdr:colOff>
      <xdr:row>100</xdr:row>
      <xdr:rowOff>34837</xdr:rowOff>
    </xdr:to>
    <xdr:grpSp>
      <xdr:nvGrpSpPr>
        <xdr:cNvPr id="1789" name="Grupo 1788">
          <a:extLst>
            <a:ext uri="{FF2B5EF4-FFF2-40B4-BE49-F238E27FC236}">
              <a16:creationId xmlns:a16="http://schemas.microsoft.com/office/drawing/2014/main" id="{00000000-0008-0000-0100-0000FD060000}"/>
            </a:ext>
          </a:extLst>
        </xdr:cNvPr>
        <xdr:cNvGrpSpPr/>
      </xdr:nvGrpSpPr>
      <xdr:grpSpPr>
        <a:xfrm>
          <a:off x="8906909" y="18716231"/>
          <a:ext cx="1296000" cy="559106"/>
          <a:chOff x="837697" y="771130"/>
          <a:chExt cx="1296000" cy="546450"/>
        </a:xfrm>
      </xdr:grpSpPr>
      <xdr:sp macro="" textlink="">
        <xdr:nvSpPr>
          <xdr:cNvPr id="1790" name="Diagrama de flujo: proceso 1789">
            <a:extLst>
              <a:ext uri="{FF2B5EF4-FFF2-40B4-BE49-F238E27FC236}">
                <a16:creationId xmlns:a16="http://schemas.microsoft.com/office/drawing/2014/main" id="{00000000-0008-0000-0100-0000FE060000}"/>
              </a:ext>
            </a:extLst>
          </xdr:cNvPr>
          <xdr:cNvSpPr/>
        </xdr:nvSpPr>
        <xdr:spPr>
          <a:xfrm>
            <a:off x="837697" y="77113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Descripción</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indicador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1791" name="Diagrama de flujo: proceso 1790">
            <a:extLst>
              <a:ext uri="{FF2B5EF4-FFF2-40B4-BE49-F238E27FC236}">
                <a16:creationId xmlns:a16="http://schemas.microsoft.com/office/drawing/2014/main" id="{00000000-0008-0000-0100-0000FF060000}"/>
              </a:ext>
            </a:extLst>
          </xdr:cNvPr>
          <xdr:cNvSpPr/>
        </xdr:nvSpPr>
        <xdr:spPr>
          <a:xfrm>
            <a:off x="837697" y="1134746"/>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Fórmula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1792" name="Diagrama de flujo: proceso 1791">
            <a:extLst>
              <a:ext uri="{FF2B5EF4-FFF2-40B4-BE49-F238E27FC236}">
                <a16:creationId xmlns:a16="http://schemas.microsoft.com/office/drawing/2014/main" id="{00000000-0008-0000-0100-000000070000}"/>
              </a:ext>
            </a:extLst>
          </xdr:cNvPr>
          <xdr:cNvSpPr/>
        </xdr:nvSpPr>
        <xdr:spPr>
          <a:xfrm>
            <a:off x="837697" y="952009"/>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Valor</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meta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clientData/>
  </xdr:twoCellAnchor>
  <xdr:twoCellAnchor>
    <xdr:from>
      <xdr:col>9</xdr:col>
      <xdr:colOff>298450</xdr:colOff>
      <xdr:row>98</xdr:row>
      <xdr:rowOff>38100</xdr:rowOff>
    </xdr:from>
    <xdr:to>
      <xdr:col>9</xdr:col>
      <xdr:colOff>1594450</xdr:colOff>
      <xdr:row>99</xdr:row>
      <xdr:rowOff>37399</xdr:rowOff>
    </xdr:to>
    <xdr:sp macro="" textlink="">
      <xdr:nvSpPr>
        <xdr:cNvPr id="1793" name="Diagrama de flujo: proceso 1792">
          <a:extLst>
            <a:ext uri="{FF2B5EF4-FFF2-40B4-BE49-F238E27FC236}">
              <a16:creationId xmlns:a16="http://schemas.microsoft.com/office/drawing/2014/main" id="{00000000-0008-0000-0100-000001070000}"/>
            </a:ext>
          </a:extLst>
        </xdr:cNvPr>
        <xdr:cNvSpPr/>
      </xdr:nvSpPr>
      <xdr:spPr>
        <a:xfrm>
          <a:off x="14928850" y="1734820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Trabajo planificado PM/PdM</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7</xdr:col>
      <xdr:colOff>302659</xdr:colOff>
      <xdr:row>103</xdr:row>
      <xdr:rowOff>180581</xdr:rowOff>
    </xdr:from>
    <xdr:to>
      <xdr:col>7</xdr:col>
      <xdr:colOff>1598659</xdr:colOff>
      <xdr:row>106</xdr:row>
      <xdr:rowOff>168187</xdr:rowOff>
    </xdr:to>
    <xdr:grpSp>
      <xdr:nvGrpSpPr>
        <xdr:cNvPr id="1794" name="Grupo 1793">
          <a:extLst>
            <a:ext uri="{FF2B5EF4-FFF2-40B4-BE49-F238E27FC236}">
              <a16:creationId xmlns:a16="http://schemas.microsoft.com/office/drawing/2014/main" id="{00000000-0008-0000-0100-000002070000}"/>
            </a:ext>
          </a:extLst>
        </xdr:cNvPr>
        <xdr:cNvGrpSpPr/>
      </xdr:nvGrpSpPr>
      <xdr:grpSpPr>
        <a:xfrm>
          <a:off x="8906909" y="19992581"/>
          <a:ext cx="1296000" cy="559106"/>
          <a:chOff x="837697" y="771130"/>
          <a:chExt cx="1296000" cy="546450"/>
        </a:xfrm>
      </xdr:grpSpPr>
      <xdr:sp macro="" textlink="">
        <xdr:nvSpPr>
          <xdr:cNvPr id="1795" name="Diagrama de flujo: proceso 1794">
            <a:extLst>
              <a:ext uri="{FF2B5EF4-FFF2-40B4-BE49-F238E27FC236}">
                <a16:creationId xmlns:a16="http://schemas.microsoft.com/office/drawing/2014/main" id="{00000000-0008-0000-0100-000003070000}"/>
              </a:ext>
            </a:extLst>
          </xdr:cNvPr>
          <xdr:cNvSpPr/>
        </xdr:nvSpPr>
        <xdr:spPr>
          <a:xfrm>
            <a:off x="837697" y="77113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Descripción</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indicador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1796" name="Diagrama de flujo: proceso 1795">
            <a:extLst>
              <a:ext uri="{FF2B5EF4-FFF2-40B4-BE49-F238E27FC236}">
                <a16:creationId xmlns:a16="http://schemas.microsoft.com/office/drawing/2014/main" id="{00000000-0008-0000-0100-000004070000}"/>
              </a:ext>
            </a:extLst>
          </xdr:cNvPr>
          <xdr:cNvSpPr/>
        </xdr:nvSpPr>
        <xdr:spPr>
          <a:xfrm>
            <a:off x="837697" y="1134746"/>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Fórmula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1797" name="Diagrama de flujo: proceso 1796">
            <a:extLst>
              <a:ext uri="{FF2B5EF4-FFF2-40B4-BE49-F238E27FC236}">
                <a16:creationId xmlns:a16="http://schemas.microsoft.com/office/drawing/2014/main" id="{00000000-0008-0000-0100-000005070000}"/>
              </a:ext>
            </a:extLst>
          </xdr:cNvPr>
          <xdr:cNvSpPr/>
        </xdr:nvSpPr>
        <xdr:spPr>
          <a:xfrm>
            <a:off x="837697" y="952009"/>
            <a:ext cx="1296000" cy="182834"/>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Valor</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meta</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clientData/>
  </xdr:twoCellAnchor>
  <xdr:twoCellAnchor>
    <xdr:from>
      <xdr:col>9</xdr:col>
      <xdr:colOff>298450</xdr:colOff>
      <xdr:row>104</xdr:row>
      <xdr:rowOff>171450</xdr:rowOff>
    </xdr:from>
    <xdr:to>
      <xdr:col>9</xdr:col>
      <xdr:colOff>1594450</xdr:colOff>
      <xdr:row>105</xdr:row>
      <xdr:rowOff>170749</xdr:rowOff>
    </xdr:to>
    <xdr:sp macro="" textlink="">
      <xdr:nvSpPr>
        <xdr:cNvPr id="1798" name="Diagrama de flujo: proceso 1797">
          <a:extLst>
            <a:ext uri="{FF2B5EF4-FFF2-40B4-BE49-F238E27FC236}">
              <a16:creationId xmlns:a16="http://schemas.microsoft.com/office/drawing/2014/main" id="{00000000-0008-0000-0100-000006070000}"/>
            </a:ext>
          </a:extLst>
        </xdr:cNvPr>
        <xdr:cNvSpPr/>
      </xdr:nvSpPr>
      <xdr:spPr>
        <a:xfrm>
          <a:off x="14928850" y="18586450"/>
          <a:ext cx="1296000" cy="183449"/>
        </a:xfrm>
        <a:prstGeom prst="flowChartProcess">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a:t>
          </a: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 Horizonte de planificación</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5</xdr:col>
      <xdr:colOff>133350</xdr:colOff>
      <xdr:row>96</xdr:row>
      <xdr:rowOff>146050</xdr:rowOff>
    </xdr:from>
    <xdr:to>
      <xdr:col>5</xdr:col>
      <xdr:colOff>1727200</xdr:colOff>
      <xdr:row>100</xdr:row>
      <xdr:rowOff>133350</xdr:rowOff>
    </xdr:to>
    <xdr:grpSp>
      <xdr:nvGrpSpPr>
        <xdr:cNvPr id="1799" name="Grupo 1798">
          <a:extLst>
            <a:ext uri="{FF2B5EF4-FFF2-40B4-BE49-F238E27FC236}">
              <a16:creationId xmlns:a16="http://schemas.microsoft.com/office/drawing/2014/main" id="{00000000-0008-0000-0100-000007070000}"/>
            </a:ext>
          </a:extLst>
        </xdr:cNvPr>
        <xdr:cNvGrpSpPr/>
      </xdr:nvGrpSpPr>
      <xdr:grpSpPr>
        <a:xfrm>
          <a:off x="5149850" y="18624550"/>
          <a:ext cx="1593850" cy="749300"/>
          <a:chOff x="5092700" y="1384300"/>
          <a:chExt cx="1593850" cy="730250"/>
        </a:xfrm>
      </xdr:grpSpPr>
      <xdr:grpSp>
        <xdr:nvGrpSpPr>
          <xdr:cNvPr id="1800" name="Grupo 1799">
            <a:extLst>
              <a:ext uri="{FF2B5EF4-FFF2-40B4-BE49-F238E27FC236}">
                <a16:creationId xmlns:a16="http://schemas.microsoft.com/office/drawing/2014/main" id="{00000000-0008-0000-0100-000008070000}"/>
              </a:ext>
            </a:extLst>
          </xdr:cNvPr>
          <xdr:cNvGrpSpPr/>
        </xdr:nvGrpSpPr>
        <xdr:grpSpPr>
          <a:xfrm>
            <a:off x="5289047" y="1520430"/>
            <a:ext cx="1296000" cy="550941"/>
            <a:chOff x="837697" y="771130"/>
            <a:chExt cx="1296000" cy="550941"/>
          </a:xfrm>
        </xdr:grpSpPr>
        <xdr:sp macro="" textlink="">
          <xdr:nvSpPr>
            <xdr:cNvPr id="1802" name="Diagrama de flujo: proceso 1801">
              <a:extLst>
                <a:ext uri="{FF2B5EF4-FFF2-40B4-BE49-F238E27FC236}">
                  <a16:creationId xmlns:a16="http://schemas.microsoft.com/office/drawing/2014/main" id="{00000000-0008-0000-0100-00000A070000}"/>
                </a:ext>
              </a:extLst>
            </xdr:cNvPr>
            <xdr:cNvSpPr/>
          </xdr:nvSpPr>
          <xdr:spPr>
            <a:xfrm>
              <a:off x="837697" y="771130"/>
              <a:ext cx="1296000" cy="183449"/>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HH ejecutadas PM/PdM </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1803" name="Diagrama de flujo: proceso 1802">
              <a:extLst>
                <a:ext uri="{FF2B5EF4-FFF2-40B4-BE49-F238E27FC236}">
                  <a16:creationId xmlns:a16="http://schemas.microsoft.com/office/drawing/2014/main" id="{00000000-0008-0000-0100-00000B070000}"/>
                </a:ext>
              </a:extLst>
            </xdr:cNvPr>
            <xdr:cNvSpPr/>
          </xdr:nvSpPr>
          <xdr:spPr>
            <a:xfrm>
              <a:off x="837697" y="1139237"/>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1804" name="Diagrama de flujo: proceso 1803">
              <a:extLst>
                <a:ext uri="{FF2B5EF4-FFF2-40B4-BE49-F238E27FC236}">
                  <a16:creationId xmlns:a16="http://schemas.microsoft.com/office/drawing/2014/main" id="{00000000-0008-0000-0100-00000C070000}"/>
                </a:ext>
              </a:extLst>
            </xdr:cNvPr>
            <xdr:cNvSpPr/>
          </xdr:nvSpPr>
          <xdr:spPr>
            <a:xfrm>
              <a:off x="837697" y="952009"/>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HH ejecutadas periodo </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sp macro="" textlink="">
        <xdr:nvSpPr>
          <xdr:cNvPr id="1801" name="Diagrama de flujo: datos 1800">
            <a:extLst>
              <a:ext uri="{FF2B5EF4-FFF2-40B4-BE49-F238E27FC236}">
                <a16:creationId xmlns:a16="http://schemas.microsoft.com/office/drawing/2014/main" id="{00000000-0008-0000-0100-000009070000}"/>
              </a:ext>
            </a:extLst>
          </xdr:cNvPr>
          <xdr:cNvSpPr/>
        </xdr:nvSpPr>
        <xdr:spPr>
          <a:xfrm>
            <a:off x="5092700" y="1384300"/>
            <a:ext cx="1593850" cy="730250"/>
          </a:xfrm>
          <a:prstGeom prst="flowChartInputOutput">
            <a:avLst/>
          </a:prstGeom>
          <a:no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grpSp>
    <xdr:clientData/>
  </xdr:twoCellAnchor>
  <xdr:twoCellAnchor>
    <xdr:from>
      <xdr:col>4</xdr:col>
      <xdr:colOff>959150</xdr:colOff>
      <xdr:row>38</xdr:row>
      <xdr:rowOff>126024</xdr:rowOff>
    </xdr:from>
    <xdr:to>
      <xdr:col>5</xdr:col>
      <xdr:colOff>303550</xdr:colOff>
      <xdr:row>98</xdr:row>
      <xdr:rowOff>129024</xdr:rowOff>
    </xdr:to>
    <xdr:cxnSp macro="">
      <xdr:nvCxnSpPr>
        <xdr:cNvPr id="1805" name="Conector: angular 1804">
          <a:extLst>
            <a:ext uri="{FF2B5EF4-FFF2-40B4-BE49-F238E27FC236}">
              <a16:creationId xmlns:a16="http://schemas.microsoft.com/office/drawing/2014/main" id="{00000000-0008-0000-0100-00000D070000}"/>
            </a:ext>
          </a:extLst>
        </xdr:cNvPr>
        <xdr:cNvCxnSpPr/>
      </xdr:nvCxnSpPr>
      <xdr:spPr>
        <a:xfrm rot="16200000" flipH="1">
          <a:off x="-602050" y="11301124"/>
          <a:ext cx="11052000" cy="1224000"/>
        </a:xfrm>
        <a:prstGeom prst="bentConnector2">
          <a:avLst/>
        </a:prstGeom>
        <a:ln w="3175">
          <a:solidFill>
            <a:schemeClr val="accent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1587600</xdr:colOff>
      <xdr:row>38</xdr:row>
      <xdr:rowOff>166274</xdr:rowOff>
    </xdr:from>
    <xdr:to>
      <xdr:col>10</xdr:col>
      <xdr:colOff>870800</xdr:colOff>
      <xdr:row>98</xdr:row>
      <xdr:rowOff>133274</xdr:rowOff>
    </xdr:to>
    <xdr:cxnSp macro="">
      <xdr:nvCxnSpPr>
        <xdr:cNvPr id="1806" name="Conector: angular 1805">
          <a:extLst>
            <a:ext uri="{FF2B5EF4-FFF2-40B4-BE49-F238E27FC236}">
              <a16:creationId xmlns:a16="http://schemas.microsoft.com/office/drawing/2014/main" id="{00000000-0008-0000-0100-00000E070000}"/>
            </a:ext>
          </a:extLst>
        </xdr:cNvPr>
        <xdr:cNvCxnSpPr/>
      </xdr:nvCxnSpPr>
      <xdr:spPr>
        <a:xfrm rot="10800000" flipH="1">
          <a:off x="16218000" y="6427374"/>
          <a:ext cx="1162800" cy="11016000"/>
        </a:xfrm>
        <a:prstGeom prst="bentConnector2">
          <a:avLst/>
        </a:prstGeom>
        <a:ln w="3175">
          <a:solidFill>
            <a:schemeClr val="accent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133350</xdr:colOff>
      <xdr:row>103</xdr:row>
      <xdr:rowOff>88900</xdr:rowOff>
    </xdr:from>
    <xdr:to>
      <xdr:col>5</xdr:col>
      <xdr:colOff>1727200</xdr:colOff>
      <xdr:row>107</xdr:row>
      <xdr:rowOff>69850</xdr:rowOff>
    </xdr:to>
    <xdr:grpSp>
      <xdr:nvGrpSpPr>
        <xdr:cNvPr id="1807" name="Grupo 1806">
          <a:extLst>
            <a:ext uri="{FF2B5EF4-FFF2-40B4-BE49-F238E27FC236}">
              <a16:creationId xmlns:a16="http://schemas.microsoft.com/office/drawing/2014/main" id="{00000000-0008-0000-0100-00000F070000}"/>
            </a:ext>
          </a:extLst>
        </xdr:cNvPr>
        <xdr:cNvGrpSpPr/>
      </xdr:nvGrpSpPr>
      <xdr:grpSpPr>
        <a:xfrm>
          <a:off x="5149850" y="19900900"/>
          <a:ext cx="1593850" cy="742950"/>
          <a:chOff x="5092700" y="1384300"/>
          <a:chExt cx="1593850" cy="730250"/>
        </a:xfrm>
      </xdr:grpSpPr>
      <xdr:grpSp>
        <xdr:nvGrpSpPr>
          <xdr:cNvPr id="1808" name="Grupo 1807">
            <a:extLst>
              <a:ext uri="{FF2B5EF4-FFF2-40B4-BE49-F238E27FC236}">
                <a16:creationId xmlns:a16="http://schemas.microsoft.com/office/drawing/2014/main" id="{00000000-0008-0000-0100-000010070000}"/>
              </a:ext>
            </a:extLst>
          </xdr:cNvPr>
          <xdr:cNvGrpSpPr/>
        </xdr:nvGrpSpPr>
        <xdr:grpSpPr>
          <a:xfrm>
            <a:off x="5289047" y="1520430"/>
            <a:ext cx="1296000" cy="550941"/>
            <a:chOff x="837697" y="771130"/>
            <a:chExt cx="1296000" cy="550941"/>
          </a:xfrm>
        </xdr:grpSpPr>
        <xdr:sp macro="" textlink="">
          <xdr:nvSpPr>
            <xdr:cNvPr id="1810" name="Diagrama de flujo: proceso 1809">
              <a:extLst>
                <a:ext uri="{FF2B5EF4-FFF2-40B4-BE49-F238E27FC236}">
                  <a16:creationId xmlns:a16="http://schemas.microsoft.com/office/drawing/2014/main" id="{00000000-0008-0000-0100-000012070000}"/>
                </a:ext>
              </a:extLst>
            </xdr:cNvPr>
            <xdr:cNvSpPr/>
          </xdr:nvSpPr>
          <xdr:spPr>
            <a:xfrm>
              <a:off x="837697" y="771130"/>
              <a:ext cx="1296000" cy="183449"/>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N° OTs por sobre horizonte planificación</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1811" name="Diagrama de flujo: proceso 1810">
              <a:extLst>
                <a:ext uri="{FF2B5EF4-FFF2-40B4-BE49-F238E27FC236}">
                  <a16:creationId xmlns:a16="http://schemas.microsoft.com/office/drawing/2014/main" id="{00000000-0008-0000-0100-000013070000}"/>
                </a:ext>
              </a:extLst>
            </xdr:cNvPr>
            <xdr:cNvSpPr/>
          </xdr:nvSpPr>
          <xdr:spPr>
            <a:xfrm>
              <a:off x="837697" y="1139237"/>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sp macro="" textlink="">
          <xdr:nvSpPr>
            <xdr:cNvPr id="1812" name="Diagrama de flujo: proceso 1811">
              <a:extLst>
                <a:ext uri="{FF2B5EF4-FFF2-40B4-BE49-F238E27FC236}">
                  <a16:creationId xmlns:a16="http://schemas.microsoft.com/office/drawing/2014/main" id="{00000000-0008-0000-0100-000014070000}"/>
                </a:ext>
              </a:extLst>
            </xdr:cNvPr>
            <xdr:cNvSpPr/>
          </xdr:nvSpPr>
          <xdr:spPr>
            <a:xfrm>
              <a:off x="837697" y="952009"/>
              <a:ext cx="1296000" cy="182834"/>
            </a:xfrm>
            <a:prstGeom prst="flowChartProcess">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N° OTs total periodo</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grpSp>
      <xdr:sp macro="" textlink="">
        <xdr:nvSpPr>
          <xdr:cNvPr id="1809" name="Diagrama de flujo: datos 1808">
            <a:extLst>
              <a:ext uri="{FF2B5EF4-FFF2-40B4-BE49-F238E27FC236}">
                <a16:creationId xmlns:a16="http://schemas.microsoft.com/office/drawing/2014/main" id="{00000000-0008-0000-0100-000011070000}"/>
              </a:ext>
            </a:extLst>
          </xdr:cNvPr>
          <xdr:cNvSpPr/>
        </xdr:nvSpPr>
        <xdr:spPr>
          <a:xfrm>
            <a:off x="5092700" y="1384300"/>
            <a:ext cx="1593850" cy="730250"/>
          </a:xfrm>
          <a:prstGeom prst="flowChartInputOutput">
            <a:avLst/>
          </a:prstGeom>
          <a:noFill/>
          <a:ln w="31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grpSp>
    <xdr:clientData/>
  </xdr:twoCellAnchor>
  <xdr:twoCellAnchor>
    <xdr:from>
      <xdr:col>4</xdr:col>
      <xdr:colOff>959150</xdr:colOff>
      <xdr:row>38</xdr:row>
      <xdr:rowOff>110624</xdr:rowOff>
    </xdr:from>
    <xdr:to>
      <xdr:col>5</xdr:col>
      <xdr:colOff>303550</xdr:colOff>
      <xdr:row>105</xdr:row>
      <xdr:rowOff>84574</xdr:rowOff>
    </xdr:to>
    <xdr:cxnSp macro="">
      <xdr:nvCxnSpPr>
        <xdr:cNvPr id="1813" name="Conector: angular 1812">
          <a:extLst>
            <a:ext uri="{FF2B5EF4-FFF2-40B4-BE49-F238E27FC236}">
              <a16:creationId xmlns:a16="http://schemas.microsoft.com/office/drawing/2014/main" id="{00000000-0008-0000-0100-000015070000}"/>
            </a:ext>
          </a:extLst>
        </xdr:cNvPr>
        <xdr:cNvCxnSpPr/>
      </xdr:nvCxnSpPr>
      <xdr:spPr>
        <a:xfrm rot="16200000" flipH="1">
          <a:off x="-1232050" y="11915724"/>
          <a:ext cx="12312000" cy="1224000"/>
        </a:xfrm>
        <a:prstGeom prst="bentConnector2">
          <a:avLst/>
        </a:prstGeom>
        <a:ln w="3175">
          <a:solidFill>
            <a:schemeClr val="accent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1600451</xdr:colOff>
      <xdr:row>98</xdr:row>
      <xdr:rowOff>134396</xdr:rowOff>
    </xdr:from>
    <xdr:to>
      <xdr:col>7</xdr:col>
      <xdr:colOff>295264</xdr:colOff>
      <xdr:row>98</xdr:row>
      <xdr:rowOff>134396</xdr:rowOff>
    </xdr:to>
    <xdr:cxnSp macro="">
      <xdr:nvCxnSpPr>
        <xdr:cNvPr id="1814" name="Conector recto de flecha 1813">
          <a:extLst>
            <a:ext uri="{FF2B5EF4-FFF2-40B4-BE49-F238E27FC236}">
              <a16:creationId xmlns:a16="http://schemas.microsoft.com/office/drawing/2014/main" id="{00000000-0008-0000-0100-000016070000}"/>
            </a:ext>
          </a:extLst>
        </xdr:cNvPr>
        <xdr:cNvCxnSpPr/>
      </xdr:nvCxnSpPr>
      <xdr:spPr>
        <a:xfrm>
          <a:off x="8720389" y="18263646"/>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311150</xdr:colOff>
      <xdr:row>98</xdr:row>
      <xdr:rowOff>50800</xdr:rowOff>
    </xdr:from>
    <xdr:to>
      <xdr:col>6</xdr:col>
      <xdr:colOff>1607150</xdr:colOff>
      <xdr:row>99</xdr:row>
      <xdr:rowOff>50099</xdr:rowOff>
    </xdr:to>
    <xdr:sp macro="" textlink="">
      <xdr:nvSpPr>
        <xdr:cNvPr id="1815" name="Diagrama de flujo: proceso 1814">
          <a:extLst>
            <a:ext uri="{FF2B5EF4-FFF2-40B4-BE49-F238E27FC236}">
              <a16:creationId xmlns:a16="http://schemas.microsoft.com/office/drawing/2014/main" id="{00000000-0008-0000-0100-000017070000}"/>
            </a:ext>
          </a:extLst>
        </xdr:cNvPr>
        <xdr:cNvSpPr/>
      </xdr:nvSpPr>
      <xdr:spPr>
        <a:xfrm>
          <a:off x="7423150" y="17360900"/>
          <a:ext cx="1296000"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Knowledge Manager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5</xdr:col>
      <xdr:colOff>1581149</xdr:colOff>
      <xdr:row>98</xdr:row>
      <xdr:rowOff>134396</xdr:rowOff>
    </xdr:from>
    <xdr:to>
      <xdr:col>6</xdr:col>
      <xdr:colOff>313549</xdr:colOff>
      <xdr:row>98</xdr:row>
      <xdr:rowOff>134396</xdr:rowOff>
    </xdr:to>
    <xdr:cxnSp macro="">
      <xdr:nvCxnSpPr>
        <xdr:cNvPr id="1816" name="Conector recto de flecha 1815">
          <a:extLst>
            <a:ext uri="{FF2B5EF4-FFF2-40B4-BE49-F238E27FC236}">
              <a16:creationId xmlns:a16="http://schemas.microsoft.com/office/drawing/2014/main" id="{00000000-0008-0000-0100-000018070000}"/>
            </a:ext>
          </a:extLst>
        </xdr:cNvPr>
        <xdr:cNvCxnSpPr/>
      </xdr:nvCxnSpPr>
      <xdr:spPr>
        <a:xfrm>
          <a:off x="6813549" y="17444496"/>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1600451</xdr:colOff>
      <xdr:row>105</xdr:row>
      <xdr:rowOff>83596</xdr:rowOff>
    </xdr:from>
    <xdr:to>
      <xdr:col>7</xdr:col>
      <xdr:colOff>295264</xdr:colOff>
      <xdr:row>105</xdr:row>
      <xdr:rowOff>83596</xdr:rowOff>
    </xdr:to>
    <xdr:cxnSp macro="">
      <xdr:nvCxnSpPr>
        <xdr:cNvPr id="1817" name="Conector recto de flecha 1816">
          <a:extLst>
            <a:ext uri="{FF2B5EF4-FFF2-40B4-BE49-F238E27FC236}">
              <a16:creationId xmlns:a16="http://schemas.microsoft.com/office/drawing/2014/main" id="{00000000-0008-0000-0100-000019070000}"/>
            </a:ext>
          </a:extLst>
        </xdr:cNvPr>
        <xdr:cNvCxnSpPr/>
      </xdr:nvCxnSpPr>
      <xdr:spPr>
        <a:xfrm>
          <a:off x="8720389" y="19490784"/>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311150</xdr:colOff>
      <xdr:row>105</xdr:row>
      <xdr:rowOff>0</xdr:rowOff>
    </xdr:from>
    <xdr:to>
      <xdr:col>6</xdr:col>
      <xdr:colOff>1607150</xdr:colOff>
      <xdr:row>105</xdr:row>
      <xdr:rowOff>183449</xdr:rowOff>
    </xdr:to>
    <xdr:sp macro="" textlink="">
      <xdr:nvSpPr>
        <xdr:cNvPr id="1818" name="Diagrama de flujo: proceso 1817">
          <a:extLst>
            <a:ext uri="{FF2B5EF4-FFF2-40B4-BE49-F238E27FC236}">
              <a16:creationId xmlns:a16="http://schemas.microsoft.com/office/drawing/2014/main" id="{00000000-0008-0000-0100-00001A070000}"/>
            </a:ext>
          </a:extLst>
        </xdr:cNvPr>
        <xdr:cNvSpPr/>
      </xdr:nvSpPr>
      <xdr:spPr>
        <a:xfrm>
          <a:off x="7423150" y="18599150"/>
          <a:ext cx="1296000"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Knowledge Manager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5</xdr:col>
      <xdr:colOff>1581149</xdr:colOff>
      <xdr:row>105</xdr:row>
      <xdr:rowOff>83596</xdr:rowOff>
    </xdr:from>
    <xdr:to>
      <xdr:col>6</xdr:col>
      <xdr:colOff>313549</xdr:colOff>
      <xdr:row>105</xdr:row>
      <xdr:rowOff>83596</xdr:rowOff>
    </xdr:to>
    <xdr:cxnSp macro="">
      <xdr:nvCxnSpPr>
        <xdr:cNvPr id="1819" name="Conector recto de flecha 1818">
          <a:extLst>
            <a:ext uri="{FF2B5EF4-FFF2-40B4-BE49-F238E27FC236}">
              <a16:creationId xmlns:a16="http://schemas.microsoft.com/office/drawing/2014/main" id="{00000000-0008-0000-0100-00001B070000}"/>
            </a:ext>
          </a:extLst>
        </xdr:cNvPr>
        <xdr:cNvCxnSpPr/>
      </xdr:nvCxnSpPr>
      <xdr:spPr>
        <a:xfrm>
          <a:off x="6813549" y="18682746"/>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1560771</xdr:colOff>
      <xdr:row>98</xdr:row>
      <xdr:rowOff>135985</xdr:rowOff>
    </xdr:from>
    <xdr:to>
      <xdr:col>9</xdr:col>
      <xdr:colOff>293171</xdr:colOff>
      <xdr:row>98</xdr:row>
      <xdr:rowOff>135985</xdr:rowOff>
    </xdr:to>
    <xdr:cxnSp macro="">
      <xdr:nvCxnSpPr>
        <xdr:cNvPr id="1820" name="Conector recto de flecha 1819">
          <a:extLst>
            <a:ext uri="{FF2B5EF4-FFF2-40B4-BE49-F238E27FC236}">
              <a16:creationId xmlns:a16="http://schemas.microsoft.com/office/drawing/2014/main" id="{00000000-0008-0000-0100-00001C070000}"/>
            </a:ext>
          </a:extLst>
        </xdr:cNvPr>
        <xdr:cNvCxnSpPr/>
      </xdr:nvCxnSpPr>
      <xdr:spPr>
        <a:xfrm>
          <a:off x="14311571" y="17446085"/>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274645</xdr:colOff>
      <xdr:row>98</xdr:row>
      <xdr:rowOff>52389</xdr:rowOff>
    </xdr:from>
    <xdr:to>
      <xdr:col>8</xdr:col>
      <xdr:colOff>1567470</xdr:colOff>
      <xdr:row>99</xdr:row>
      <xdr:rowOff>51688</xdr:rowOff>
    </xdr:to>
    <xdr:sp macro="" textlink="">
      <xdr:nvSpPr>
        <xdr:cNvPr id="1821" name="Diagrama de flujo: proceso 1820">
          <a:extLst>
            <a:ext uri="{FF2B5EF4-FFF2-40B4-BE49-F238E27FC236}">
              <a16:creationId xmlns:a16="http://schemas.microsoft.com/office/drawing/2014/main" id="{00000000-0008-0000-0100-00001D070000}"/>
            </a:ext>
          </a:extLst>
        </xdr:cNvPr>
        <xdr:cNvSpPr/>
      </xdr:nvSpPr>
      <xdr:spPr>
        <a:xfrm>
          <a:off x="13025445" y="17362489"/>
          <a:ext cx="1292825"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Knowledge Manager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7</xdr:col>
      <xdr:colOff>1593838</xdr:colOff>
      <xdr:row>98</xdr:row>
      <xdr:rowOff>135985</xdr:rowOff>
    </xdr:from>
    <xdr:to>
      <xdr:col>8</xdr:col>
      <xdr:colOff>288650</xdr:colOff>
      <xdr:row>98</xdr:row>
      <xdr:rowOff>135985</xdr:rowOff>
    </xdr:to>
    <xdr:cxnSp macro="">
      <xdr:nvCxnSpPr>
        <xdr:cNvPr id="1822" name="Conector recto de flecha 1821">
          <a:extLst>
            <a:ext uri="{FF2B5EF4-FFF2-40B4-BE49-F238E27FC236}">
              <a16:creationId xmlns:a16="http://schemas.microsoft.com/office/drawing/2014/main" id="{00000000-0008-0000-0100-00001E070000}"/>
            </a:ext>
          </a:extLst>
        </xdr:cNvPr>
        <xdr:cNvCxnSpPr/>
      </xdr:nvCxnSpPr>
      <xdr:spPr>
        <a:xfrm>
          <a:off x="10594963" y="18265235"/>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1560771</xdr:colOff>
      <xdr:row>105</xdr:row>
      <xdr:rowOff>85185</xdr:rowOff>
    </xdr:from>
    <xdr:to>
      <xdr:col>9</xdr:col>
      <xdr:colOff>293171</xdr:colOff>
      <xdr:row>105</xdr:row>
      <xdr:rowOff>85185</xdr:rowOff>
    </xdr:to>
    <xdr:cxnSp macro="">
      <xdr:nvCxnSpPr>
        <xdr:cNvPr id="1823" name="Conector recto de flecha 1822">
          <a:extLst>
            <a:ext uri="{FF2B5EF4-FFF2-40B4-BE49-F238E27FC236}">
              <a16:creationId xmlns:a16="http://schemas.microsoft.com/office/drawing/2014/main" id="{00000000-0008-0000-0100-00001F070000}"/>
            </a:ext>
          </a:extLst>
        </xdr:cNvPr>
        <xdr:cNvCxnSpPr/>
      </xdr:nvCxnSpPr>
      <xdr:spPr>
        <a:xfrm>
          <a:off x="14311571" y="18684335"/>
          <a:ext cx="612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274645</xdr:colOff>
      <xdr:row>105</xdr:row>
      <xdr:rowOff>1589</xdr:rowOff>
    </xdr:from>
    <xdr:to>
      <xdr:col>8</xdr:col>
      <xdr:colOff>1567470</xdr:colOff>
      <xdr:row>106</xdr:row>
      <xdr:rowOff>888</xdr:rowOff>
    </xdr:to>
    <xdr:sp macro="" textlink="">
      <xdr:nvSpPr>
        <xdr:cNvPr id="1824" name="Diagrama de flujo: proceso 1823">
          <a:extLst>
            <a:ext uri="{FF2B5EF4-FFF2-40B4-BE49-F238E27FC236}">
              <a16:creationId xmlns:a16="http://schemas.microsoft.com/office/drawing/2014/main" id="{00000000-0008-0000-0100-000020070000}"/>
            </a:ext>
          </a:extLst>
        </xdr:cNvPr>
        <xdr:cNvSpPr/>
      </xdr:nvSpPr>
      <xdr:spPr>
        <a:xfrm>
          <a:off x="13025445" y="18600739"/>
          <a:ext cx="1292825"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Knowledge Manager</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7</xdr:col>
      <xdr:colOff>1593838</xdr:colOff>
      <xdr:row>105</xdr:row>
      <xdr:rowOff>85185</xdr:rowOff>
    </xdr:from>
    <xdr:to>
      <xdr:col>8</xdr:col>
      <xdr:colOff>288650</xdr:colOff>
      <xdr:row>105</xdr:row>
      <xdr:rowOff>85185</xdr:rowOff>
    </xdr:to>
    <xdr:cxnSp macro="">
      <xdr:nvCxnSpPr>
        <xdr:cNvPr id="1825" name="Conector recto de flecha 1824">
          <a:extLst>
            <a:ext uri="{FF2B5EF4-FFF2-40B4-BE49-F238E27FC236}">
              <a16:creationId xmlns:a16="http://schemas.microsoft.com/office/drawing/2014/main" id="{00000000-0008-0000-0100-000021070000}"/>
            </a:ext>
          </a:extLst>
        </xdr:cNvPr>
        <xdr:cNvCxnSpPr/>
      </xdr:nvCxnSpPr>
      <xdr:spPr>
        <a:xfrm>
          <a:off x="10594963" y="19492373"/>
          <a:ext cx="576000" cy="0"/>
        </a:xfrm>
        <a:prstGeom prst="straightConnector1">
          <a:avLst/>
        </a:prstGeom>
        <a:ln w="6350">
          <a:solidFill>
            <a:schemeClr val="accent1">
              <a:lumMod val="75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1591200</xdr:colOff>
      <xdr:row>38</xdr:row>
      <xdr:rowOff>174174</xdr:rowOff>
    </xdr:from>
    <xdr:to>
      <xdr:col>10</xdr:col>
      <xdr:colOff>870800</xdr:colOff>
      <xdr:row>105</xdr:row>
      <xdr:rowOff>76124</xdr:rowOff>
    </xdr:to>
    <xdr:cxnSp macro="">
      <xdr:nvCxnSpPr>
        <xdr:cNvPr id="1826" name="Conector: angular 1825">
          <a:extLst>
            <a:ext uri="{FF2B5EF4-FFF2-40B4-BE49-F238E27FC236}">
              <a16:creationId xmlns:a16="http://schemas.microsoft.com/office/drawing/2014/main" id="{00000000-0008-0000-0100-000022070000}"/>
            </a:ext>
          </a:extLst>
        </xdr:cNvPr>
        <xdr:cNvCxnSpPr/>
      </xdr:nvCxnSpPr>
      <xdr:spPr>
        <a:xfrm rot="10800000" flipH="1">
          <a:off x="16221600" y="6435274"/>
          <a:ext cx="1159200" cy="12240000"/>
        </a:xfrm>
        <a:prstGeom prst="bentConnector2">
          <a:avLst/>
        </a:prstGeom>
        <a:ln w="3175">
          <a:solidFill>
            <a:schemeClr val="accent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311150</xdr:colOff>
      <xdr:row>37</xdr:row>
      <xdr:rowOff>120650</xdr:rowOff>
    </xdr:from>
    <xdr:to>
      <xdr:col>4</xdr:col>
      <xdr:colOff>1607150</xdr:colOff>
      <xdr:row>38</xdr:row>
      <xdr:rowOff>119949</xdr:rowOff>
    </xdr:to>
    <xdr:sp macro="" textlink="">
      <xdr:nvSpPr>
        <xdr:cNvPr id="297" name="Diagrama de flujo: proceso 296">
          <a:extLst>
            <a:ext uri="{FF2B5EF4-FFF2-40B4-BE49-F238E27FC236}">
              <a16:creationId xmlns:a16="http://schemas.microsoft.com/office/drawing/2014/main" id="{00000000-0008-0000-0100-000029010000}"/>
            </a:ext>
          </a:extLst>
        </xdr:cNvPr>
        <xdr:cNvSpPr/>
      </xdr:nvSpPr>
      <xdr:spPr>
        <a:xfrm>
          <a:off x="1428750" y="5981700"/>
          <a:ext cx="1296000"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a:solidFill>
                <a:srgbClr val="101820"/>
              </a:solidFill>
              <a:effectLst/>
              <a:latin typeface="Arial" panose="020B0604020202020204" pitchFamily="34" charset="0"/>
              <a:ea typeface="Roboto" panose="02000000000000000000" pitchFamily="2" charset="0"/>
              <a:cs typeface="Times New Roman" panose="02020603050405020304" pitchFamily="18" charset="0"/>
            </a:rPr>
            <a:t>SAP PM</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4</xdr:col>
      <xdr:colOff>311150</xdr:colOff>
      <xdr:row>288</xdr:row>
      <xdr:rowOff>19050</xdr:rowOff>
    </xdr:from>
    <xdr:to>
      <xdr:col>4</xdr:col>
      <xdr:colOff>1607150</xdr:colOff>
      <xdr:row>289</xdr:row>
      <xdr:rowOff>18349</xdr:rowOff>
    </xdr:to>
    <xdr:sp macro="" textlink="">
      <xdr:nvSpPr>
        <xdr:cNvPr id="1515" name="Diagrama de flujo: proceso 1514">
          <a:extLst>
            <a:ext uri="{FF2B5EF4-FFF2-40B4-BE49-F238E27FC236}">
              <a16:creationId xmlns:a16="http://schemas.microsoft.com/office/drawing/2014/main" id="{00000000-0008-0000-0100-0000EB050000}"/>
            </a:ext>
          </a:extLst>
        </xdr:cNvPr>
        <xdr:cNvSpPr/>
      </xdr:nvSpPr>
      <xdr:spPr>
        <a:xfrm>
          <a:off x="3663950" y="53651150"/>
          <a:ext cx="1296000" cy="183449"/>
        </a:xfrm>
        <a:prstGeom prst="flowChartProcess">
          <a:avLst/>
        </a:prstGeom>
        <a:solidFill>
          <a:schemeClr val="accent1">
            <a:lumMod val="20000"/>
            <a:lumOff val="8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Bef>
              <a:spcPts val="1200"/>
            </a:spcBef>
            <a:spcAft>
              <a:spcPts val="1200"/>
            </a:spcAft>
          </a:pPr>
          <a:r>
            <a:rPr lang="es-CL" sz="600" baseline="0">
              <a:solidFill>
                <a:srgbClr val="101820"/>
              </a:solidFill>
              <a:effectLst/>
              <a:latin typeface="Arial" panose="020B0604020202020204" pitchFamily="34" charset="0"/>
              <a:ea typeface="Roboto" panose="02000000000000000000" pitchFamily="2" charset="0"/>
              <a:cs typeface="Times New Roman" panose="02020603050405020304" pitchFamily="18" charset="0"/>
            </a:rPr>
            <a:t>KM + SAP PM</a:t>
          </a:r>
          <a:endParaRPr lang="es-CL" sz="600">
            <a:effectLst/>
            <a:latin typeface="Arial" panose="020B0604020202020204" pitchFamily="34" charset="0"/>
            <a:ea typeface="Roboto" panose="02000000000000000000" pitchFamily="2" charset="0"/>
            <a:cs typeface="Times New Roman" panose="02020603050405020304" pitchFamily="18" charset="0"/>
          </a:endParaRPr>
        </a:p>
      </xdr:txBody>
    </xdr:sp>
    <xdr:clientData/>
  </xdr:twoCellAnchor>
  <xdr:twoCellAnchor>
    <xdr:from>
      <xdr:col>5</xdr:col>
      <xdr:colOff>933450</xdr:colOff>
      <xdr:row>332</xdr:row>
      <xdr:rowOff>95250</xdr:rowOff>
    </xdr:from>
    <xdr:to>
      <xdr:col>5</xdr:col>
      <xdr:colOff>933450</xdr:colOff>
      <xdr:row>336</xdr:row>
      <xdr:rowOff>78650</xdr:rowOff>
    </xdr:to>
    <xdr:cxnSp macro="">
      <xdr:nvCxnSpPr>
        <xdr:cNvPr id="1099" name="Conector recto de flecha 1098">
          <a:extLst>
            <a:ext uri="{FF2B5EF4-FFF2-40B4-BE49-F238E27FC236}">
              <a16:creationId xmlns:a16="http://schemas.microsoft.com/office/drawing/2014/main" id="{2FC1EC61-0319-41CD-A777-EDFF24ECE6FA}"/>
            </a:ext>
          </a:extLst>
        </xdr:cNvPr>
        <xdr:cNvCxnSpPr/>
      </xdr:nvCxnSpPr>
      <xdr:spPr>
        <a:xfrm rot="16200000" flipV="1">
          <a:off x="5805850" y="58538700"/>
          <a:ext cx="720000" cy="0"/>
        </a:xfrm>
        <a:prstGeom prst="straightConnector1">
          <a:avLst/>
        </a:prstGeom>
        <a:ln w="6350">
          <a:solidFill>
            <a:schemeClr val="accent1">
              <a:lumMod val="75000"/>
            </a:schemeClr>
          </a:solidFill>
          <a:prstDash val="dash"/>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933450</xdr:colOff>
      <xdr:row>336</xdr:row>
      <xdr:rowOff>81500</xdr:rowOff>
    </xdr:from>
    <xdr:to>
      <xdr:col>5</xdr:col>
      <xdr:colOff>933450</xdr:colOff>
      <xdr:row>341</xdr:row>
      <xdr:rowOff>58550</xdr:rowOff>
    </xdr:to>
    <xdr:cxnSp macro="">
      <xdr:nvCxnSpPr>
        <xdr:cNvPr id="1140" name="Conector recto de flecha 1139">
          <a:extLst>
            <a:ext uri="{FF2B5EF4-FFF2-40B4-BE49-F238E27FC236}">
              <a16:creationId xmlns:a16="http://schemas.microsoft.com/office/drawing/2014/main" id="{CF3158E8-0435-48E5-B5C1-CC5A4A37D177}"/>
            </a:ext>
          </a:extLst>
        </xdr:cNvPr>
        <xdr:cNvCxnSpPr/>
      </xdr:nvCxnSpPr>
      <xdr:spPr>
        <a:xfrm rot="16200000" flipV="1">
          <a:off x="5805850" y="59261550"/>
          <a:ext cx="720000" cy="0"/>
        </a:xfrm>
        <a:prstGeom prst="straightConnector1">
          <a:avLst/>
        </a:prstGeom>
        <a:ln w="6350">
          <a:solidFill>
            <a:schemeClr val="accent1">
              <a:lumMod val="75000"/>
            </a:schemeClr>
          </a:solidFill>
          <a:prstDash val="solid"/>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1504950</xdr:colOff>
      <xdr:row>332</xdr:row>
      <xdr:rowOff>95250</xdr:rowOff>
    </xdr:from>
    <xdr:to>
      <xdr:col>5</xdr:col>
      <xdr:colOff>1504950</xdr:colOff>
      <xdr:row>335</xdr:row>
      <xdr:rowOff>82800</xdr:rowOff>
    </xdr:to>
    <xdr:cxnSp macro="">
      <xdr:nvCxnSpPr>
        <xdr:cNvPr id="1142" name="Conector recto de flecha 1141">
          <a:extLst>
            <a:ext uri="{FF2B5EF4-FFF2-40B4-BE49-F238E27FC236}">
              <a16:creationId xmlns:a16="http://schemas.microsoft.com/office/drawing/2014/main" id="{9949DBDC-6748-4D8B-AC34-FFE519D24D58}"/>
            </a:ext>
          </a:extLst>
        </xdr:cNvPr>
        <xdr:cNvCxnSpPr/>
      </xdr:nvCxnSpPr>
      <xdr:spPr>
        <a:xfrm rot="16200000" flipV="1">
          <a:off x="6467350" y="58448700"/>
          <a:ext cx="540000" cy="0"/>
        </a:xfrm>
        <a:prstGeom prst="straightConnector1">
          <a:avLst/>
        </a:prstGeom>
        <a:ln w="6350">
          <a:solidFill>
            <a:schemeClr val="accent1">
              <a:lumMod val="75000"/>
            </a:schemeClr>
          </a:solidFill>
          <a:prstDash val="dash"/>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1504950</xdr:colOff>
      <xdr:row>335</xdr:row>
      <xdr:rowOff>44450</xdr:rowOff>
    </xdr:from>
    <xdr:to>
      <xdr:col>5</xdr:col>
      <xdr:colOff>1504950</xdr:colOff>
      <xdr:row>341</xdr:row>
      <xdr:rowOff>53350</xdr:rowOff>
    </xdr:to>
    <xdr:cxnSp macro="">
      <xdr:nvCxnSpPr>
        <xdr:cNvPr id="1143" name="Conector recto de flecha 1142">
          <a:extLst>
            <a:ext uri="{FF2B5EF4-FFF2-40B4-BE49-F238E27FC236}">
              <a16:creationId xmlns:a16="http://schemas.microsoft.com/office/drawing/2014/main" id="{540A9596-78D0-41C2-B782-9D66B32C8EE7}"/>
            </a:ext>
          </a:extLst>
        </xdr:cNvPr>
        <xdr:cNvCxnSpPr/>
      </xdr:nvCxnSpPr>
      <xdr:spPr>
        <a:xfrm rot="16200000" flipV="1">
          <a:off x="6269350" y="59148350"/>
          <a:ext cx="936000" cy="0"/>
        </a:xfrm>
        <a:prstGeom prst="straightConnector1">
          <a:avLst/>
        </a:prstGeom>
        <a:ln w="6350">
          <a:solidFill>
            <a:schemeClr val="accent1">
              <a:lumMod val="75000"/>
            </a:schemeClr>
          </a:solidFill>
          <a:prstDash val="solid"/>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0</xdr:colOff>
      <xdr:row>0</xdr:row>
      <xdr:rowOff>0</xdr:rowOff>
    </xdr:from>
    <xdr:to>
      <xdr:col>2</xdr:col>
      <xdr:colOff>62468</xdr:colOff>
      <xdr:row>2</xdr:row>
      <xdr:rowOff>173416</xdr:rowOff>
    </xdr:to>
    <xdr:pic>
      <xdr:nvPicPr>
        <xdr:cNvPr id="1095" name="Imagen 313" descr="Imagen que contiene Interfaz de usuario gráfica&#10;&#10;Descripción generada automáticamente">
          <a:extLst>
            <a:ext uri="{FF2B5EF4-FFF2-40B4-BE49-F238E27FC236}">
              <a16:creationId xmlns:a16="http://schemas.microsoft.com/office/drawing/2014/main" id="{8AD70D5B-C80D-4FF4-AD1B-608A9C88B0BE}"/>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191816" cy="73729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305327</xdr:colOff>
      <xdr:row>1</xdr:row>
      <xdr:rowOff>39687</xdr:rowOff>
    </xdr:from>
    <xdr:to>
      <xdr:col>3</xdr:col>
      <xdr:colOff>1585369</xdr:colOff>
      <xdr:row>2</xdr:row>
      <xdr:rowOff>77824</xdr:rowOff>
    </xdr:to>
    <xdr:pic>
      <xdr:nvPicPr>
        <xdr:cNvPr id="1139" name="Imagen 1">
          <a:extLst>
            <a:ext uri="{FF2B5EF4-FFF2-40B4-BE49-F238E27FC236}">
              <a16:creationId xmlns:a16="http://schemas.microsoft.com/office/drawing/2014/main" id="{2A3C2F3C-BFEC-45F0-8F52-40F7CEAF0DEA}"/>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24515" y="222250"/>
          <a:ext cx="1634689" cy="305367"/>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1194461</xdr:colOff>
      <xdr:row>3</xdr:row>
      <xdr:rowOff>64499</xdr:rowOff>
    </xdr:to>
    <xdr:pic>
      <xdr:nvPicPr>
        <xdr:cNvPr id="2" name="Imagen 313" descr="Imagen que contiene Interfaz de usuario gráfica&#10;&#10;Descripción generada automáticamente">
          <a:extLst>
            <a:ext uri="{FF2B5EF4-FFF2-40B4-BE49-F238E27FC236}">
              <a16:creationId xmlns:a16="http://schemas.microsoft.com/office/drawing/2014/main" id="{ADCA057A-AFD2-4716-8885-F2121FD287FF}"/>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194461" cy="7267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1427160</xdr:colOff>
      <xdr:row>1</xdr:row>
      <xdr:rowOff>36663</xdr:rowOff>
    </xdr:from>
    <xdr:to>
      <xdr:col>1</xdr:col>
      <xdr:colOff>1434663</xdr:colOff>
      <xdr:row>2</xdr:row>
      <xdr:rowOff>157956</xdr:rowOff>
    </xdr:to>
    <xdr:pic>
      <xdr:nvPicPr>
        <xdr:cNvPr id="3" name="Imagen 1">
          <a:extLst>
            <a:ext uri="{FF2B5EF4-FFF2-40B4-BE49-F238E27FC236}">
              <a16:creationId xmlns:a16="http://schemas.microsoft.com/office/drawing/2014/main" id="{C6372171-6200-4F07-9AA1-3781C279D350}"/>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27160" y="336020"/>
          <a:ext cx="1637336" cy="302721"/>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215900</xdr:colOff>
      <xdr:row>53</xdr:row>
      <xdr:rowOff>141816</xdr:rowOff>
    </xdr:from>
    <xdr:to>
      <xdr:col>8</xdr:col>
      <xdr:colOff>39158</xdr:colOff>
      <xdr:row>69</xdr:row>
      <xdr:rowOff>19050</xdr:rowOff>
    </xdr:to>
    <xdr:graphicFrame macro="">
      <xdr:nvGraphicFramePr>
        <xdr:cNvPr id="3" name="Gráfico 2">
          <a:extLst>
            <a:ext uri="{FF2B5EF4-FFF2-40B4-BE49-F238E27FC236}">
              <a16:creationId xmlns:a16="http://schemas.microsoft.com/office/drawing/2014/main" id="{38A7B173-AA63-4E2C-85B2-42E5E3D520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494772</xdr:colOff>
      <xdr:row>58</xdr:row>
      <xdr:rowOff>55563</xdr:rowOff>
    </xdr:from>
    <xdr:to>
      <xdr:col>19</xdr:col>
      <xdr:colOff>182564</xdr:colOff>
      <xdr:row>73</xdr:row>
      <xdr:rowOff>109539</xdr:rowOff>
    </xdr:to>
    <xdr:graphicFrame macro="">
      <xdr:nvGraphicFramePr>
        <xdr:cNvPr id="4" name="Gráfico 3">
          <a:extLst>
            <a:ext uri="{FF2B5EF4-FFF2-40B4-BE49-F238E27FC236}">
              <a16:creationId xmlns:a16="http://schemas.microsoft.com/office/drawing/2014/main" id="{9429E049-37E9-4454-B6E3-228ABA8172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920750</xdr:colOff>
      <xdr:row>44</xdr:row>
      <xdr:rowOff>0</xdr:rowOff>
    </xdr:from>
    <xdr:to>
      <xdr:col>31</xdr:col>
      <xdr:colOff>0</xdr:colOff>
      <xdr:row>59</xdr:row>
      <xdr:rowOff>53975</xdr:rowOff>
    </xdr:to>
    <xdr:graphicFrame macro="">
      <xdr:nvGraphicFramePr>
        <xdr:cNvPr id="5" name="Gráfico 4">
          <a:extLst>
            <a:ext uri="{FF2B5EF4-FFF2-40B4-BE49-F238E27FC236}">
              <a16:creationId xmlns:a16="http://schemas.microsoft.com/office/drawing/2014/main" id="{72E6AFBF-93D8-44CB-B338-AC40E79CDA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0</xdr:rowOff>
    </xdr:from>
    <xdr:to>
      <xdr:col>1</xdr:col>
      <xdr:colOff>435001</xdr:colOff>
      <xdr:row>3</xdr:row>
      <xdr:rowOff>61959</xdr:rowOff>
    </xdr:to>
    <xdr:pic>
      <xdr:nvPicPr>
        <xdr:cNvPr id="6" name="Imagen 313" descr="Imagen que contiene Interfaz de usuario gráfica&#10;&#10;Descripción generada automáticamente">
          <a:extLst>
            <a:ext uri="{FF2B5EF4-FFF2-40B4-BE49-F238E27FC236}">
              <a16:creationId xmlns:a16="http://schemas.microsoft.com/office/drawing/2014/main" id="{18821C0D-0CA8-444D-B8FC-DF02783AFAEE}"/>
            </a:ext>
          </a:extLst>
        </xdr:cNvPr>
        <xdr:cNvPicPr>
          <a:picLocks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0"/>
          <a:ext cx="1194461" cy="7206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665160</xdr:colOff>
      <xdr:row>1</xdr:row>
      <xdr:rowOff>153079</xdr:rowOff>
    </xdr:from>
    <xdr:to>
      <xdr:col>1</xdr:col>
      <xdr:colOff>2306306</xdr:colOff>
      <xdr:row>3</xdr:row>
      <xdr:rowOff>98264</xdr:rowOff>
    </xdr:to>
    <xdr:pic>
      <xdr:nvPicPr>
        <xdr:cNvPr id="7" name="Imagen 1">
          <a:extLst>
            <a:ext uri="{FF2B5EF4-FFF2-40B4-BE49-F238E27FC236}">
              <a16:creationId xmlns:a16="http://schemas.microsoft.com/office/drawing/2014/main" id="{AE2B9624-E306-47B4-A406-A5A9D36A1614}"/>
            </a:ext>
          </a:extLst>
        </xdr:cNvPr>
        <xdr:cNvPicPr>
          <a:picLocks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427160" y="332996"/>
          <a:ext cx="1637336" cy="301209"/>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432461</xdr:colOff>
      <xdr:row>3</xdr:row>
      <xdr:rowOff>64499</xdr:rowOff>
    </xdr:to>
    <xdr:pic>
      <xdr:nvPicPr>
        <xdr:cNvPr id="4" name="Imagen 313" descr="Imagen que contiene Interfaz de usuario gráfica&#10;&#10;Descripción generada automáticamente">
          <a:extLst>
            <a:ext uri="{FF2B5EF4-FFF2-40B4-BE49-F238E27FC236}">
              <a16:creationId xmlns:a16="http://schemas.microsoft.com/office/drawing/2014/main" id="{3D1A8977-0698-428A-9DF2-A5D5B1105766}"/>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194461" cy="7206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665160</xdr:colOff>
      <xdr:row>1</xdr:row>
      <xdr:rowOff>116805</xdr:rowOff>
    </xdr:from>
    <xdr:to>
      <xdr:col>1</xdr:col>
      <xdr:colOff>2302496</xdr:colOff>
      <xdr:row>3</xdr:row>
      <xdr:rowOff>58181</xdr:rowOff>
    </xdr:to>
    <xdr:pic>
      <xdr:nvPicPr>
        <xdr:cNvPr id="5" name="Imagen 1">
          <a:extLst>
            <a:ext uri="{FF2B5EF4-FFF2-40B4-BE49-F238E27FC236}">
              <a16:creationId xmlns:a16="http://schemas.microsoft.com/office/drawing/2014/main" id="{01FA766D-4504-4F1B-B4BC-179913DC4EA9}"/>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27160" y="416162"/>
          <a:ext cx="1637336" cy="304233"/>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26</xdr:col>
      <xdr:colOff>9072</xdr:colOff>
      <xdr:row>4</xdr:row>
      <xdr:rowOff>9071</xdr:rowOff>
    </xdr:from>
    <xdr:to>
      <xdr:col>43</xdr:col>
      <xdr:colOff>689430</xdr:colOff>
      <xdr:row>35</xdr:row>
      <xdr:rowOff>147158</xdr:rowOff>
    </xdr:to>
    <xdr:pic>
      <xdr:nvPicPr>
        <xdr:cNvPr id="6" name="Imagen 5">
          <a:extLst>
            <a:ext uri="{FF2B5EF4-FFF2-40B4-BE49-F238E27FC236}">
              <a16:creationId xmlns:a16="http://schemas.microsoft.com/office/drawing/2014/main" id="{7F96A4BB-CBC6-43AA-9DEE-003965D7FC46}"/>
            </a:ext>
          </a:extLst>
        </xdr:cNvPr>
        <xdr:cNvPicPr/>
      </xdr:nvPicPr>
      <xdr:blipFill>
        <a:blip xmlns:r="http://schemas.openxmlformats.org/officeDocument/2006/relationships" r:embed="rId3"/>
        <a:stretch>
          <a:fillRect/>
        </a:stretch>
      </xdr:blipFill>
      <xdr:spPr>
        <a:xfrm>
          <a:off x="13398501" y="852714"/>
          <a:ext cx="13634358" cy="7048500"/>
        </a:xfrm>
        <a:prstGeom prst="rect">
          <a:avLst/>
        </a:prstGeom>
        <a:ln w="9525">
          <a:solidFill>
            <a:schemeClr val="tx1"/>
          </a:solidFill>
        </a:ln>
      </xdr:spPr>
    </xdr:pic>
    <xdr:clientData/>
  </xdr:twoCellAnchor>
  <xdr:twoCellAnchor>
    <xdr:from>
      <xdr:col>29</xdr:col>
      <xdr:colOff>690563</xdr:colOff>
      <xdr:row>18</xdr:row>
      <xdr:rowOff>202406</xdr:rowOff>
    </xdr:from>
    <xdr:to>
      <xdr:col>32</xdr:col>
      <xdr:colOff>333375</xdr:colOff>
      <xdr:row>31</xdr:row>
      <xdr:rowOff>95250</xdr:rowOff>
    </xdr:to>
    <xdr:sp macro="" textlink="">
      <xdr:nvSpPr>
        <xdr:cNvPr id="2" name="Rectángulo 1">
          <a:extLst>
            <a:ext uri="{FF2B5EF4-FFF2-40B4-BE49-F238E27FC236}">
              <a16:creationId xmlns:a16="http://schemas.microsoft.com/office/drawing/2014/main" id="{606ABBAD-A7F1-40A3-BBA1-C62A9E6AE9D7}"/>
            </a:ext>
          </a:extLst>
        </xdr:cNvPr>
        <xdr:cNvSpPr/>
      </xdr:nvSpPr>
      <xdr:spPr>
        <a:xfrm>
          <a:off x="15656719" y="4857750"/>
          <a:ext cx="1821656" cy="2476500"/>
        </a:xfrm>
        <a:prstGeom prst="rect">
          <a:avLst/>
        </a:prstGeom>
        <a:noFill/>
        <a:ln w="63500">
          <a:solidFill>
            <a:srgbClr val="00B05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30</xdr:col>
      <xdr:colOff>511968</xdr:colOff>
      <xdr:row>9</xdr:row>
      <xdr:rowOff>130969</xdr:rowOff>
    </xdr:from>
    <xdr:to>
      <xdr:col>31</xdr:col>
      <xdr:colOff>381000</xdr:colOff>
      <xdr:row>18</xdr:row>
      <xdr:rowOff>178593</xdr:rowOff>
    </xdr:to>
    <xdr:cxnSp macro="">
      <xdr:nvCxnSpPr>
        <xdr:cNvPr id="7" name="Conector recto de flecha 6">
          <a:extLst>
            <a:ext uri="{FF2B5EF4-FFF2-40B4-BE49-F238E27FC236}">
              <a16:creationId xmlns:a16="http://schemas.microsoft.com/office/drawing/2014/main" id="{4F4D3672-CD03-46DE-B397-753F56FD9795}"/>
            </a:ext>
          </a:extLst>
        </xdr:cNvPr>
        <xdr:cNvCxnSpPr/>
      </xdr:nvCxnSpPr>
      <xdr:spPr>
        <a:xfrm flipV="1">
          <a:off x="16204406" y="3048000"/>
          <a:ext cx="595313" cy="1785937"/>
        </a:xfrm>
        <a:prstGeom prst="straightConnector1">
          <a:avLst/>
        </a:prstGeom>
        <a:ln w="63500">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166687</xdr:colOff>
      <xdr:row>32</xdr:row>
      <xdr:rowOff>23813</xdr:rowOff>
    </xdr:from>
    <xdr:to>
      <xdr:col>33</xdr:col>
      <xdr:colOff>345281</xdr:colOff>
      <xdr:row>35</xdr:row>
      <xdr:rowOff>71437</xdr:rowOff>
    </xdr:to>
    <xdr:sp macro="" textlink="">
      <xdr:nvSpPr>
        <xdr:cNvPr id="8" name="CuadroTexto 7">
          <a:extLst>
            <a:ext uri="{FF2B5EF4-FFF2-40B4-BE49-F238E27FC236}">
              <a16:creationId xmlns:a16="http://schemas.microsoft.com/office/drawing/2014/main" id="{C0646A34-982A-40FB-A214-BED99600B92B}"/>
            </a:ext>
          </a:extLst>
        </xdr:cNvPr>
        <xdr:cNvSpPr txBox="1"/>
      </xdr:nvSpPr>
      <xdr:spPr>
        <a:xfrm>
          <a:off x="15132843" y="7453313"/>
          <a:ext cx="3083719" cy="6191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rgbClr val="FF0000"/>
              </a:solidFill>
            </a:rPr>
            <a:t>Todo estos sistemas, van en la Sala</a:t>
          </a:r>
          <a:r>
            <a:rPr lang="en-US" sz="1200" b="1" baseline="0">
              <a:solidFill>
                <a:srgbClr val="FF0000"/>
              </a:solidFill>
            </a:rPr>
            <a:t> Monitoreo Remoto Santiago (Favor corregir).</a:t>
          </a:r>
          <a:endParaRPr lang="en-US" sz="1200" b="1">
            <a:solidFill>
              <a:srgbClr val="FF0000"/>
            </a:solidFill>
          </a:endParaRPr>
        </a:p>
      </xdr:txBody>
    </xdr:sp>
    <xdr:clientData/>
  </xdr:twoCellAnchor>
</xdr:wsDr>
</file>

<file path=xl/drawings/drawing8.xml><?xml version="1.0" encoding="utf-8"?>
<xdr:wsDr xmlns:xdr="http://schemas.openxmlformats.org/drawingml/2006/spreadsheetDrawing" xmlns:a="http://schemas.openxmlformats.org/drawingml/2006/main">
  <xdr:oneCellAnchor>
    <xdr:from>
      <xdr:col>4</xdr:col>
      <xdr:colOff>238125</xdr:colOff>
      <xdr:row>4</xdr:row>
      <xdr:rowOff>32904</xdr:rowOff>
    </xdr:from>
    <xdr:ext cx="2571750" cy="540917"/>
    <mc:AlternateContent xmlns:mc="http://schemas.openxmlformats.org/markup-compatibility/2006" xmlns:a14="http://schemas.microsoft.com/office/drawing/2010/main">
      <mc:Choice Requires="a14">
        <xdr:sp macro="" textlink="">
          <xdr:nvSpPr>
            <xdr:cNvPr id="3" name="11 CuadroTexto">
              <a:extLst>
                <a:ext uri="{FF2B5EF4-FFF2-40B4-BE49-F238E27FC236}">
                  <a16:creationId xmlns:a16="http://schemas.microsoft.com/office/drawing/2014/main" id="{00613D15-8FCC-41FF-8525-84E7BC7DC5B1}"/>
                </a:ext>
              </a:extLst>
            </xdr:cNvPr>
            <xdr:cNvSpPr txBox="1"/>
          </xdr:nvSpPr>
          <xdr:spPr>
            <a:xfrm>
              <a:off x="3035300" y="867929"/>
              <a:ext cx="2571750" cy="540917"/>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14:m>
                <m:oMathPara xmlns:m="http://schemas.openxmlformats.org/officeDocument/2006/math">
                  <m:oMathParaPr>
                    <m:jc m:val="center"/>
                  </m:oMathParaPr>
                  <m:oMath xmlns:m="http://schemas.openxmlformats.org/officeDocument/2006/math">
                    <m:r>
                      <a:rPr lang="es-CL" sz="1400" b="0" i="1">
                        <a:latin typeface="Cambria Math"/>
                      </a:rPr>
                      <m:t>𝐶𝐴𝑈𝐸</m:t>
                    </m:r>
                    <m:r>
                      <a:rPr lang="es-CL" sz="1400" b="0" i="1">
                        <a:latin typeface="Cambria Math"/>
                        <a:ea typeface="Cambria Math"/>
                      </a:rPr>
                      <m:t>=</m:t>
                    </m:r>
                    <m:r>
                      <a:rPr lang="es-CL" sz="1400" b="0" i="1">
                        <a:latin typeface="Cambria Math"/>
                        <a:ea typeface="Cambria Math"/>
                      </a:rPr>
                      <m:t>𝑉𝑃𝑁</m:t>
                    </m:r>
                    <m:r>
                      <a:rPr lang="es-CL" sz="1400" b="0" i="1">
                        <a:latin typeface="Cambria Math"/>
                        <a:ea typeface="Cambria Math"/>
                      </a:rPr>
                      <m:t>×</m:t>
                    </m:r>
                    <m:f>
                      <m:fPr>
                        <m:ctrlPr>
                          <a:rPr lang="es-CL" sz="1400" b="0" i="1">
                            <a:latin typeface="Cambria Math" panose="02040503050406030204" pitchFamily="18" charset="0"/>
                            <a:ea typeface="Cambria Math"/>
                          </a:rPr>
                        </m:ctrlPr>
                      </m:fPr>
                      <m:num>
                        <m:sSup>
                          <m:sSupPr>
                            <m:ctrlPr>
                              <a:rPr lang="es-CL" sz="1400" b="0" i="1">
                                <a:latin typeface="Cambria Math" panose="02040503050406030204" pitchFamily="18" charset="0"/>
                                <a:ea typeface="Cambria Math"/>
                              </a:rPr>
                            </m:ctrlPr>
                          </m:sSupPr>
                          <m:e>
                            <m:d>
                              <m:dPr>
                                <m:ctrlPr>
                                  <a:rPr lang="es-CL" sz="1400" b="0" i="1">
                                    <a:latin typeface="Cambria Math" panose="02040503050406030204" pitchFamily="18" charset="0"/>
                                    <a:ea typeface="Cambria Math"/>
                                  </a:rPr>
                                </m:ctrlPr>
                              </m:dPr>
                              <m:e>
                                <m:r>
                                  <a:rPr lang="es-CL" sz="1400" b="0" i="1">
                                    <a:latin typeface="Cambria Math"/>
                                    <a:ea typeface="Cambria Math"/>
                                  </a:rPr>
                                  <m:t>1+</m:t>
                                </m:r>
                                <m:r>
                                  <a:rPr lang="es-CL" sz="1400" b="0" i="1">
                                    <a:latin typeface="Cambria Math"/>
                                    <a:ea typeface="Cambria Math"/>
                                  </a:rPr>
                                  <m:t>𝑖</m:t>
                                </m:r>
                              </m:e>
                            </m:d>
                          </m:e>
                          <m:sup>
                            <m:r>
                              <a:rPr lang="es-CL" sz="1400" b="0" i="1">
                                <a:latin typeface="Cambria Math"/>
                                <a:ea typeface="Cambria Math"/>
                              </a:rPr>
                              <m:t>𝑛</m:t>
                            </m:r>
                          </m:sup>
                        </m:sSup>
                        <m:r>
                          <a:rPr lang="es-CL" sz="1400" b="0" i="1">
                            <a:latin typeface="Cambria Math"/>
                            <a:ea typeface="Cambria Math"/>
                          </a:rPr>
                          <m:t>×</m:t>
                        </m:r>
                        <m:r>
                          <a:rPr lang="es-CL" sz="1400" b="0" i="1">
                            <a:latin typeface="Cambria Math"/>
                            <a:ea typeface="Cambria Math"/>
                          </a:rPr>
                          <m:t>𝑖</m:t>
                        </m:r>
                      </m:num>
                      <m:den>
                        <m:sSup>
                          <m:sSupPr>
                            <m:ctrlPr>
                              <a:rPr lang="es-CL" sz="1400" b="0" i="1">
                                <a:latin typeface="Cambria Math" panose="02040503050406030204" pitchFamily="18" charset="0"/>
                                <a:ea typeface="Cambria Math"/>
                              </a:rPr>
                            </m:ctrlPr>
                          </m:sSupPr>
                          <m:e>
                            <m:d>
                              <m:dPr>
                                <m:ctrlPr>
                                  <a:rPr lang="es-CL" sz="1400" b="0" i="1">
                                    <a:latin typeface="Cambria Math" panose="02040503050406030204" pitchFamily="18" charset="0"/>
                                    <a:ea typeface="Cambria Math"/>
                                  </a:rPr>
                                </m:ctrlPr>
                              </m:dPr>
                              <m:e>
                                <m:r>
                                  <a:rPr lang="es-CL" sz="1400" b="0" i="1">
                                    <a:latin typeface="Cambria Math"/>
                                    <a:ea typeface="Cambria Math"/>
                                  </a:rPr>
                                  <m:t>1+</m:t>
                                </m:r>
                                <m:r>
                                  <a:rPr lang="es-CL" sz="1400" b="0" i="1">
                                    <a:latin typeface="Cambria Math"/>
                                    <a:ea typeface="Cambria Math"/>
                                  </a:rPr>
                                  <m:t>𝑖</m:t>
                                </m:r>
                              </m:e>
                            </m:d>
                          </m:e>
                          <m:sup>
                            <m:r>
                              <a:rPr lang="es-CL" sz="1400" b="0" i="1">
                                <a:latin typeface="Cambria Math"/>
                                <a:ea typeface="Cambria Math"/>
                              </a:rPr>
                              <m:t>𝑛</m:t>
                            </m:r>
                          </m:sup>
                        </m:sSup>
                        <m:r>
                          <a:rPr lang="es-CL" sz="1400" b="0" i="1">
                            <a:latin typeface="Cambria Math"/>
                            <a:ea typeface="Cambria Math"/>
                          </a:rPr>
                          <m:t>−1</m:t>
                        </m:r>
                      </m:den>
                    </m:f>
                  </m:oMath>
                </m:oMathPara>
              </a14:m>
              <a:endParaRPr lang="es-CL" sz="1400"/>
            </a:p>
          </xdr:txBody>
        </xdr:sp>
      </mc:Choice>
      <mc:Fallback xmlns="">
        <xdr:sp macro="" textlink="">
          <xdr:nvSpPr>
            <xdr:cNvPr id="3" name="11 CuadroTexto">
              <a:extLst>
                <a:ext uri="{FF2B5EF4-FFF2-40B4-BE49-F238E27FC236}">
                  <a16:creationId xmlns:a16="http://schemas.microsoft.com/office/drawing/2014/main" id="{00613D15-8FCC-41FF-8525-84E7BC7DC5B1}"/>
                </a:ext>
              </a:extLst>
            </xdr:cNvPr>
            <xdr:cNvSpPr txBox="1"/>
          </xdr:nvSpPr>
          <xdr:spPr>
            <a:xfrm>
              <a:off x="3035300" y="867929"/>
              <a:ext cx="2571750" cy="540917"/>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r>
                <a:rPr lang="es-CL" sz="1400" b="0" i="0">
                  <a:latin typeface="Cambria Math"/>
                </a:rPr>
                <a:t>𝐶𝐴𝑈𝐸</a:t>
              </a:r>
              <a:r>
                <a:rPr lang="es-CL" sz="1400" b="0" i="0">
                  <a:latin typeface="Cambria Math"/>
                  <a:ea typeface="Cambria Math"/>
                </a:rPr>
                <a:t>=𝑉𝑃𝑁×</a:t>
              </a:r>
              <a:r>
                <a:rPr lang="es-CL" sz="1400" b="0" i="0">
                  <a:latin typeface="Cambria Math" panose="02040503050406030204" pitchFamily="18" charset="0"/>
                  <a:ea typeface="Cambria Math"/>
                </a:rPr>
                <a:t>((</a:t>
              </a:r>
              <a:r>
                <a:rPr lang="es-CL" sz="1400" b="0" i="0">
                  <a:latin typeface="Cambria Math"/>
                  <a:ea typeface="Cambria Math"/>
                </a:rPr>
                <a:t>1+𝑖</a:t>
              </a:r>
              <a:r>
                <a:rPr lang="es-CL" sz="1400" b="0" i="0">
                  <a:latin typeface="Cambria Math" panose="02040503050406030204" pitchFamily="18" charset="0"/>
                  <a:ea typeface="Cambria Math"/>
                </a:rPr>
                <a:t>)^</a:t>
              </a:r>
              <a:r>
                <a:rPr lang="es-CL" sz="1400" b="0" i="0">
                  <a:latin typeface="Cambria Math"/>
                  <a:ea typeface="Cambria Math"/>
                </a:rPr>
                <a:t>𝑛×𝑖</a:t>
              </a:r>
              <a:r>
                <a:rPr lang="es-CL" sz="1400" b="0" i="0">
                  <a:latin typeface="Cambria Math" panose="02040503050406030204" pitchFamily="18" charset="0"/>
                  <a:ea typeface="Cambria Math"/>
                </a:rPr>
                <a:t>)/((</a:t>
              </a:r>
              <a:r>
                <a:rPr lang="es-CL" sz="1400" b="0" i="0">
                  <a:latin typeface="Cambria Math"/>
                  <a:ea typeface="Cambria Math"/>
                </a:rPr>
                <a:t>1+𝑖</a:t>
              </a:r>
              <a:r>
                <a:rPr lang="es-CL" sz="1400" b="0" i="0">
                  <a:latin typeface="Cambria Math" panose="02040503050406030204" pitchFamily="18" charset="0"/>
                  <a:ea typeface="Cambria Math"/>
                </a:rPr>
                <a:t>)^</a:t>
              </a:r>
              <a:r>
                <a:rPr lang="es-CL" sz="1400" b="0" i="0">
                  <a:latin typeface="Cambria Math"/>
                  <a:ea typeface="Cambria Math"/>
                </a:rPr>
                <a:t>𝑛−1</a:t>
              </a:r>
              <a:r>
                <a:rPr lang="es-CL" sz="1400" b="0" i="0">
                  <a:latin typeface="Cambria Math" panose="02040503050406030204" pitchFamily="18" charset="0"/>
                  <a:ea typeface="Cambria Math"/>
                </a:rPr>
                <a:t>)</a:t>
              </a:r>
              <a:endParaRPr lang="es-CL" sz="1400"/>
            </a:p>
          </xdr:txBody>
        </xdr:sp>
      </mc:Fallback>
    </mc:AlternateContent>
    <xdr:clientData/>
  </xdr:oneCellAnchor>
  <xdr:twoCellAnchor editAs="oneCell">
    <xdr:from>
      <xdr:col>0</xdr:col>
      <xdr:colOff>98778</xdr:colOff>
      <xdr:row>0</xdr:row>
      <xdr:rowOff>176389</xdr:rowOff>
    </xdr:from>
    <xdr:to>
      <xdr:col>1</xdr:col>
      <xdr:colOff>495961</xdr:colOff>
      <xdr:row>4</xdr:row>
      <xdr:rowOff>62523</xdr:rowOff>
    </xdr:to>
    <xdr:pic>
      <xdr:nvPicPr>
        <xdr:cNvPr id="4" name="Imagen 313" descr="Imagen que contiene Interfaz de usuario gráfica&#10;&#10;Descripción generada automáticamente">
          <a:extLst>
            <a:ext uri="{FF2B5EF4-FFF2-40B4-BE49-F238E27FC236}">
              <a16:creationId xmlns:a16="http://schemas.microsoft.com/office/drawing/2014/main" id="{67E68842-6464-451A-BA0B-A3082E43004D}"/>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778" y="176389"/>
          <a:ext cx="1194461" cy="7277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728660</xdr:colOff>
      <xdr:row>2</xdr:row>
      <xdr:rowOff>109749</xdr:rowOff>
    </xdr:from>
    <xdr:to>
      <xdr:col>2</xdr:col>
      <xdr:colOff>1587768</xdr:colOff>
      <xdr:row>4</xdr:row>
      <xdr:rowOff>60015</xdr:rowOff>
    </xdr:to>
    <xdr:pic>
      <xdr:nvPicPr>
        <xdr:cNvPr id="5" name="Imagen 1">
          <a:extLst>
            <a:ext uri="{FF2B5EF4-FFF2-40B4-BE49-F238E27FC236}">
              <a16:creationId xmlns:a16="http://schemas.microsoft.com/office/drawing/2014/main" id="{23D7E980-7C21-4176-8EBA-AACD6E37B7AF}"/>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5938" y="589527"/>
          <a:ext cx="1637336" cy="308265"/>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oneCellAnchor>
    <xdr:from>
      <xdr:col>3</xdr:col>
      <xdr:colOff>238125</xdr:colOff>
      <xdr:row>4</xdr:row>
      <xdr:rowOff>32904</xdr:rowOff>
    </xdr:from>
    <xdr:ext cx="2571750" cy="540917"/>
    <mc:AlternateContent xmlns:mc="http://schemas.openxmlformats.org/markup-compatibility/2006" xmlns:a14="http://schemas.microsoft.com/office/drawing/2010/main">
      <mc:Choice Requires="a14">
        <xdr:sp macro="" textlink="">
          <xdr:nvSpPr>
            <xdr:cNvPr id="2" name="11 CuadroTexto">
              <a:extLst>
                <a:ext uri="{FF2B5EF4-FFF2-40B4-BE49-F238E27FC236}">
                  <a16:creationId xmlns:a16="http://schemas.microsoft.com/office/drawing/2014/main" id="{9FFF3E71-7CE3-46E1-8576-F59C8003F4CB}"/>
                </a:ext>
              </a:extLst>
            </xdr:cNvPr>
            <xdr:cNvSpPr txBox="1"/>
          </xdr:nvSpPr>
          <xdr:spPr>
            <a:xfrm>
              <a:off x="3590925" y="883804"/>
              <a:ext cx="2571750" cy="540917"/>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14:m>
                <m:oMathPara xmlns:m="http://schemas.openxmlformats.org/officeDocument/2006/math">
                  <m:oMathParaPr>
                    <m:jc m:val="center"/>
                  </m:oMathParaPr>
                  <m:oMath xmlns:m="http://schemas.openxmlformats.org/officeDocument/2006/math">
                    <m:r>
                      <a:rPr lang="es-CL" sz="1400" b="0" i="1">
                        <a:latin typeface="Cambria Math"/>
                      </a:rPr>
                      <m:t>𝐶𝐴𝑈𝐸</m:t>
                    </m:r>
                    <m:r>
                      <a:rPr lang="es-CL" sz="1400" b="0" i="1">
                        <a:latin typeface="Cambria Math"/>
                        <a:ea typeface="Cambria Math"/>
                      </a:rPr>
                      <m:t>=</m:t>
                    </m:r>
                    <m:r>
                      <a:rPr lang="es-CL" sz="1400" b="0" i="1">
                        <a:latin typeface="Cambria Math"/>
                        <a:ea typeface="Cambria Math"/>
                      </a:rPr>
                      <m:t>𝑉𝑃𝑁</m:t>
                    </m:r>
                    <m:r>
                      <a:rPr lang="es-CL" sz="1400" b="0" i="1">
                        <a:latin typeface="Cambria Math"/>
                        <a:ea typeface="Cambria Math"/>
                      </a:rPr>
                      <m:t>×</m:t>
                    </m:r>
                    <m:f>
                      <m:fPr>
                        <m:ctrlPr>
                          <a:rPr lang="es-CL" sz="1400" b="0" i="1">
                            <a:latin typeface="Cambria Math" panose="02040503050406030204" pitchFamily="18" charset="0"/>
                            <a:ea typeface="Cambria Math"/>
                          </a:rPr>
                        </m:ctrlPr>
                      </m:fPr>
                      <m:num>
                        <m:sSup>
                          <m:sSupPr>
                            <m:ctrlPr>
                              <a:rPr lang="es-CL" sz="1400" b="0" i="1">
                                <a:latin typeface="Cambria Math" panose="02040503050406030204" pitchFamily="18" charset="0"/>
                                <a:ea typeface="Cambria Math"/>
                              </a:rPr>
                            </m:ctrlPr>
                          </m:sSupPr>
                          <m:e>
                            <m:d>
                              <m:dPr>
                                <m:ctrlPr>
                                  <a:rPr lang="es-CL" sz="1400" b="0" i="1">
                                    <a:latin typeface="Cambria Math" panose="02040503050406030204" pitchFamily="18" charset="0"/>
                                    <a:ea typeface="Cambria Math"/>
                                  </a:rPr>
                                </m:ctrlPr>
                              </m:dPr>
                              <m:e>
                                <m:r>
                                  <a:rPr lang="es-CL" sz="1400" b="0" i="1">
                                    <a:latin typeface="Cambria Math"/>
                                    <a:ea typeface="Cambria Math"/>
                                  </a:rPr>
                                  <m:t>1+</m:t>
                                </m:r>
                                <m:r>
                                  <a:rPr lang="es-CL" sz="1400" b="0" i="1">
                                    <a:latin typeface="Cambria Math"/>
                                    <a:ea typeface="Cambria Math"/>
                                  </a:rPr>
                                  <m:t>𝑖</m:t>
                                </m:r>
                              </m:e>
                            </m:d>
                          </m:e>
                          <m:sup>
                            <m:r>
                              <a:rPr lang="es-CL" sz="1400" b="0" i="1">
                                <a:latin typeface="Cambria Math"/>
                                <a:ea typeface="Cambria Math"/>
                              </a:rPr>
                              <m:t>𝑛</m:t>
                            </m:r>
                          </m:sup>
                        </m:sSup>
                        <m:r>
                          <a:rPr lang="es-CL" sz="1400" b="0" i="1">
                            <a:latin typeface="Cambria Math"/>
                            <a:ea typeface="Cambria Math"/>
                          </a:rPr>
                          <m:t>×</m:t>
                        </m:r>
                        <m:r>
                          <a:rPr lang="es-CL" sz="1400" b="0" i="1">
                            <a:latin typeface="Cambria Math"/>
                            <a:ea typeface="Cambria Math"/>
                          </a:rPr>
                          <m:t>𝑖</m:t>
                        </m:r>
                      </m:num>
                      <m:den>
                        <m:sSup>
                          <m:sSupPr>
                            <m:ctrlPr>
                              <a:rPr lang="es-CL" sz="1400" b="0" i="1">
                                <a:latin typeface="Cambria Math" panose="02040503050406030204" pitchFamily="18" charset="0"/>
                                <a:ea typeface="Cambria Math"/>
                              </a:rPr>
                            </m:ctrlPr>
                          </m:sSupPr>
                          <m:e>
                            <m:d>
                              <m:dPr>
                                <m:ctrlPr>
                                  <a:rPr lang="es-CL" sz="1400" b="0" i="1">
                                    <a:latin typeface="Cambria Math" panose="02040503050406030204" pitchFamily="18" charset="0"/>
                                    <a:ea typeface="Cambria Math"/>
                                  </a:rPr>
                                </m:ctrlPr>
                              </m:dPr>
                              <m:e>
                                <m:r>
                                  <a:rPr lang="es-CL" sz="1400" b="0" i="1">
                                    <a:latin typeface="Cambria Math"/>
                                    <a:ea typeface="Cambria Math"/>
                                  </a:rPr>
                                  <m:t>1+</m:t>
                                </m:r>
                                <m:r>
                                  <a:rPr lang="es-CL" sz="1400" b="0" i="1">
                                    <a:latin typeface="Cambria Math"/>
                                    <a:ea typeface="Cambria Math"/>
                                  </a:rPr>
                                  <m:t>𝑖</m:t>
                                </m:r>
                              </m:e>
                            </m:d>
                          </m:e>
                          <m:sup>
                            <m:r>
                              <a:rPr lang="es-CL" sz="1400" b="0" i="1">
                                <a:latin typeface="Cambria Math"/>
                                <a:ea typeface="Cambria Math"/>
                              </a:rPr>
                              <m:t>𝑛</m:t>
                            </m:r>
                          </m:sup>
                        </m:sSup>
                        <m:r>
                          <a:rPr lang="es-CL" sz="1400" b="0" i="1">
                            <a:latin typeface="Cambria Math"/>
                            <a:ea typeface="Cambria Math"/>
                          </a:rPr>
                          <m:t>−1</m:t>
                        </m:r>
                      </m:den>
                    </m:f>
                  </m:oMath>
                </m:oMathPara>
              </a14:m>
              <a:endParaRPr lang="es-CL" sz="1400"/>
            </a:p>
          </xdr:txBody>
        </xdr:sp>
      </mc:Choice>
      <mc:Fallback xmlns="">
        <xdr:sp macro="" textlink="">
          <xdr:nvSpPr>
            <xdr:cNvPr id="2" name="11 CuadroTexto">
              <a:extLst>
                <a:ext uri="{FF2B5EF4-FFF2-40B4-BE49-F238E27FC236}">
                  <a16:creationId xmlns:a16="http://schemas.microsoft.com/office/drawing/2014/main" id="{9FFF3E71-7CE3-46E1-8576-F59C8003F4CB}"/>
                </a:ext>
              </a:extLst>
            </xdr:cNvPr>
            <xdr:cNvSpPr txBox="1"/>
          </xdr:nvSpPr>
          <xdr:spPr>
            <a:xfrm>
              <a:off x="3590925" y="883804"/>
              <a:ext cx="2571750" cy="540917"/>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r>
                <a:rPr lang="es-CL" sz="1400" b="0" i="0">
                  <a:latin typeface="Cambria Math"/>
                </a:rPr>
                <a:t>𝐶𝐴𝑈𝐸</a:t>
              </a:r>
              <a:r>
                <a:rPr lang="es-CL" sz="1400" b="0" i="0">
                  <a:latin typeface="Cambria Math"/>
                  <a:ea typeface="Cambria Math"/>
                </a:rPr>
                <a:t>=𝑉𝑃𝑁×</a:t>
              </a:r>
              <a:r>
                <a:rPr lang="es-CL" sz="1400" b="0" i="0">
                  <a:latin typeface="Cambria Math" panose="02040503050406030204" pitchFamily="18" charset="0"/>
                  <a:ea typeface="Cambria Math"/>
                </a:rPr>
                <a:t>((</a:t>
              </a:r>
              <a:r>
                <a:rPr lang="es-CL" sz="1400" b="0" i="0">
                  <a:latin typeface="Cambria Math"/>
                  <a:ea typeface="Cambria Math"/>
                </a:rPr>
                <a:t>1+𝑖</a:t>
              </a:r>
              <a:r>
                <a:rPr lang="es-CL" sz="1400" b="0" i="0">
                  <a:latin typeface="Cambria Math" panose="02040503050406030204" pitchFamily="18" charset="0"/>
                  <a:ea typeface="Cambria Math"/>
                </a:rPr>
                <a:t>)^</a:t>
              </a:r>
              <a:r>
                <a:rPr lang="es-CL" sz="1400" b="0" i="0">
                  <a:latin typeface="Cambria Math"/>
                  <a:ea typeface="Cambria Math"/>
                </a:rPr>
                <a:t>𝑛×𝑖</a:t>
              </a:r>
              <a:r>
                <a:rPr lang="es-CL" sz="1400" b="0" i="0">
                  <a:latin typeface="Cambria Math" panose="02040503050406030204" pitchFamily="18" charset="0"/>
                  <a:ea typeface="Cambria Math"/>
                </a:rPr>
                <a:t>)/((</a:t>
              </a:r>
              <a:r>
                <a:rPr lang="es-CL" sz="1400" b="0" i="0">
                  <a:latin typeface="Cambria Math"/>
                  <a:ea typeface="Cambria Math"/>
                </a:rPr>
                <a:t>1+𝑖</a:t>
              </a:r>
              <a:r>
                <a:rPr lang="es-CL" sz="1400" b="0" i="0">
                  <a:latin typeface="Cambria Math" panose="02040503050406030204" pitchFamily="18" charset="0"/>
                  <a:ea typeface="Cambria Math"/>
                </a:rPr>
                <a:t>)^</a:t>
              </a:r>
              <a:r>
                <a:rPr lang="es-CL" sz="1400" b="0" i="0">
                  <a:latin typeface="Cambria Math"/>
                  <a:ea typeface="Cambria Math"/>
                </a:rPr>
                <a:t>𝑛−1</a:t>
              </a:r>
              <a:r>
                <a:rPr lang="es-CL" sz="1400" b="0" i="0">
                  <a:latin typeface="Cambria Math" panose="02040503050406030204" pitchFamily="18" charset="0"/>
                  <a:ea typeface="Cambria Math"/>
                </a:rPr>
                <a:t>)</a:t>
              </a:r>
              <a:endParaRPr lang="es-CL" sz="1400"/>
            </a:p>
          </xdr:txBody>
        </xdr:sp>
      </mc:Fallback>
    </mc:AlternateContent>
    <xdr:clientData/>
  </xdr:oneCellAnchor>
  <xdr:twoCellAnchor editAs="oneCell">
    <xdr:from>
      <xdr:col>0</xdr:col>
      <xdr:colOff>0</xdr:colOff>
      <xdr:row>1</xdr:row>
      <xdr:rowOff>0</xdr:rowOff>
    </xdr:from>
    <xdr:to>
      <xdr:col>1</xdr:col>
      <xdr:colOff>402263</xdr:colOff>
      <xdr:row>4</xdr:row>
      <xdr:rowOff>63228</xdr:rowOff>
    </xdr:to>
    <xdr:pic>
      <xdr:nvPicPr>
        <xdr:cNvPr id="3" name="Imagen 313" descr="Imagen que contiene Interfaz de usuario gráfica&#10;&#10;Descripción generada automáticamente">
          <a:extLst>
            <a:ext uri="{FF2B5EF4-FFF2-40B4-BE49-F238E27FC236}">
              <a16:creationId xmlns:a16="http://schemas.microsoft.com/office/drawing/2014/main" id="{3A6AA98F-9C72-42C3-B280-23A77F244F3D}"/>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3444"/>
          <a:ext cx="1194461" cy="7277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629882</xdr:colOff>
      <xdr:row>2</xdr:row>
      <xdr:rowOff>116804</xdr:rowOff>
    </xdr:from>
    <xdr:to>
      <xdr:col>2</xdr:col>
      <xdr:colOff>444909</xdr:colOff>
      <xdr:row>4</xdr:row>
      <xdr:rowOff>63260</xdr:rowOff>
    </xdr:to>
    <xdr:pic>
      <xdr:nvPicPr>
        <xdr:cNvPr id="4" name="Imagen 1">
          <a:extLst>
            <a:ext uri="{FF2B5EF4-FFF2-40B4-BE49-F238E27FC236}">
              <a16:creationId xmlns:a16="http://schemas.microsoft.com/office/drawing/2014/main" id="{2023CA4E-6619-44EE-B3A8-F33DD5329325}"/>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27160" y="596582"/>
          <a:ext cx="1637336" cy="308265"/>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435001</xdr:colOff>
      <xdr:row>3</xdr:row>
      <xdr:rowOff>61959</xdr:rowOff>
    </xdr:to>
    <xdr:pic>
      <xdr:nvPicPr>
        <xdr:cNvPr id="5" name="Imagen 313" descr="Imagen que contiene Interfaz de usuario gráfica&#10;&#10;Descripción generada automáticamente">
          <a:extLst>
            <a:ext uri="{FF2B5EF4-FFF2-40B4-BE49-F238E27FC236}">
              <a16:creationId xmlns:a16="http://schemas.microsoft.com/office/drawing/2014/main" id="{7E5789A9-F7F2-4B1F-8B19-641A7C79C3E2}"/>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197001" cy="7287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665160</xdr:colOff>
      <xdr:row>1</xdr:row>
      <xdr:rowOff>153079</xdr:rowOff>
    </xdr:from>
    <xdr:to>
      <xdr:col>1</xdr:col>
      <xdr:colOff>2306306</xdr:colOff>
      <xdr:row>3</xdr:row>
      <xdr:rowOff>98264</xdr:rowOff>
    </xdr:to>
    <xdr:pic>
      <xdr:nvPicPr>
        <xdr:cNvPr id="6" name="Imagen 1">
          <a:extLst>
            <a:ext uri="{FF2B5EF4-FFF2-40B4-BE49-F238E27FC236}">
              <a16:creationId xmlns:a16="http://schemas.microsoft.com/office/drawing/2014/main" id="{DEADE123-FFF3-4171-A161-B38A348E2844}"/>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27160" y="451529"/>
          <a:ext cx="1641146" cy="313485"/>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3</xdr:col>
      <xdr:colOff>238125</xdr:colOff>
      <xdr:row>4</xdr:row>
      <xdr:rowOff>32904</xdr:rowOff>
    </xdr:from>
    <xdr:ext cx="2571750" cy="540917"/>
    <mc:AlternateContent xmlns:mc="http://schemas.openxmlformats.org/markup-compatibility/2006" xmlns:a14="http://schemas.microsoft.com/office/drawing/2010/main">
      <mc:Choice Requires="a14">
        <xdr:sp macro="" textlink="">
          <xdr:nvSpPr>
            <xdr:cNvPr id="2" name="11 CuadroTexto">
              <a:extLst>
                <a:ext uri="{FF2B5EF4-FFF2-40B4-BE49-F238E27FC236}">
                  <a16:creationId xmlns:a16="http://schemas.microsoft.com/office/drawing/2014/main" id="{F02D02D1-0E85-41F7-9ADC-7A8CDBAFA88B}"/>
                </a:ext>
              </a:extLst>
            </xdr:cNvPr>
            <xdr:cNvSpPr txBox="1"/>
          </xdr:nvSpPr>
          <xdr:spPr>
            <a:xfrm>
              <a:off x="4340225" y="883804"/>
              <a:ext cx="2571750" cy="540917"/>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14:m>
                <m:oMathPara xmlns:m="http://schemas.openxmlformats.org/officeDocument/2006/math">
                  <m:oMathParaPr>
                    <m:jc m:val="center"/>
                  </m:oMathParaPr>
                  <m:oMath xmlns:m="http://schemas.openxmlformats.org/officeDocument/2006/math">
                    <m:r>
                      <a:rPr lang="es-CL" sz="1400" b="0" i="1">
                        <a:latin typeface="Cambria Math"/>
                      </a:rPr>
                      <m:t>𝐶𝐴𝑈𝐸</m:t>
                    </m:r>
                    <m:r>
                      <a:rPr lang="es-CL" sz="1400" b="0" i="1">
                        <a:latin typeface="Cambria Math"/>
                        <a:ea typeface="Cambria Math"/>
                      </a:rPr>
                      <m:t>=</m:t>
                    </m:r>
                    <m:r>
                      <a:rPr lang="es-CL" sz="1400" b="0" i="1">
                        <a:latin typeface="Cambria Math"/>
                        <a:ea typeface="Cambria Math"/>
                      </a:rPr>
                      <m:t>𝑉𝑃𝑁</m:t>
                    </m:r>
                    <m:r>
                      <a:rPr lang="es-CL" sz="1400" b="0" i="1">
                        <a:latin typeface="Cambria Math"/>
                        <a:ea typeface="Cambria Math"/>
                      </a:rPr>
                      <m:t>×</m:t>
                    </m:r>
                    <m:f>
                      <m:fPr>
                        <m:ctrlPr>
                          <a:rPr lang="es-CL" sz="1400" b="0" i="1">
                            <a:latin typeface="Cambria Math" panose="02040503050406030204" pitchFamily="18" charset="0"/>
                            <a:ea typeface="Cambria Math"/>
                          </a:rPr>
                        </m:ctrlPr>
                      </m:fPr>
                      <m:num>
                        <m:sSup>
                          <m:sSupPr>
                            <m:ctrlPr>
                              <a:rPr lang="es-CL" sz="1400" b="0" i="1">
                                <a:latin typeface="Cambria Math" panose="02040503050406030204" pitchFamily="18" charset="0"/>
                                <a:ea typeface="Cambria Math"/>
                              </a:rPr>
                            </m:ctrlPr>
                          </m:sSupPr>
                          <m:e>
                            <m:d>
                              <m:dPr>
                                <m:ctrlPr>
                                  <a:rPr lang="es-CL" sz="1400" b="0" i="1">
                                    <a:latin typeface="Cambria Math" panose="02040503050406030204" pitchFamily="18" charset="0"/>
                                    <a:ea typeface="Cambria Math"/>
                                  </a:rPr>
                                </m:ctrlPr>
                              </m:dPr>
                              <m:e>
                                <m:r>
                                  <a:rPr lang="es-CL" sz="1400" b="0" i="1">
                                    <a:latin typeface="Cambria Math"/>
                                    <a:ea typeface="Cambria Math"/>
                                  </a:rPr>
                                  <m:t>1+</m:t>
                                </m:r>
                                <m:r>
                                  <a:rPr lang="es-CL" sz="1400" b="0" i="1">
                                    <a:latin typeface="Cambria Math"/>
                                    <a:ea typeface="Cambria Math"/>
                                  </a:rPr>
                                  <m:t>𝑖</m:t>
                                </m:r>
                              </m:e>
                            </m:d>
                          </m:e>
                          <m:sup>
                            <m:r>
                              <a:rPr lang="es-CL" sz="1400" b="0" i="1">
                                <a:latin typeface="Cambria Math"/>
                                <a:ea typeface="Cambria Math"/>
                              </a:rPr>
                              <m:t>𝑛</m:t>
                            </m:r>
                          </m:sup>
                        </m:sSup>
                        <m:r>
                          <a:rPr lang="es-CL" sz="1400" b="0" i="1">
                            <a:latin typeface="Cambria Math"/>
                            <a:ea typeface="Cambria Math"/>
                          </a:rPr>
                          <m:t>×</m:t>
                        </m:r>
                        <m:r>
                          <a:rPr lang="es-CL" sz="1400" b="0" i="1">
                            <a:latin typeface="Cambria Math"/>
                            <a:ea typeface="Cambria Math"/>
                          </a:rPr>
                          <m:t>𝑖</m:t>
                        </m:r>
                      </m:num>
                      <m:den>
                        <m:sSup>
                          <m:sSupPr>
                            <m:ctrlPr>
                              <a:rPr lang="es-CL" sz="1400" b="0" i="1">
                                <a:latin typeface="Cambria Math" panose="02040503050406030204" pitchFamily="18" charset="0"/>
                                <a:ea typeface="Cambria Math"/>
                              </a:rPr>
                            </m:ctrlPr>
                          </m:sSupPr>
                          <m:e>
                            <m:d>
                              <m:dPr>
                                <m:ctrlPr>
                                  <a:rPr lang="es-CL" sz="1400" b="0" i="1">
                                    <a:latin typeface="Cambria Math" panose="02040503050406030204" pitchFamily="18" charset="0"/>
                                    <a:ea typeface="Cambria Math"/>
                                  </a:rPr>
                                </m:ctrlPr>
                              </m:dPr>
                              <m:e>
                                <m:r>
                                  <a:rPr lang="es-CL" sz="1400" b="0" i="1">
                                    <a:latin typeface="Cambria Math"/>
                                    <a:ea typeface="Cambria Math"/>
                                  </a:rPr>
                                  <m:t>1+</m:t>
                                </m:r>
                                <m:r>
                                  <a:rPr lang="es-CL" sz="1400" b="0" i="1">
                                    <a:latin typeface="Cambria Math"/>
                                    <a:ea typeface="Cambria Math"/>
                                  </a:rPr>
                                  <m:t>𝑖</m:t>
                                </m:r>
                              </m:e>
                            </m:d>
                          </m:e>
                          <m:sup>
                            <m:r>
                              <a:rPr lang="es-CL" sz="1400" b="0" i="1">
                                <a:latin typeface="Cambria Math"/>
                                <a:ea typeface="Cambria Math"/>
                              </a:rPr>
                              <m:t>𝑛</m:t>
                            </m:r>
                          </m:sup>
                        </m:sSup>
                        <m:r>
                          <a:rPr lang="es-CL" sz="1400" b="0" i="1">
                            <a:latin typeface="Cambria Math"/>
                            <a:ea typeface="Cambria Math"/>
                          </a:rPr>
                          <m:t>−1</m:t>
                        </m:r>
                      </m:den>
                    </m:f>
                  </m:oMath>
                </m:oMathPara>
              </a14:m>
              <a:endParaRPr lang="es-CL" sz="1400"/>
            </a:p>
          </xdr:txBody>
        </xdr:sp>
      </mc:Choice>
      <mc:Fallback xmlns="">
        <xdr:sp macro="" textlink="">
          <xdr:nvSpPr>
            <xdr:cNvPr id="2" name="11 CuadroTexto">
              <a:extLst>
                <a:ext uri="{FF2B5EF4-FFF2-40B4-BE49-F238E27FC236}">
                  <a16:creationId xmlns:a16="http://schemas.microsoft.com/office/drawing/2014/main" id="{F02D02D1-0E85-41F7-9ADC-7A8CDBAFA88B}"/>
                </a:ext>
              </a:extLst>
            </xdr:cNvPr>
            <xdr:cNvSpPr txBox="1"/>
          </xdr:nvSpPr>
          <xdr:spPr>
            <a:xfrm>
              <a:off x="4340225" y="883804"/>
              <a:ext cx="2571750" cy="540917"/>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r>
                <a:rPr lang="es-CL" sz="1400" b="0" i="0">
                  <a:latin typeface="Cambria Math"/>
                </a:rPr>
                <a:t>𝐶𝐴𝑈𝐸</a:t>
              </a:r>
              <a:r>
                <a:rPr lang="es-CL" sz="1400" b="0" i="0">
                  <a:latin typeface="Cambria Math"/>
                  <a:ea typeface="Cambria Math"/>
                </a:rPr>
                <a:t>=𝑉𝑃𝑁×</a:t>
              </a:r>
              <a:r>
                <a:rPr lang="es-CL" sz="1400" b="0" i="0">
                  <a:latin typeface="Cambria Math" panose="02040503050406030204" pitchFamily="18" charset="0"/>
                  <a:ea typeface="Cambria Math"/>
                </a:rPr>
                <a:t>((</a:t>
              </a:r>
              <a:r>
                <a:rPr lang="es-CL" sz="1400" b="0" i="0">
                  <a:latin typeface="Cambria Math"/>
                  <a:ea typeface="Cambria Math"/>
                </a:rPr>
                <a:t>1+𝑖</a:t>
              </a:r>
              <a:r>
                <a:rPr lang="es-CL" sz="1400" b="0" i="0">
                  <a:latin typeface="Cambria Math" panose="02040503050406030204" pitchFamily="18" charset="0"/>
                  <a:ea typeface="Cambria Math"/>
                </a:rPr>
                <a:t>)^</a:t>
              </a:r>
              <a:r>
                <a:rPr lang="es-CL" sz="1400" b="0" i="0">
                  <a:latin typeface="Cambria Math"/>
                  <a:ea typeface="Cambria Math"/>
                </a:rPr>
                <a:t>𝑛×𝑖</a:t>
              </a:r>
              <a:r>
                <a:rPr lang="es-CL" sz="1400" b="0" i="0">
                  <a:latin typeface="Cambria Math" panose="02040503050406030204" pitchFamily="18" charset="0"/>
                  <a:ea typeface="Cambria Math"/>
                </a:rPr>
                <a:t>)/((</a:t>
              </a:r>
              <a:r>
                <a:rPr lang="es-CL" sz="1400" b="0" i="0">
                  <a:latin typeface="Cambria Math"/>
                  <a:ea typeface="Cambria Math"/>
                </a:rPr>
                <a:t>1+𝑖</a:t>
              </a:r>
              <a:r>
                <a:rPr lang="es-CL" sz="1400" b="0" i="0">
                  <a:latin typeface="Cambria Math" panose="02040503050406030204" pitchFamily="18" charset="0"/>
                  <a:ea typeface="Cambria Math"/>
                </a:rPr>
                <a:t>)^</a:t>
              </a:r>
              <a:r>
                <a:rPr lang="es-CL" sz="1400" b="0" i="0">
                  <a:latin typeface="Cambria Math"/>
                  <a:ea typeface="Cambria Math"/>
                </a:rPr>
                <a:t>𝑛−1</a:t>
              </a:r>
              <a:r>
                <a:rPr lang="es-CL" sz="1400" b="0" i="0">
                  <a:latin typeface="Cambria Math" panose="02040503050406030204" pitchFamily="18" charset="0"/>
                  <a:ea typeface="Cambria Math"/>
                </a:rPr>
                <a:t>)</a:t>
              </a:r>
              <a:endParaRPr lang="es-CL" sz="1400"/>
            </a:p>
          </xdr:txBody>
        </xdr:sp>
      </mc:Fallback>
    </mc:AlternateContent>
    <xdr:clientData/>
  </xdr:oneCellAnchor>
  <xdr:twoCellAnchor editAs="oneCell">
    <xdr:from>
      <xdr:col>0</xdr:col>
      <xdr:colOff>0</xdr:colOff>
      <xdr:row>1</xdr:row>
      <xdr:rowOff>0</xdr:rowOff>
    </xdr:from>
    <xdr:to>
      <xdr:col>1</xdr:col>
      <xdr:colOff>396839</xdr:colOff>
      <xdr:row>4</xdr:row>
      <xdr:rowOff>54002</xdr:rowOff>
    </xdr:to>
    <xdr:pic>
      <xdr:nvPicPr>
        <xdr:cNvPr id="3" name="Imagen 313" descr="Imagen que contiene Interfaz de usuario gráfica&#10;&#10;Descripción generada automáticamente">
          <a:extLst>
            <a:ext uri="{FF2B5EF4-FFF2-40B4-BE49-F238E27FC236}">
              <a16:creationId xmlns:a16="http://schemas.microsoft.com/office/drawing/2014/main" id="{2A8338D9-B7D3-4DF1-A92C-DF98EAB71D34}"/>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5854"/>
          <a:ext cx="1194461" cy="7277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629538</xdr:colOff>
      <xdr:row>2</xdr:row>
      <xdr:rowOff>111126</xdr:rowOff>
    </xdr:from>
    <xdr:to>
      <xdr:col>2</xdr:col>
      <xdr:colOff>439313</xdr:colOff>
      <xdr:row>4</xdr:row>
      <xdr:rowOff>47684</xdr:rowOff>
    </xdr:to>
    <xdr:pic>
      <xdr:nvPicPr>
        <xdr:cNvPr id="4" name="Imagen 1">
          <a:extLst>
            <a:ext uri="{FF2B5EF4-FFF2-40B4-BE49-F238E27FC236}">
              <a16:creationId xmlns:a16="http://schemas.microsoft.com/office/drawing/2014/main" id="{30A28192-E42A-4404-B4CD-96894C01E0FA}"/>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27160" y="598992"/>
          <a:ext cx="1637336" cy="308265"/>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Jorge Alquinta" id="{F53ACCDE-0E5D-4103-A8A5-889CAC36D511}" userId="S::Jorge.Alquinta@ausenco.com::2e6f79b8-d4d1-4129-b4ce-2740a69b6b18"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4" dT="2021-04-29T14:56:56.16" personId="{F53ACCDE-0E5D-4103-A8A5-889CAC36D511}" id="{31BF5DDB-618A-4B39-8B84-64854E0BEDAD}">
    <text>https://evtech.cl/productos/monitoreo-de-motores-electricos-y-transformadores/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6" Type="http://schemas.openxmlformats.org/officeDocument/2006/relationships/hyperlink" Target="https://aldservice.com/FMEA/fmeca-testability-analysis.html" TargetMode="External"/><Relationship Id="rId117" Type="http://schemas.openxmlformats.org/officeDocument/2006/relationships/hyperlink" Target="https://orien.zendesk.com/hc/es-419/articles/900003544406-An%C3%A1lisis-de-Criticidad" TargetMode="External"/><Relationship Id="rId21" Type="http://schemas.openxmlformats.org/officeDocument/2006/relationships/hyperlink" Target="https://www.isograph.com/software/availability-workbench/rcm-software/" TargetMode="External"/><Relationship Id="rId42" Type="http://schemas.openxmlformats.org/officeDocument/2006/relationships/hyperlink" Target="https://rmesanalytics.com/software/" TargetMode="External"/><Relationship Id="rId47" Type="http://schemas.openxmlformats.org/officeDocument/2006/relationships/hyperlink" Target="https://www.honeywell.com/us/en/honeywell-forge/baosteel-success-story" TargetMode="External"/><Relationship Id="rId63" Type="http://schemas.openxmlformats.org/officeDocument/2006/relationships/hyperlink" Target="mailto:Cristian.martinez@rmesanalytics.com" TargetMode="External"/><Relationship Id="rId68" Type="http://schemas.openxmlformats.org/officeDocument/2006/relationships/hyperlink" Target="mailto:Johan.Cabezas@hexagon.com" TargetMode="External"/><Relationship Id="rId84" Type="http://schemas.openxmlformats.org/officeDocument/2006/relationships/hyperlink" Target="mailto:apolverigiani@prometheusgroup.com" TargetMode="External"/><Relationship Id="rId89" Type="http://schemas.openxmlformats.org/officeDocument/2006/relationships/hyperlink" Target="mailto:Johan.Cabezas@hexagon.com" TargetMode="External"/><Relationship Id="rId112" Type="http://schemas.openxmlformats.org/officeDocument/2006/relationships/hyperlink" Target="mailto:eduardo@kefa.cl" TargetMode="External"/><Relationship Id="rId16" Type="http://schemas.openxmlformats.org/officeDocument/2006/relationships/hyperlink" Target="https://hexagonppm.com/offerings/products/j5-control-of-work" TargetMode="External"/><Relationship Id="rId107" Type="http://schemas.openxmlformats.org/officeDocument/2006/relationships/hyperlink" Target="mailto:Alberto.Cardenas@ausenco.com" TargetMode="External"/><Relationship Id="rId11" Type="http://schemas.openxmlformats.org/officeDocument/2006/relationships/hyperlink" Target="https://hexagonppm.com/offerings/products/j5-work-instructions" TargetMode="External"/><Relationship Id="rId32" Type="http://schemas.openxmlformats.org/officeDocument/2006/relationships/hyperlink" Target="https://www.ctscompass.com/es/softwares-es/orion/" TargetMode="External"/><Relationship Id="rId37" Type="http://schemas.openxmlformats.org/officeDocument/2006/relationships/hyperlink" Target="https://www.prometheusgroup.com/solutions/reporting-and-analytics" TargetMode="External"/><Relationship Id="rId53" Type="http://schemas.openxmlformats.org/officeDocument/2006/relationships/hyperlink" Target="https://colvinycia.cl/pages/automatizacion" TargetMode="External"/><Relationship Id="rId58" Type="http://schemas.openxmlformats.org/officeDocument/2006/relationships/hyperlink" Target="https://www.weg.net/wegmotorscan/es/monitoring" TargetMode="External"/><Relationship Id="rId74" Type="http://schemas.openxmlformats.org/officeDocument/2006/relationships/hyperlink" Target="mailto:Johan.Cabezas@hexagon.com" TargetMode="External"/><Relationship Id="rId79" Type="http://schemas.openxmlformats.org/officeDocument/2006/relationships/hyperlink" Target="mailto:ivan.gomez@iggroupla.com" TargetMode="External"/><Relationship Id="rId102" Type="http://schemas.openxmlformats.org/officeDocument/2006/relationships/hyperlink" Target="mailto:Alberto.Cardenas@ausenco.com" TargetMode="External"/><Relationship Id="rId5" Type="http://schemas.openxmlformats.org/officeDocument/2006/relationships/hyperlink" Target="https://www.prometheusgroup.com/solutions/mobility" TargetMode="External"/><Relationship Id="rId90" Type="http://schemas.openxmlformats.org/officeDocument/2006/relationships/hyperlink" Target="mailto:Johan.Cabezas@hexagon.com" TargetMode="External"/><Relationship Id="rId95" Type="http://schemas.openxmlformats.org/officeDocument/2006/relationships/hyperlink" Target="mailto:bryan.parasky@ctscompass.com" TargetMode="External"/><Relationship Id="rId22" Type="http://schemas.openxmlformats.org/officeDocument/2006/relationships/hyperlink" Target="https://orien.zendesk.com/hc/es-419/sections/900000449303-M%C3%B3dulo-de-Empaquetamiento" TargetMode="External"/><Relationship Id="rId27" Type="http://schemas.openxmlformats.org/officeDocument/2006/relationships/hyperlink" Target="https://www.reliasoft.com/products/xfmea-failure-mode-effects-analysis-fmea-software/key-features" TargetMode="External"/><Relationship Id="rId43" Type="http://schemas.openxmlformats.org/officeDocument/2006/relationships/hyperlink" Target="https://rmesanalytics.com/software/" TargetMode="External"/><Relationship Id="rId48" Type="http://schemas.openxmlformats.org/officeDocument/2006/relationships/hyperlink" Target="https://ggingenieria.cl/servicios/" TargetMode="External"/><Relationship Id="rId64" Type="http://schemas.openxmlformats.org/officeDocument/2006/relationships/hyperlink" Target="mailto:Cristian.martinez@rmesanalytics.com" TargetMode="External"/><Relationship Id="rId69" Type="http://schemas.openxmlformats.org/officeDocument/2006/relationships/hyperlink" Target="mailto:Johan.Cabezas@hexagon.com" TargetMode="External"/><Relationship Id="rId113" Type="http://schemas.openxmlformats.org/officeDocument/2006/relationships/hyperlink" Target="https://www.hsecmasso.com/solucion-integral" TargetMode="External"/><Relationship Id="rId118" Type="http://schemas.openxmlformats.org/officeDocument/2006/relationships/printerSettings" Target="../printerSettings/printerSettings3.bin"/><Relationship Id="rId80" Type="http://schemas.openxmlformats.org/officeDocument/2006/relationships/hyperlink" Target="mailto:ivan.gomez@iggroupla.com" TargetMode="External"/><Relationship Id="rId85" Type="http://schemas.openxmlformats.org/officeDocument/2006/relationships/hyperlink" Target="mailto:apolverigiani@prometheusgroup.com" TargetMode="External"/><Relationship Id="rId12" Type="http://schemas.openxmlformats.org/officeDocument/2006/relationships/hyperlink" Target="https://hexagonppm.com/offerings/products/j5-shift-handover" TargetMode="External"/><Relationship Id="rId17" Type="http://schemas.openxmlformats.org/officeDocument/2006/relationships/hyperlink" Target="https://hexagonppm.com/offerings/products/j5-control-of-work" TargetMode="External"/><Relationship Id="rId33" Type="http://schemas.openxmlformats.org/officeDocument/2006/relationships/hyperlink" Target="https://orien.zendesk.com/hc/es-419/articles/900004459303-An%C3%A1lisis-de-Repuestos" TargetMode="External"/><Relationship Id="rId38" Type="http://schemas.openxmlformats.org/officeDocument/2006/relationships/hyperlink" Target="https://grafana.com/products/cloud/" TargetMode="External"/><Relationship Id="rId59" Type="http://schemas.openxmlformats.org/officeDocument/2006/relationships/hyperlink" Target="mailto:Alex.Adriazola@skf.com" TargetMode="External"/><Relationship Id="rId103" Type="http://schemas.openxmlformats.org/officeDocument/2006/relationships/hyperlink" Target="mailto:Alberto.Cardenas@ausenco.com" TargetMode="External"/><Relationship Id="rId108" Type="http://schemas.openxmlformats.org/officeDocument/2006/relationships/hyperlink" Target="https://mpsoftware.cl/" TargetMode="External"/><Relationship Id="rId54" Type="http://schemas.openxmlformats.org/officeDocument/2006/relationships/hyperlink" Target="https://www.fluke.com/es-mx/productos/camaras-termicas" TargetMode="External"/><Relationship Id="rId70" Type="http://schemas.openxmlformats.org/officeDocument/2006/relationships/hyperlink" Target="mailto:Johan.Cabezas@hexagon.com" TargetMode="External"/><Relationship Id="rId75" Type="http://schemas.openxmlformats.org/officeDocument/2006/relationships/hyperlink" Target="mailto:Vitor.Borges@Emerson.com" TargetMode="External"/><Relationship Id="rId91" Type="http://schemas.openxmlformats.org/officeDocument/2006/relationships/hyperlink" Target="mailto:Johan.Cabezas@hexagon.com" TargetMode="External"/><Relationship Id="rId96" Type="http://schemas.openxmlformats.org/officeDocument/2006/relationships/hyperlink" Target="mailto:bryan.parasky@ctscompass.com" TargetMode="External"/><Relationship Id="rId1" Type="http://schemas.openxmlformats.org/officeDocument/2006/relationships/hyperlink" Target="https://www.reliasoft.com/es/productos/analisis-de-confiabilidad/weibull" TargetMode="External"/><Relationship Id="rId6" Type="http://schemas.openxmlformats.org/officeDocument/2006/relationships/hyperlink" Target="https://orien.zendesk.com/hc/es-419/articles/900002835283-Introducci%C3%B3n-a-T%C3%A1cticas" TargetMode="External"/><Relationship Id="rId23" Type="http://schemas.openxmlformats.org/officeDocument/2006/relationships/hyperlink" Target="https://www.prometheusgroup.com/solutions/permitting-and-safety" TargetMode="External"/><Relationship Id="rId28" Type="http://schemas.openxmlformats.org/officeDocument/2006/relationships/hyperlink" Target="https://www.isograph.com/software/availability-workbench/rcm-software/" TargetMode="External"/><Relationship Id="rId49" Type="http://schemas.openxmlformats.org/officeDocument/2006/relationships/hyperlink" Target="https://www.antaramining.cl/productos.php" TargetMode="External"/><Relationship Id="rId114" Type="http://schemas.openxmlformats.org/officeDocument/2006/relationships/hyperlink" Target="https://www.ecosys.net/products/ecosys-connect/" TargetMode="External"/><Relationship Id="rId119" Type="http://schemas.openxmlformats.org/officeDocument/2006/relationships/drawing" Target="../drawings/drawing5.xml"/><Relationship Id="rId44" Type="http://schemas.openxmlformats.org/officeDocument/2006/relationships/hyperlink" Target="https://rmesanalytics.com/software/" TargetMode="External"/><Relationship Id="rId60" Type="http://schemas.openxmlformats.org/officeDocument/2006/relationships/hyperlink" Target="mailto:Eduardo.Gonzalez@aspentech.com" TargetMode="External"/><Relationship Id="rId65" Type="http://schemas.openxmlformats.org/officeDocument/2006/relationships/hyperlink" Target="mailto:Johan.Cabezas@hexagon.com" TargetMode="External"/><Relationship Id="rId81" Type="http://schemas.openxmlformats.org/officeDocument/2006/relationships/hyperlink" Target="mailto:apolverigiani@prometheusgroup.com" TargetMode="External"/><Relationship Id="rId86" Type="http://schemas.openxmlformats.org/officeDocument/2006/relationships/hyperlink" Target="mailto:apolverigiani@prometheusgroup.com" TargetMode="External"/><Relationship Id="rId4" Type="http://schemas.openxmlformats.org/officeDocument/2006/relationships/hyperlink" Target="https://www.prometheusgroup.com/solutions/planning-and-scheduling" TargetMode="External"/><Relationship Id="rId9" Type="http://schemas.openxmlformats.org/officeDocument/2006/relationships/hyperlink" Target="https://hexagonppm.com/offerings/products/hxgn-sdx-connector-for-plant-maintenance" TargetMode="External"/><Relationship Id="rId13" Type="http://schemas.openxmlformats.org/officeDocument/2006/relationships/hyperlink" Target="https://hexagonppm.com/offerings/products/j5-mobility" TargetMode="External"/><Relationship Id="rId18" Type="http://schemas.openxmlformats.org/officeDocument/2006/relationships/hyperlink" Target="https://www.isograph.com/software/reliability-workbench/weibull-analysis/" TargetMode="External"/><Relationship Id="rId39" Type="http://schemas.openxmlformats.org/officeDocument/2006/relationships/hyperlink" Target="https://www.seeq.com/product/workbench" TargetMode="External"/><Relationship Id="rId109" Type="http://schemas.openxmlformats.org/officeDocument/2006/relationships/hyperlink" Target="https://new.abb.com/motors-generators/service/advanced-services/smart-sensor" TargetMode="External"/><Relationship Id="rId34" Type="http://schemas.openxmlformats.org/officeDocument/2006/relationships/hyperlink" Target="https://aldservice.com/Reliability-Products/spare-parts-optimization.html" TargetMode="External"/><Relationship Id="rId50" Type="http://schemas.openxmlformats.org/officeDocument/2006/relationships/hyperlink" Target="https://www.skf.com/cl/products/condition-monitoring-systems" TargetMode="External"/><Relationship Id="rId55" Type="http://schemas.openxmlformats.org/officeDocument/2006/relationships/hyperlink" Target="https://www.emerson.com/es-cl/catalog/automation-solutions--1003/ovation-machinery-health-monitor-es-mx" TargetMode="External"/><Relationship Id="rId76" Type="http://schemas.openxmlformats.org/officeDocument/2006/relationships/hyperlink" Target="mailto:ivan.gomez@iggroupla.com" TargetMode="External"/><Relationship Id="rId97" Type="http://schemas.openxmlformats.org/officeDocument/2006/relationships/hyperlink" Target="mailto:bryan.parasky@ctscompass.com" TargetMode="External"/><Relationship Id="rId104" Type="http://schemas.openxmlformats.org/officeDocument/2006/relationships/hyperlink" Target="mailto:Alberto.Cardenas@ausenco.com" TargetMode="External"/><Relationship Id="rId120" Type="http://schemas.openxmlformats.org/officeDocument/2006/relationships/vmlDrawing" Target="../drawings/vmlDrawing1.vml"/><Relationship Id="rId7" Type="http://schemas.openxmlformats.org/officeDocument/2006/relationships/hyperlink" Target="https://www.prometheusgroup.com/solutions/mobility" TargetMode="External"/><Relationship Id="rId71" Type="http://schemas.openxmlformats.org/officeDocument/2006/relationships/hyperlink" Target="mailto:Johan.Cabezas@hexagon.com" TargetMode="External"/><Relationship Id="rId92" Type="http://schemas.openxmlformats.org/officeDocument/2006/relationships/hyperlink" Target="mailto:ivan.gomez@iggroupla.com" TargetMode="External"/><Relationship Id="rId2" Type="http://schemas.openxmlformats.org/officeDocument/2006/relationships/hyperlink" Target="https://www.reliasoft.com/products/rcm-reliability-centered-maintenance-software/key-features" TargetMode="External"/><Relationship Id="rId29" Type="http://schemas.openxmlformats.org/officeDocument/2006/relationships/hyperlink" Target="https://aldservice.com/Reliability-Products/maintainability-rcm.html" TargetMode="External"/><Relationship Id="rId24" Type="http://schemas.openxmlformats.org/officeDocument/2006/relationships/hyperlink" Target="https://aldservice.com/Reliability-products/weibull.html" TargetMode="External"/><Relationship Id="rId40" Type="http://schemas.openxmlformats.org/officeDocument/2006/relationships/hyperlink" Target="https://www.xmatters.com/features/it-event-management" TargetMode="External"/><Relationship Id="rId45" Type="http://schemas.openxmlformats.org/officeDocument/2006/relationships/hyperlink" Target="https://rmesanalytics.com/software/" TargetMode="External"/><Relationship Id="rId66" Type="http://schemas.openxmlformats.org/officeDocument/2006/relationships/hyperlink" Target="mailto:Johan.Cabezas@hexagon.com" TargetMode="External"/><Relationship Id="rId87" Type="http://schemas.openxmlformats.org/officeDocument/2006/relationships/hyperlink" Target="mailto:apolverigiani@prometheusgroup.com" TargetMode="External"/><Relationship Id="rId110" Type="http://schemas.openxmlformats.org/officeDocument/2006/relationships/hyperlink" Target="https://new.abb.com/mining/mineoptimize/digital-applications/asset-management/abb-ability-assetvista-condition-monitoring-for-mining" TargetMode="External"/><Relationship Id="rId115" Type="http://schemas.openxmlformats.org/officeDocument/2006/relationships/hyperlink" Target="mailto:Johan.Cabezas@hexagon.com" TargetMode="External"/><Relationship Id="rId61" Type="http://schemas.openxmlformats.org/officeDocument/2006/relationships/hyperlink" Target="mailto:pasquale.pensa@mpsoftware.cl" TargetMode="External"/><Relationship Id="rId82" Type="http://schemas.openxmlformats.org/officeDocument/2006/relationships/hyperlink" Target="mailto:apolverigiani@prometheusgroup.com" TargetMode="External"/><Relationship Id="rId19" Type="http://schemas.openxmlformats.org/officeDocument/2006/relationships/hyperlink" Target="https://www.isograph.com/software/availability-workbench/availability-simulation/" TargetMode="External"/><Relationship Id="rId14" Type="http://schemas.openxmlformats.org/officeDocument/2006/relationships/hyperlink" Target="https://hexagonppm.com/offerings/products/j5-mobility" TargetMode="External"/><Relationship Id="rId30" Type="http://schemas.openxmlformats.org/officeDocument/2006/relationships/hyperlink" Target="https://aldservice.com/PHM-Commander.html" TargetMode="External"/><Relationship Id="rId35" Type="http://schemas.openxmlformats.org/officeDocument/2006/relationships/hyperlink" Target="https://www.ctscompass.com/es/softwares-es/orion/" TargetMode="External"/><Relationship Id="rId56" Type="http://schemas.openxmlformats.org/officeDocument/2006/relationships/hyperlink" Target="https://www.olympus-ims.com/en/ut-flaw/epoch1000/" TargetMode="External"/><Relationship Id="rId77" Type="http://schemas.openxmlformats.org/officeDocument/2006/relationships/hyperlink" Target="mailto:ivan.gomez@iggroupla.com" TargetMode="External"/><Relationship Id="rId100" Type="http://schemas.openxmlformats.org/officeDocument/2006/relationships/hyperlink" Target="mailto:Cristian.martinez@rmesanalytics.com" TargetMode="External"/><Relationship Id="rId105" Type="http://schemas.openxmlformats.org/officeDocument/2006/relationships/hyperlink" Target="mailto:Alberto.Cardenas@ausenco.com" TargetMode="External"/><Relationship Id="rId8" Type="http://schemas.openxmlformats.org/officeDocument/2006/relationships/hyperlink" Target="https://hexagonppm.com/offerings/products/hxgn-sdx-connector-for-plant-maintenance" TargetMode="External"/><Relationship Id="rId51" Type="http://schemas.openxmlformats.org/officeDocument/2006/relationships/hyperlink" Target="https://www.testo.com/es-CL/productos/thermal-imager" TargetMode="External"/><Relationship Id="rId72" Type="http://schemas.openxmlformats.org/officeDocument/2006/relationships/hyperlink" Target="mailto:Johan.Cabezas@hexagon.com" TargetMode="External"/><Relationship Id="rId93" Type="http://schemas.openxmlformats.org/officeDocument/2006/relationships/hyperlink" Target="mailto:afreundt@armsreliability.com" TargetMode="External"/><Relationship Id="rId98" Type="http://schemas.openxmlformats.org/officeDocument/2006/relationships/hyperlink" Target="mailto:bryan.parasky@ctscompass.com" TargetMode="External"/><Relationship Id="rId121" Type="http://schemas.openxmlformats.org/officeDocument/2006/relationships/comments" Target="../comments1.xml"/><Relationship Id="rId3" Type="http://schemas.openxmlformats.org/officeDocument/2006/relationships/hyperlink" Target="https://www.prometheusgroup.com/solutions/planning-and-scheduling" TargetMode="External"/><Relationship Id="rId25" Type="http://schemas.openxmlformats.org/officeDocument/2006/relationships/hyperlink" Target="https://aldservice.com/FRACAS.html" TargetMode="External"/><Relationship Id="rId46" Type="http://schemas.openxmlformats.org/officeDocument/2006/relationships/hyperlink" Target="https://rmesanalytics.com/software/" TargetMode="External"/><Relationship Id="rId67" Type="http://schemas.openxmlformats.org/officeDocument/2006/relationships/hyperlink" Target="mailto:Johan.Cabezas@hexagon.com" TargetMode="External"/><Relationship Id="rId116" Type="http://schemas.openxmlformats.org/officeDocument/2006/relationships/hyperlink" Target="https://www.sap.com/products/fiori.html" TargetMode="External"/><Relationship Id="rId20" Type="http://schemas.openxmlformats.org/officeDocument/2006/relationships/hyperlink" Target="https://www.isograph.com/software/availability-workbench/rcm-software/" TargetMode="External"/><Relationship Id="rId41" Type="http://schemas.openxmlformats.org/officeDocument/2006/relationships/hyperlink" Target="https://www.palisade.com/stattools/" TargetMode="External"/><Relationship Id="rId62" Type="http://schemas.openxmlformats.org/officeDocument/2006/relationships/hyperlink" Target="mailto:Cristian.martinez@rmesanalytics.com" TargetMode="External"/><Relationship Id="rId83" Type="http://schemas.openxmlformats.org/officeDocument/2006/relationships/hyperlink" Target="mailto:apolverigiani@prometheusgroup.com" TargetMode="External"/><Relationship Id="rId88" Type="http://schemas.openxmlformats.org/officeDocument/2006/relationships/hyperlink" Target="mailto:Johan.Cabezas@hexagon.com" TargetMode="External"/><Relationship Id="rId111" Type="http://schemas.openxmlformats.org/officeDocument/2006/relationships/hyperlink" Target="https://new.abb.com/cement/cement/systems-and-solutions/operation-management/knowledge-manager" TargetMode="External"/><Relationship Id="rId15" Type="http://schemas.openxmlformats.org/officeDocument/2006/relationships/hyperlink" Target="https://hexagonppm.com/offerings/products/j5-mobility" TargetMode="External"/><Relationship Id="rId36" Type="http://schemas.openxmlformats.org/officeDocument/2006/relationships/hyperlink" Target="https://hexagonppm.com/offerings/products/j5-dashboards-reports-and-views" TargetMode="External"/><Relationship Id="rId57" Type="http://schemas.openxmlformats.org/officeDocument/2006/relationships/hyperlink" Target="https://cstonline.cl/subcategoria/221/alta-resolucion/" TargetMode="External"/><Relationship Id="rId106" Type="http://schemas.openxmlformats.org/officeDocument/2006/relationships/hyperlink" Target="mailto:Alberto.Cardenas@ausenco.com" TargetMode="External"/><Relationship Id="rId10" Type="http://schemas.openxmlformats.org/officeDocument/2006/relationships/hyperlink" Target="https://hexagonppm.com/offerings/products/j5-work-instructions" TargetMode="External"/><Relationship Id="rId31" Type="http://schemas.openxmlformats.org/officeDocument/2006/relationships/hyperlink" Target="https://www.prometheusgroup.com/solutions/master-data" TargetMode="External"/><Relationship Id="rId52" Type="http://schemas.openxmlformats.org/officeDocument/2006/relationships/hyperlink" Target="http://www.improtek.cl/camaras-termograficas.html" TargetMode="External"/><Relationship Id="rId73" Type="http://schemas.openxmlformats.org/officeDocument/2006/relationships/hyperlink" Target="https://www.ecosys.net/products/ecosys-connect/" TargetMode="External"/><Relationship Id="rId78" Type="http://schemas.openxmlformats.org/officeDocument/2006/relationships/hyperlink" Target="mailto:ivan.gomez@iggroupla.com" TargetMode="External"/><Relationship Id="rId94" Type="http://schemas.openxmlformats.org/officeDocument/2006/relationships/hyperlink" Target="mailto:afreundt@armsreliability.com" TargetMode="External"/><Relationship Id="rId99" Type="http://schemas.openxmlformats.org/officeDocument/2006/relationships/hyperlink" Target="mailto:Cristian.martinez@rmesanalytics.com" TargetMode="External"/><Relationship Id="rId101" Type="http://schemas.openxmlformats.org/officeDocument/2006/relationships/hyperlink" Target="mailto:bryan.parasky@ctscompass.com" TargetMode="External"/><Relationship Id="rId122"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4"/>
  <sheetViews>
    <sheetView zoomScale="40" zoomScaleNormal="40" zoomScalePageLayoutView="70" workbookViewId="0">
      <selection activeCell="K9" sqref="K9"/>
    </sheetView>
  </sheetViews>
  <sheetFormatPr baseColWidth="10" defaultColWidth="11.42578125" defaultRowHeight="15" x14ac:dyDescent="0.25"/>
  <cols>
    <col min="1" max="1" width="18.28515625" style="1" customWidth="1"/>
    <col min="2" max="2" width="55.5703125" style="1" customWidth="1"/>
    <col min="3" max="3" width="21.85546875" style="1" customWidth="1"/>
    <col min="4" max="4" width="21.42578125" style="1" customWidth="1"/>
    <col min="5" max="5" width="23.5703125" style="1" customWidth="1"/>
    <col min="6" max="6" width="94.42578125" style="1" customWidth="1"/>
    <col min="7" max="7" width="23.5703125" style="1" customWidth="1"/>
    <col min="8" max="8" width="11" style="1" customWidth="1"/>
    <col min="9" max="9" width="12.28515625" style="170" customWidth="1"/>
    <col min="10" max="10" width="21.7109375" style="1" bestFit="1" customWidth="1"/>
    <col min="11" max="11" width="32.42578125" style="1" customWidth="1"/>
    <col min="12" max="16384" width="11.42578125" style="1"/>
  </cols>
  <sheetData>
    <row r="1" spans="1:9" ht="23.25" x14ac:dyDescent="0.35">
      <c r="C1" s="5" t="s">
        <v>715</v>
      </c>
    </row>
    <row r="2" spans="1:9" ht="21" x14ac:dyDescent="0.35">
      <c r="C2" s="2"/>
    </row>
    <row r="3" spans="1:9" x14ac:dyDescent="0.25">
      <c r="C3" s="1" t="s">
        <v>7</v>
      </c>
    </row>
    <row r="4" spans="1:9" x14ac:dyDescent="0.25">
      <c r="C4" s="4" t="s">
        <v>6</v>
      </c>
    </row>
    <row r="6" spans="1:9" ht="30" customHeight="1" x14ac:dyDescent="0.25">
      <c r="A6" s="6" t="s">
        <v>1</v>
      </c>
      <c r="B6" s="6" t="s">
        <v>2</v>
      </c>
      <c r="C6" s="6" t="s">
        <v>3</v>
      </c>
      <c r="D6" s="6" t="s">
        <v>4</v>
      </c>
      <c r="E6" s="6" t="s">
        <v>5</v>
      </c>
      <c r="F6" s="6" t="s">
        <v>8</v>
      </c>
      <c r="G6" s="6" t="s">
        <v>15</v>
      </c>
      <c r="H6" s="6" t="s">
        <v>82</v>
      </c>
      <c r="I6" s="154" t="s">
        <v>262</v>
      </c>
    </row>
    <row r="7" spans="1:9" s="9" customFormat="1" ht="98.45" customHeight="1" x14ac:dyDescent="0.25">
      <c r="A7" s="279" t="s">
        <v>746</v>
      </c>
      <c r="B7" s="287"/>
      <c r="C7" s="276" t="s">
        <v>12</v>
      </c>
      <c r="D7" s="276" t="s">
        <v>9</v>
      </c>
      <c r="E7" s="11" t="s">
        <v>232</v>
      </c>
      <c r="F7" s="8"/>
      <c r="G7" s="276" t="s">
        <v>16</v>
      </c>
      <c r="H7" s="290" t="s">
        <v>83</v>
      </c>
      <c r="I7" s="293" t="s">
        <v>263</v>
      </c>
    </row>
    <row r="8" spans="1:9" s="9" customFormat="1" ht="183.6" customHeight="1" x14ac:dyDescent="0.25">
      <c r="A8" s="280"/>
      <c r="B8" s="288"/>
      <c r="C8" s="277"/>
      <c r="D8" s="277"/>
      <c r="E8" s="11" t="s">
        <v>268</v>
      </c>
      <c r="F8" s="8"/>
      <c r="G8" s="277"/>
      <c r="H8" s="291"/>
      <c r="I8" s="294"/>
    </row>
    <row r="9" spans="1:9" s="9" customFormat="1" ht="103.5" customHeight="1" x14ac:dyDescent="0.25">
      <c r="A9" s="280"/>
      <c r="B9" s="288"/>
      <c r="C9" s="277"/>
      <c r="D9" s="277"/>
      <c r="E9" s="11" t="s">
        <v>10</v>
      </c>
      <c r="F9" s="8"/>
      <c r="G9" s="277"/>
      <c r="H9" s="291"/>
      <c r="I9" s="294"/>
    </row>
    <row r="10" spans="1:9" s="9" customFormat="1" ht="115.5" customHeight="1" x14ac:dyDescent="0.25">
      <c r="A10" s="281"/>
      <c r="B10" s="289"/>
      <c r="C10" s="278"/>
      <c r="D10" s="278"/>
      <c r="E10" s="11" t="s">
        <v>11</v>
      </c>
      <c r="F10" s="8"/>
      <c r="G10" s="278"/>
      <c r="H10" s="292"/>
      <c r="I10" s="295"/>
    </row>
    <row r="11" spans="1:9" s="9" customFormat="1" ht="30" customHeight="1" x14ac:dyDescent="0.25">
      <c r="A11" s="6" t="s">
        <v>1</v>
      </c>
      <c r="B11" s="6" t="s">
        <v>2</v>
      </c>
      <c r="C11" s="6" t="s">
        <v>3</v>
      </c>
      <c r="D11" s="6" t="s">
        <v>4</v>
      </c>
      <c r="E11" s="6" t="s">
        <v>5</v>
      </c>
      <c r="F11" s="6" t="s">
        <v>8</v>
      </c>
      <c r="G11" s="6" t="s">
        <v>15</v>
      </c>
      <c r="H11" s="6" t="s">
        <v>82</v>
      </c>
      <c r="I11" s="154" t="s">
        <v>262</v>
      </c>
    </row>
    <row r="12" spans="1:9" s="9" customFormat="1" ht="245.1" customHeight="1" x14ac:dyDescent="0.25">
      <c r="A12" s="279" t="s">
        <v>747</v>
      </c>
      <c r="B12" s="8"/>
      <c r="C12" s="276" t="s">
        <v>13</v>
      </c>
      <c r="D12" s="11" t="s">
        <v>14</v>
      </c>
      <c r="E12" s="11" t="s">
        <v>24</v>
      </c>
      <c r="F12" s="8"/>
      <c r="G12" s="11" t="s">
        <v>17</v>
      </c>
      <c r="H12" s="14" t="s">
        <v>83</v>
      </c>
      <c r="I12" s="293" t="s">
        <v>263</v>
      </c>
    </row>
    <row r="13" spans="1:9" s="9" customFormat="1" ht="233.1" customHeight="1" x14ac:dyDescent="0.25">
      <c r="A13" s="280"/>
      <c r="B13" s="285"/>
      <c r="C13" s="277"/>
      <c r="D13" s="276" t="s">
        <v>18</v>
      </c>
      <c r="E13" s="11" t="s">
        <v>19</v>
      </c>
      <c r="F13" s="8"/>
      <c r="G13" s="11" t="s">
        <v>21</v>
      </c>
      <c r="H13" s="290" t="s">
        <v>84</v>
      </c>
      <c r="I13" s="294"/>
    </row>
    <row r="14" spans="1:9" s="9" customFormat="1" ht="184.5" customHeight="1" x14ac:dyDescent="0.25">
      <c r="A14" s="281"/>
      <c r="B14" s="286"/>
      <c r="C14" s="278"/>
      <c r="D14" s="278"/>
      <c r="E14" s="11" t="s">
        <v>20</v>
      </c>
      <c r="F14" s="8"/>
      <c r="G14" s="11" t="s">
        <v>22</v>
      </c>
      <c r="H14" s="292"/>
      <c r="I14" s="295"/>
    </row>
    <row r="15" spans="1:9" s="9" customFormat="1" ht="30" customHeight="1" x14ac:dyDescent="0.25">
      <c r="A15" s="6" t="s">
        <v>1</v>
      </c>
      <c r="B15" s="6" t="s">
        <v>2</v>
      </c>
      <c r="C15" s="6" t="s">
        <v>3</v>
      </c>
      <c r="D15" s="6" t="s">
        <v>4</v>
      </c>
      <c r="E15" s="6" t="s">
        <v>5</v>
      </c>
      <c r="F15" s="6" t="s">
        <v>8</v>
      </c>
      <c r="G15" s="6" t="s">
        <v>15</v>
      </c>
      <c r="H15" s="6" t="s">
        <v>82</v>
      </c>
      <c r="I15" s="154" t="s">
        <v>262</v>
      </c>
    </row>
    <row r="16" spans="1:9" s="9" customFormat="1" ht="186" customHeight="1" x14ac:dyDescent="0.25">
      <c r="A16" s="279" t="s">
        <v>23</v>
      </c>
      <c r="B16" s="282"/>
      <c r="C16" s="276" t="s">
        <v>25</v>
      </c>
      <c r="D16" s="11" t="s">
        <v>47</v>
      </c>
      <c r="E16" s="11" t="s">
        <v>67</v>
      </c>
      <c r="F16" s="8"/>
      <c r="G16" s="11" t="s">
        <v>26</v>
      </c>
      <c r="H16" s="290" t="s">
        <v>85</v>
      </c>
      <c r="I16" s="293" t="s">
        <v>264</v>
      </c>
    </row>
    <row r="17" spans="1:12" s="9" customFormat="1" ht="72" customHeight="1" x14ac:dyDescent="0.25">
      <c r="A17" s="280"/>
      <c r="B17" s="283"/>
      <c r="C17" s="277"/>
      <c r="D17" s="276" t="s">
        <v>18</v>
      </c>
      <c r="E17" s="11" t="s">
        <v>29</v>
      </c>
      <c r="F17" s="8"/>
      <c r="G17" s="11" t="s">
        <v>31</v>
      </c>
      <c r="H17" s="291"/>
      <c r="I17" s="294"/>
      <c r="L17" s="9" t="s">
        <v>30</v>
      </c>
    </row>
    <row r="18" spans="1:12" s="9" customFormat="1" ht="90" customHeight="1" x14ac:dyDescent="0.25">
      <c r="A18" s="280"/>
      <c r="B18" s="283"/>
      <c r="C18" s="277"/>
      <c r="D18" s="277"/>
      <c r="E18" s="8" t="s">
        <v>27</v>
      </c>
      <c r="F18" s="8"/>
      <c r="G18" s="11" t="s">
        <v>32</v>
      </c>
      <c r="H18" s="291"/>
      <c r="I18" s="294"/>
    </row>
    <row r="19" spans="1:12" s="9" customFormat="1" ht="44.45" customHeight="1" x14ac:dyDescent="0.25">
      <c r="A19" s="281"/>
      <c r="B19" s="284"/>
      <c r="C19" s="278"/>
      <c r="D19" s="278"/>
      <c r="E19" s="8" t="s">
        <v>28</v>
      </c>
      <c r="F19" s="8"/>
      <c r="G19" s="11" t="s">
        <v>33</v>
      </c>
      <c r="H19" s="292"/>
      <c r="I19" s="295"/>
    </row>
    <row r="20" spans="1:12" s="9" customFormat="1" ht="30" customHeight="1" x14ac:dyDescent="0.25">
      <c r="A20" s="6" t="s">
        <v>1</v>
      </c>
      <c r="B20" s="6" t="s">
        <v>2</v>
      </c>
      <c r="C20" s="6" t="s">
        <v>3</v>
      </c>
      <c r="D20" s="6" t="s">
        <v>4</v>
      </c>
      <c r="E20" s="6" t="s">
        <v>5</v>
      </c>
      <c r="F20" s="6" t="s">
        <v>8</v>
      </c>
      <c r="G20" s="6" t="s">
        <v>15</v>
      </c>
      <c r="H20" s="6" t="s">
        <v>82</v>
      </c>
      <c r="I20" s="154" t="s">
        <v>262</v>
      </c>
    </row>
    <row r="21" spans="1:12" s="9" customFormat="1" ht="264" x14ac:dyDescent="0.25">
      <c r="A21" s="13" t="s">
        <v>745</v>
      </c>
      <c r="B21" s="8"/>
      <c r="C21" s="11" t="s">
        <v>34</v>
      </c>
      <c r="D21" s="11" t="s">
        <v>35</v>
      </c>
      <c r="E21" s="11" t="s">
        <v>36</v>
      </c>
      <c r="F21" s="11" t="s">
        <v>37</v>
      </c>
      <c r="G21" s="11" t="s">
        <v>40</v>
      </c>
      <c r="H21" s="14" t="s">
        <v>85</v>
      </c>
      <c r="I21" s="26" t="s">
        <v>265</v>
      </c>
    </row>
    <row r="22" spans="1:12" s="9" customFormat="1" ht="30" customHeight="1" x14ac:dyDescent="0.25">
      <c r="A22" s="6" t="s">
        <v>1</v>
      </c>
      <c r="B22" s="6" t="s">
        <v>2</v>
      </c>
      <c r="C22" s="6" t="s">
        <v>3</v>
      </c>
      <c r="D22" s="6" t="s">
        <v>4</v>
      </c>
      <c r="E22" s="6" t="s">
        <v>5</v>
      </c>
      <c r="F22" s="6" t="s">
        <v>8</v>
      </c>
      <c r="G22" s="6" t="s">
        <v>15</v>
      </c>
      <c r="H22" s="6" t="s">
        <v>82</v>
      </c>
      <c r="I22" s="154" t="s">
        <v>262</v>
      </c>
    </row>
    <row r="23" spans="1:12" s="9" customFormat="1" ht="324" customHeight="1" x14ac:dyDescent="0.25">
      <c r="A23" s="13" t="s">
        <v>733</v>
      </c>
      <c r="B23" s="8"/>
      <c r="C23" s="11" t="s">
        <v>38</v>
      </c>
      <c r="D23" s="11" t="s">
        <v>41</v>
      </c>
      <c r="E23" s="11" t="s">
        <v>42</v>
      </c>
      <c r="F23" s="8"/>
      <c r="G23" s="11" t="s">
        <v>39</v>
      </c>
      <c r="H23" s="14" t="s">
        <v>85</v>
      </c>
      <c r="I23" s="26" t="s">
        <v>264</v>
      </c>
    </row>
    <row r="24" spans="1:12" s="9" customFormat="1" ht="30" customHeight="1" x14ac:dyDescent="0.25">
      <c r="A24" s="6" t="s">
        <v>1</v>
      </c>
      <c r="B24" s="6" t="s">
        <v>2</v>
      </c>
      <c r="C24" s="6" t="s">
        <v>3</v>
      </c>
      <c r="D24" s="6" t="s">
        <v>4</v>
      </c>
      <c r="E24" s="6" t="s">
        <v>5</v>
      </c>
      <c r="F24" s="6" t="s">
        <v>8</v>
      </c>
      <c r="G24" s="6" t="s">
        <v>15</v>
      </c>
      <c r="H24" s="6" t="s">
        <v>82</v>
      </c>
      <c r="I24" s="154" t="s">
        <v>262</v>
      </c>
    </row>
    <row r="25" spans="1:12" s="9" customFormat="1" ht="278.45" customHeight="1" x14ac:dyDescent="0.25">
      <c r="A25" s="13" t="s">
        <v>734</v>
      </c>
      <c r="B25" s="8"/>
      <c r="C25" s="11" t="s">
        <v>43</v>
      </c>
      <c r="D25" s="11" t="s">
        <v>56</v>
      </c>
      <c r="E25" s="11" t="s">
        <v>735</v>
      </c>
      <c r="F25" s="8"/>
      <c r="G25" s="11" t="s">
        <v>44</v>
      </c>
      <c r="H25" s="14" t="s">
        <v>86</v>
      </c>
      <c r="I25" s="26" t="s">
        <v>265</v>
      </c>
    </row>
    <row r="26" spans="1:12" s="9" customFormat="1" ht="30" customHeight="1" x14ac:dyDescent="0.25">
      <c r="A26" s="6" t="s">
        <v>1</v>
      </c>
      <c r="B26" s="6" t="s">
        <v>2</v>
      </c>
      <c r="C26" s="6" t="s">
        <v>3</v>
      </c>
      <c r="D26" s="6" t="s">
        <v>4</v>
      </c>
      <c r="E26" s="6" t="s">
        <v>5</v>
      </c>
      <c r="F26" s="6" t="s">
        <v>8</v>
      </c>
      <c r="G26" s="6" t="s">
        <v>15</v>
      </c>
      <c r="H26" s="6" t="s">
        <v>82</v>
      </c>
      <c r="I26" s="154" t="s">
        <v>262</v>
      </c>
    </row>
    <row r="27" spans="1:12" s="9" customFormat="1" ht="192.6" customHeight="1" x14ac:dyDescent="0.25">
      <c r="A27" s="13" t="s">
        <v>736</v>
      </c>
      <c r="B27" s="8"/>
      <c r="C27" s="11" t="s">
        <v>247</v>
      </c>
      <c r="D27" s="11" t="s">
        <v>48</v>
      </c>
      <c r="E27" s="11" t="s">
        <v>46</v>
      </c>
      <c r="F27" s="8"/>
      <c r="G27" s="11" t="s">
        <v>45</v>
      </c>
      <c r="H27" s="14" t="s">
        <v>85</v>
      </c>
      <c r="I27" s="26" t="s">
        <v>264</v>
      </c>
    </row>
    <row r="28" spans="1:12" s="9" customFormat="1" ht="30" customHeight="1" x14ac:dyDescent="0.25">
      <c r="A28" s="6" t="s">
        <v>1</v>
      </c>
      <c r="B28" s="6" t="s">
        <v>2</v>
      </c>
      <c r="C28" s="6" t="s">
        <v>3</v>
      </c>
      <c r="D28" s="6" t="s">
        <v>4</v>
      </c>
      <c r="E28" s="6" t="s">
        <v>5</v>
      </c>
      <c r="F28" s="6" t="s">
        <v>8</v>
      </c>
      <c r="G28" s="6" t="s">
        <v>15</v>
      </c>
      <c r="H28" s="6" t="s">
        <v>82</v>
      </c>
      <c r="I28" s="154" t="s">
        <v>262</v>
      </c>
    </row>
    <row r="29" spans="1:12" s="9" customFormat="1" ht="300" x14ac:dyDescent="0.25">
      <c r="A29" s="13" t="s">
        <v>737</v>
      </c>
      <c r="B29" s="8"/>
      <c r="C29" s="11" t="s">
        <v>49</v>
      </c>
      <c r="D29" s="11" t="s">
        <v>63</v>
      </c>
      <c r="E29" s="11" t="s">
        <v>62</v>
      </c>
      <c r="F29" s="8"/>
      <c r="G29" s="11" t="s">
        <v>50</v>
      </c>
      <c r="H29" s="14" t="s">
        <v>85</v>
      </c>
      <c r="I29" s="26" t="s">
        <v>264</v>
      </c>
    </row>
    <row r="30" spans="1:12" s="9" customFormat="1" ht="30" customHeight="1" x14ac:dyDescent="0.25">
      <c r="A30" s="6" t="s">
        <v>1</v>
      </c>
      <c r="B30" s="6" t="s">
        <v>2</v>
      </c>
      <c r="C30" s="6" t="s">
        <v>3</v>
      </c>
      <c r="D30" s="6" t="s">
        <v>4</v>
      </c>
      <c r="E30" s="6" t="s">
        <v>5</v>
      </c>
      <c r="F30" s="6" t="s">
        <v>8</v>
      </c>
      <c r="G30" s="6" t="s">
        <v>15</v>
      </c>
      <c r="H30" s="6" t="s">
        <v>82</v>
      </c>
      <c r="I30" s="154" t="s">
        <v>262</v>
      </c>
    </row>
    <row r="31" spans="1:12" s="9" customFormat="1" ht="308.45" customHeight="1" x14ac:dyDescent="0.25">
      <c r="A31" s="13" t="s">
        <v>739</v>
      </c>
      <c r="B31" s="8"/>
      <c r="C31" s="11" t="s">
        <v>51</v>
      </c>
      <c r="D31" s="11" t="s">
        <v>52</v>
      </c>
      <c r="E31" s="11" t="s">
        <v>53</v>
      </c>
      <c r="F31" s="8"/>
      <c r="G31" s="11" t="s">
        <v>54</v>
      </c>
      <c r="H31" s="14" t="s">
        <v>87</v>
      </c>
      <c r="I31" s="26" t="s">
        <v>264</v>
      </c>
    </row>
    <row r="32" spans="1:12" s="9" customFormat="1" ht="30" customHeight="1" x14ac:dyDescent="0.25">
      <c r="A32" s="6" t="s">
        <v>1</v>
      </c>
      <c r="B32" s="6" t="s">
        <v>2</v>
      </c>
      <c r="C32" s="6" t="s">
        <v>3</v>
      </c>
      <c r="D32" s="6" t="s">
        <v>4</v>
      </c>
      <c r="E32" s="6" t="s">
        <v>5</v>
      </c>
      <c r="F32" s="6" t="s">
        <v>8</v>
      </c>
      <c r="G32" s="6" t="s">
        <v>15</v>
      </c>
      <c r="H32" s="6" t="s">
        <v>82</v>
      </c>
      <c r="I32" s="154" t="s">
        <v>262</v>
      </c>
    </row>
    <row r="33" spans="1:9" s="9" customFormat="1" ht="285.60000000000002" customHeight="1" x14ac:dyDescent="0.25">
      <c r="A33" s="13" t="s">
        <v>740</v>
      </c>
      <c r="B33" s="8"/>
      <c r="C33" s="11" t="s">
        <v>285</v>
      </c>
      <c r="D33" s="11" t="s">
        <v>55</v>
      </c>
      <c r="E33" s="11" t="s">
        <v>57</v>
      </c>
      <c r="F33" s="8"/>
      <c r="G33" s="11" t="s">
        <v>58</v>
      </c>
      <c r="H33" s="14" t="s">
        <v>83</v>
      </c>
      <c r="I33" s="26" t="s">
        <v>263</v>
      </c>
    </row>
    <row r="34" spans="1:9" s="9" customFormat="1" ht="30" customHeight="1" x14ac:dyDescent="0.25">
      <c r="A34" s="6" t="s">
        <v>1</v>
      </c>
      <c r="B34" s="6" t="s">
        <v>2</v>
      </c>
      <c r="C34" s="6" t="s">
        <v>3</v>
      </c>
      <c r="D34" s="6" t="s">
        <v>4</v>
      </c>
      <c r="E34" s="6" t="s">
        <v>5</v>
      </c>
      <c r="F34" s="6" t="s">
        <v>8</v>
      </c>
      <c r="G34" s="6" t="s">
        <v>15</v>
      </c>
      <c r="H34" s="6" t="s">
        <v>82</v>
      </c>
      <c r="I34" s="154" t="s">
        <v>262</v>
      </c>
    </row>
    <row r="35" spans="1:9" s="9" customFormat="1" ht="333.6" customHeight="1" x14ac:dyDescent="0.25">
      <c r="A35" s="13" t="s">
        <v>741</v>
      </c>
      <c r="B35" s="8"/>
      <c r="C35" s="11" t="s">
        <v>64</v>
      </c>
      <c r="D35" s="11" t="s">
        <v>59</v>
      </c>
      <c r="E35" s="11" t="s">
        <v>60</v>
      </c>
      <c r="F35" s="8"/>
      <c r="G35" s="11" t="s">
        <v>61</v>
      </c>
      <c r="H35" s="14" t="s">
        <v>88</v>
      </c>
      <c r="I35" s="26" t="s">
        <v>263</v>
      </c>
    </row>
    <row r="36" spans="1:9" s="9" customFormat="1" ht="30" customHeight="1" x14ac:dyDescent="0.25">
      <c r="A36" s="6" t="s">
        <v>1</v>
      </c>
      <c r="B36" s="6" t="s">
        <v>2</v>
      </c>
      <c r="C36" s="6" t="s">
        <v>3</v>
      </c>
      <c r="D36" s="6" t="s">
        <v>4</v>
      </c>
      <c r="E36" s="6" t="s">
        <v>5</v>
      </c>
      <c r="F36" s="6" t="s">
        <v>8</v>
      </c>
      <c r="G36" s="6" t="s">
        <v>15</v>
      </c>
      <c r="H36" s="6" t="s">
        <v>82</v>
      </c>
      <c r="I36" s="154" t="s">
        <v>262</v>
      </c>
    </row>
    <row r="37" spans="1:9" s="9" customFormat="1" ht="409.5" x14ac:dyDescent="0.25">
      <c r="A37" s="12" t="s">
        <v>742</v>
      </c>
      <c r="B37" s="8"/>
      <c r="C37" s="11" t="s">
        <v>65</v>
      </c>
      <c r="D37" s="11" t="s">
        <v>66</v>
      </c>
      <c r="E37" s="11" t="s">
        <v>68</v>
      </c>
      <c r="F37" s="8"/>
      <c r="G37" s="11" t="s">
        <v>69</v>
      </c>
      <c r="H37" s="14" t="s">
        <v>83</v>
      </c>
      <c r="I37" s="26" t="s">
        <v>263</v>
      </c>
    </row>
    <row r="38" spans="1:9" s="9" customFormat="1" ht="30" customHeight="1" x14ac:dyDescent="0.25">
      <c r="A38" s="6" t="s">
        <v>1</v>
      </c>
      <c r="B38" s="6" t="s">
        <v>2</v>
      </c>
      <c r="C38" s="6" t="s">
        <v>3</v>
      </c>
      <c r="D38" s="6" t="s">
        <v>4</v>
      </c>
      <c r="E38" s="6" t="s">
        <v>5</v>
      </c>
      <c r="F38" s="6" t="s">
        <v>8</v>
      </c>
      <c r="G38" s="6" t="s">
        <v>15</v>
      </c>
      <c r="H38" s="6" t="s">
        <v>82</v>
      </c>
      <c r="I38" s="154" t="s">
        <v>262</v>
      </c>
    </row>
    <row r="39" spans="1:9" s="9" customFormat="1" ht="336" x14ac:dyDescent="0.25">
      <c r="A39" s="13" t="s">
        <v>743</v>
      </c>
      <c r="B39" s="8"/>
      <c r="C39" s="11" t="s">
        <v>70</v>
      </c>
      <c r="D39" s="11" t="s">
        <v>71</v>
      </c>
      <c r="E39" s="11" t="s">
        <v>72</v>
      </c>
      <c r="F39" s="8"/>
      <c r="G39" s="11" t="s">
        <v>73</v>
      </c>
      <c r="H39" s="14" t="s">
        <v>83</v>
      </c>
      <c r="I39" s="26" t="s">
        <v>263</v>
      </c>
    </row>
    <row r="40" spans="1:9" s="9" customFormat="1" ht="30" customHeight="1" x14ac:dyDescent="0.25">
      <c r="A40" s="6" t="s">
        <v>1</v>
      </c>
      <c r="B40" s="6" t="s">
        <v>2</v>
      </c>
      <c r="C40" s="6" t="s">
        <v>3</v>
      </c>
      <c r="D40" s="6" t="s">
        <v>4</v>
      </c>
      <c r="E40" s="6" t="s">
        <v>5</v>
      </c>
      <c r="F40" s="6" t="s">
        <v>8</v>
      </c>
      <c r="G40" s="6" t="s">
        <v>15</v>
      </c>
      <c r="H40" s="6" t="s">
        <v>0</v>
      </c>
      <c r="I40" s="154" t="s">
        <v>262</v>
      </c>
    </row>
    <row r="41" spans="1:9" s="9" customFormat="1" ht="372" x14ac:dyDescent="0.25">
      <c r="A41" s="13" t="s">
        <v>744</v>
      </c>
      <c r="B41" s="8"/>
      <c r="C41" s="11" t="s">
        <v>74</v>
      </c>
      <c r="D41" s="11" t="s">
        <v>75</v>
      </c>
      <c r="E41" s="11" t="s">
        <v>254</v>
      </c>
      <c r="F41" s="8"/>
      <c r="G41" s="11" t="s">
        <v>76</v>
      </c>
      <c r="H41" s="14" t="s">
        <v>83</v>
      </c>
      <c r="I41" s="26" t="s">
        <v>263</v>
      </c>
    </row>
    <row r="42" spans="1:9" s="9" customFormat="1" ht="30" customHeight="1" x14ac:dyDescent="0.25">
      <c r="A42" s="6" t="s">
        <v>1</v>
      </c>
      <c r="B42" s="6" t="s">
        <v>2</v>
      </c>
      <c r="C42" s="6" t="s">
        <v>3</v>
      </c>
      <c r="D42" s="6" t="s">
        <v>4</v>
      </c>
      <c r="E42" s="6" t="s">
        <v>5</v>
      </c>
      <c r="F42" s="6" t="s">
        <v>8</v>
      </c>
      <c r="G42" s="6" t="s">
        <v>15</v>
      </c>
      <c r="H42" s="6" t="s">
        <v>82</v>
      </c>
      <c r="I42" s="154" t="s">
        <v>262</v>
      </c>
    </row>
    <row r="43" spans="1:9" s="9" customFormat="1" ht="240" x14ac:dyDescent="0.25">
      <c r="A43" s="13" t="s">
        <v>738</v>
      </c>
      <c r="B43" s="8"/>
      <c r="C43" s="11" t="s">
        <v>269</v>
      </c>
      <c r="D43" s="11" t="s">
        <v>270</v>
      </c>
      <c r="E43" s="11" t="s">
        <v>729</v>
      </c>
      <c r="F43" s="8"/>
      <c r="G43" s="11" t="s">
        <v>77</v>
      </c>
      <c r="H43" s="14" t="s">
        <v>85</v>
      </c>
      <c r="I43" s="26" t="s">
        <v>264</v>
      </c>
    </row>
    <row r="44" spans="1:9" s="9" customFormat="1" ht="30" customHeight="1" x14ac:dyDescent="0.25">
      <c r="A44" s="6" t="s">
        <v>1</v>
      </c>
      <c r="B44" s="6" t="s">
        <v>2</v>
      </c>
      <c r="C44" s="6" t="s">
        <v>3</v>
      </c>
      <c r="D44" s="6" t="s">
        <v>4</v>
      </c>
      <c r="E44" s="6" t="s">
        <v>5</v>
      </c>
      <c r="F44" s="6" t="s">
        <v>8</v>
      </c>
      <c r="G44" s="6" t="s">
        <v>15</v>
      </c>
      <c r="H44" s="6" t="s">
        <v>82</v>
      </c>
      <c r="I44" s="154" t="s">
        <v>262</v>
      </c>
    </row>
    <row r="45" spans="1:9" s="9" customFormat="1" ht="409.5" x14ac:dyDescent="0.25">
      <c r="A45" s="13" t="s">
        <v>78</v>
      </c>
      <c r="B45" s="8"/>
      <c r="C45" s="11" t="s">
        <v>257</v>
      </c>
      <c r="D45" s="11" t="s">
        <v>79</v>
      </c>
      <c r="E45" s="11" t="s">
        <v>80</v>
      </c>
      <c r="F45" s="8"/>
      <c r="G45" s="11" t="s">
        <v>81</v>
      </c>
      <c r="H45" s="14" t="s">
        <v>83</v>
      </c>
      <c r="I45" s="26" t="s">
        <v>263</v>
      </c>
    </row>
    <row r="46" spans="1:9" s="10" customFormat="1" ht="30" customHeight="1" x14ac:dyDescent="0.2">
      <c r="A46" s="6" t="s">
        <v>1</v>
      </c>
      <c r="B46" s="6" t="s">
        <v>2</v>
      </c>
      <c r="C46" s="6" t="s">
        <v>3</v>
      </c>
      <c r="D46" s="6" t="s">
        <v>4</v>
      </c>
      <c r="E46" s="6" t="s">
        <v>5</v>
      </c>
      <c r="F46" s="6" t="s">
        <v>8</v>
      </c>
      <c r="G46" s="6" t="s">
        <v>15</v>
      </c>
      <c r="H46" s="6" t="s">
        <v>82</v>
      </c>
      <c r="I46" s="154" t="s">
        <v>262</v>
      </c>
    </row>
    <row r="47" spans="1:9" s="10" customFormat="1" ht="409.5" x14ac:dyDescent="0.2">
      <c r="A47" s="13" t="s">
        <v>259</v>
      </c>
      <c r="B47" s="25"/>
      <c r="C47" s="11" t="s">
        <v>260</v>
      </c>
      <c r="D47" s="11" t="s">
        <v>266</v>
      </c>
      <c r="E47" s="11" t="s">
        <v>730</v>
      </c>
      <c r="F47" s="25"/>
      <c r="G47" s="11" t="s">
        <v>261</v>
      </c>
      <c r="H47" s="14" t="s">
        <v>83</v>
      </c>
      <c r="I47" s="26" t="s">
        <v>264</v>
      </c>
    </row>
    <row r="48" spans="1:9" s="10" customFormat="1" ht="12" x14ac:dyDescent="0.2">
      <c r="E48" s="47"/>
      <c r="I48" s="171"/>
    </row>
    <row r="49" spans="9:9" s="10" customFormat="1" ht="12" x14ac:dyDescent="0.2">
      <c r="I49" s="171"/>
    </row>
    <row r="50" spans="9:9" s="10" customFormat="1" ht="12" x14ac:dyDescent="0.2">
      <c r="I50" s="171"/>
    </row>
    <row r="51" spans="9:9" s="10" customFormat="1" ht="12" x14ac:dyDescent="0.2">
      <c r="I51" s="171"/>
    </row>
    <row r="52" spans="9:9" s="10" customFormat="1" ht="12" x14ac:dyDescent="0.2">
      <c r="I52" s="171"/>
    </row>
    <row r="53" spans="9:9" s="10" customFormat="1" ht="12" x14ac:dyDescent="0.2">
      <c r="I53" s="171"/>
    </row>
    <row r="54" spans="9:9" s="10" customFormat="1" ht="12" x14ac:dyDescent="0.2">
      <c r="I54" s="171"/>
    </row>
    <row r="55" spans="9:9" s="10" customFormat="1" ht="12" x14ac:dyDescent="0.2">
      <c r="I55" s="171"/>
    </row>
    <row r="56" spans="9:9" s="10" customFormat="1" ht="12" x14ac:dyDescent="0.2">
      <c r="I56" s="171"/>
    </row>
    <row r="57" spans="9:9" s="10" customFormat="1" ht="12" x14ac:dyDescent="0.2">
      <c r="I57" s="171"/>
    </row>
    <row r="58" spans="9:9" s="10" customFormat="1" ht="12" x14ac:dyDescent="0.2">
      <c r="I58" s="171"/>
    </row>
    <row r="59" spans="9:9" s="10" customFormat="1" ht="12" x14ac:dyDescent="0.2">
      <c r="I59" s="171"/>
    </row>
    <row r="60" spans="9:9" s="10" customFormat="1" ht="12" x14ac:dyDescent="0.2">
      <c r="I60" s="171"/>
    </row>
    <row r="61" spans="9:9" s="10" customFormat="1" ht="12" x14ac:dyDescent="0.2">
      <c r="I61" s="171"/>
    </row>
    <row r="62" spans="9:9" s="10" customFormat="1" ht="12" x14ac:dyDescent="0.2">
      <c r="I62" s="171"/>
    </row>
    <row r="63" spans="9:9" s="10" customFormat="1" ht="12" x14ac:dyDescent="0.2">
      <c r="I63" s="171"/>
    </row>
    <row r="64" spans="9:9" s="7" customFormat="1" ht="12" x14ac:dyDescent="0.2">
      <c r="I64" s="172"/>
    </row>
  </sheetData>
  <mergeCells count="19">
    <mergeCell ref="H7:H10"/>
    <mergeCell ref="H13:H14"/>
    <mergeCell ref="H16:H19"/>
    <mergeCell ref="I7:I10"/>
    <mergeCell ref="I12:I14"/>
    <mergeCell ref="I16:I19"/>
    <mergeCell ref="D17:D19"/>
    <mergeCell ref="C16:C19"/>
    <mergeCell ref="A16:A19"/>
    <mergeCell ref="B16:B19"/>
    <mergeCell ref="G7:G10"/>
    <mergeCell ref="D13:D14"/>
    <mergeCell ref="B13:B14"/>
    <mergeCell ref="A12:A14"/>
    <mergeCell ref="C12:C14"/>
    <mergeCell ref="D7:D10"/>
    <mergeCell ref="C7:C10"/>
    <mergeCell ref="B7:B10"/>
    <mergeCell ref="A7:A10"/>
  </mergeCells>
  <pageMargins left="0.70866141732283472" right="0.70866141732283472" top="0.74803149606299213" bottom="0.74803149606299213" header="0.31496062992125984" footer="0.31496062992125984"/>
  <pageSetup scale="8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C0C14-9062-4543-B4F1-7433C56A3B9A}">
  <dimension ref="B3:C22"/>
  <sheetViews>
    <sheetView zoomScale="80" zoomScaleNormal="80" workbookViewId="0">
      <selection activeCell="B16" sqref="B16"/>
    </sheetView>
  </sheetViews>
  <sheetFormatPr baseColWidth="10" defaultColWidth="10.85546875" defaultRowHeight="15" x14ac:dyDescent="0.25"/>
  <cols>
    <col min="1" max="1" width="10.85546875" style="3"/>
    <col min="2" max="2" width="24.7109375" style="3" customWidth="1"/>
    <col min="3" max="3" width="83.42578125" style="3" customWidth="1"/>
    <col min="4" max="16384" width="10.85546875" style="3"/>
  </cols>
  <sheetData>
    <row r="3" spans="2:3" s="38" customFormat="1" ht="30" customHeight="1" x14ac:dyDescent="0.25">
      <c r="B3" s="39" t="s">
        <v>287</v>
      </c>
    </row>
    <row r="12" spans="2:3" ht="30" x14ac:dyDescent="0.25">
      <c r="B12" s="41" t="s">
        <v>288</v>
      </c>
      <c r="C12" s="42" t="s">
        <v>298</v>
      </c>
    </row>
    <row r="13" spans="2:3" ht="30" x14ac:dyDescent="0.25">
      <c r="B13" s="41" t="s">
        <v>289</v>
      </c>
      <c r="C13" s="42" t="s">
        <v>299</v>
      </c>
    </row>
    <row r="14" spans="2:3" x14ac:dyDescent="0.25">
      <c r="B14" s="41" t="s">
        <v>290</v>
      </c>
      <c r="C14" s="42" t="s">
        <v>301</v>
      </c>
    </row>
    <row r="15" spans="2:3" ht="30" x14ac:dyDescent="0.25">
      <c r="B15" s="43" t="s">
        <v>291</v>
      </c>
      <c r="C15" s="40" t="s">
        <v>300</v>
      </c>
    </row>
    <row r="16" spans="2:3" ht="30" x14ac:dyDescent="0.25">
      <c r="B16" s="43" t="s">
        <v>292</v>
      </c>
      <c r="C16" s="40" t="s">
        <v>302</v>
      </c>
    </row>
    <row r="17" spans="2:3" ht="60" x14ac:dyDescent="0.25">
      <c r="B17" s="43" t="s">
        <v>293</v>
      </c>
      <c r="C17" s="40" t="s">
        <v>303</v>
      </c>
    </row>
    <row r="18" spans="2:3" ht="30" x14ac:dyDescent="0.25">
      <c r="B18" s="40" t="s">
        <v>294</v>
      </c>
      <c r="C18" s="40" t="s">
        <v>304</v>
      </c>
    </row>
    <row r="19" spans="2:3" ht="45" x14ac:dyDescent="0.25">
      <c r="B19" s="40" t="s">
        <v>295</v>
      </c>
      <c r="C19" s="40" t="s">
        <v>305</v>
      </c>
    </row>
    <row r="20" spans="2:3" ht="45" x14ac:dyDescent="0.25">
      <c r="B20" s="40" t="s">
        <v>296</v>
      </c>
      <c r="C20" s="40" t="s">
        <v>306</v>
      </c>
    </row>
    <row r="21" spans="2:3" ht="45" x14ac:dyDescent="0.25">
      <c r="B21" s="40" t="s">
        <v>297</v>
      </c>
      <c r="C21" s="40" t="s">
        <v>307</v>
      </c>
    </row>
    <row r="22" spans="2:3" x14ac:dyDescent="0.25">
      <c r="B22" s="44"/>
      <c r="C22" s="4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62233-BD89-4759-ADD8-7076620FBFF2}">
  <dimension ref="B1:AF118"/>
  <sheetViews>
    <sheetView zoomScale="40" zoomScaleNormal="40" workbookViewId="0">
      <selection activeCell="AN19" sqref="AN19"/>
    </sheetView>
  </sheetViews>
  <sheetFormatPr baseColWidth="10" defaultRowHeight="15" x14ac:dyDescent="0.25"/>
  <cols>
    <col min="1" max="1" width="1.140625" style="3" customWidth="1"/>
    <col min="2" max="5" width="11.7109375" style="3" customWidth="1"/>
    <col min="6" max="6" width="16.5703125" style="3" customWidth="1"/>
    <col min="7" max="7" width="2.28515625" style="3" customWidth="1"/>
    <col min="8" max="8" width="11" style="3" customWidth="1"/>
    <col min="9" max="11" width="8.7109375" style="3" customWidth="1"/>
    <col min="12" max="13" width="11.7109375" style="3" customWidth="1"/>
    <col min="14" max="14" width="22.28515625" style="3" customWidth="1"/>
    <col min="15" max="15" width="2.28515625" style="3" customWidth="1"/>
    <col min="16" max="19" width="8.7109375" style="3" customWidth="1"/>
    <col min="20" max="20" width="9.28515625" style="3" customWidth="1"/>
    <col min="21" max="23" width="10.85546875" style="3"/>
    <col min="24" max="24" width="2.28515625" style="3" customWidth="1"/>
    <col min="25" max="30" width="8.7109375" style="3" customWidth="1"/>
    <col min="31" max="31" width="26" style="3" customWidth="1"/>
    <col min="32" max="33" width="8.7109375" style="3" customWidth="1"/>
    <col min="34" max="243" width="10.85546875" style="3"/>
    <col min="244" max="244" width="1.140625" style="3" customWidth="1"/>
    <col min="245" max="248" width="11.7109375" style="3" customWidth="1"/>
    <col min="249" max="249" width="16.5703125" style="3" customWidth="1"/>
    <col min="250" max="250" width="8.28515625" style="3" customWidth="1"/>
    <col min="251" max="251" width="8.42578125" style="3" customWidth="1"/>
    <col min="252" max="252" width="44.140625" style="3" customWidth="1"/>
    <col min="253" max="253" width="2.28515625" style="3" customWidth="1"/>
    <col min="254" max="254" width="11" style="3" customWidth="1"/>
    <col min="255" max="257" width="8.7109375" style="3" customWidth="1"/>
    <col min="258" max="259" width="11.7109375" style="3" customWidth="1"/>
    <col min="260" max="260" width="22.28515625" style="3" customWidth="1"/>
    <col min="261" max="262" width="11.7109375" style="3" customWidth="1"/>
    <col min="263" max="263" width="42.140625" style="3" customWidth="1"/>
    <col min="264" max="264" width="2.28515625" style="3" customWidth="1"/>
    <col min="265" max="268" width="8.7109375" style="3" customWidth="1"/>
    <col min="269" max="269" width="9.28515625" style="3" customWidth="1"/>
    <col min="270" max="272" width="10.85546875" style="3"/>
    <col min="273" max="273" width="2.28515625" style="3" customWidth="1"/>
    <col min="274" max="276" width="8.7109375" style="3" customWidth="1"/>
    <col min="277" max="277" width="32.85546875" style="3" customWidth="1"/>
    <col min="278" max="278" width="9.5703125" style="3" customWidth="1"/>
    <col min="279" max="283" width="8.7109375" style="3" customWidth="1"/>
    <col min="284" max="284" width="26" style="3" customWidth="1"/>
    <col min="285" max="286" width="8.7109375" style="3" customWidth="1"/>
    <col min="287" max="287" width="40.85546875" style="3" customWidth="1"/>
    <col min="288" max="289" width="8.7109375" style="3" customWidth="1"/>
    <col min="290" max="499" width="10.85546875" style="3"/>
    <col min="500" max="500" width="1.140625" style="3" customWidth="1"/>
    <col min="501" max="504" width="11.7109375" style="3" customWidth="1"/>
    <col min="505" max="505" width="16.5703125" style="3" customWidth="1"/>
    <col min="506" max="506" width="8.28515625" style="3" customWidth="1"/>
    <col min="507" max="507" width="8.42578125" style="3" customWidth="1"/>
    <col min="508" max="508" width="44.140625" style="3" customWidth="1"/>
    <col min="509" max="509" width="2.28515625" style="3" customWidth="1"/>
    <col min="510" max="510" width="11" style="3" customWidth="1"/>
    <col min="511" max="513" width="8.7109375" style="3" customWidth="1"/>
    <col min="514" max="515" width="11.7109375" style="3" customWidth="1"/>
    <col min="516" max="516" width="22.28515625" style="3" customWidth="1"/>
    <col min="517" max="518" width="11.7109375" style="3" customWidth="1"/>
    <col min="519" max="519" width="42.140625" style="3" customWidth="1"/>
    <col min="520" max="520" width="2.28515625" style="3" customWidth="1"/>
    <col min="521" max="524" width="8.7109375" style="3" customWidth="1"/>
    <col min="525" max="525" width="9.28515625" style="3" customWidth="1"/>
    <col min="526" max="528" width="10.85546875" style="3"/>
    <col min="529" max="529" width="2.28515625" style="3" customWidth="1"/>
    <col min="530" max="532" width="8.7109375" style="3" customWidth="1"/>
    <col min="533" max="533" width="32.85546875" style="3" customWidth="1"/>
    <col min="534" max="534" width="9.5703125" style="3" customWidth="1"/>
    <col min="535" max="539" width="8.7109375" style="3" customWidth="1"/>
    <col min="540" max="540" width="26" style="3" customWidth="1"/>
    <col min="541" max="542" width="8.7109375" style="3" customWidth="1"/>
    <col min="543" max="543" width="40.85546875" style="3" customWidth="1"/>
    <col min="544" max="545" width="8.7109375" style="3" customWidth="1"/>
    <col min="546" max="755" width="10.85546875" style="3"/>
    <col min="756" max="756" width="1.140625" style="3" customWidth="1"/>
    <col min="757" max="760" width="11.7109375" style="3" customWidth="1"/>
    <col min="761" max="761" width="16.5703125" style="3" customWidth="1"/>
    <col min="762" max="762" width="8.28515625" style="3" customWidth="1"/>
    <col min="763" max="763" width="8.42578125" style="3" customWidth="1"/>
    <col min="764" max="764" width="44.140625" style="3" customWidth="1"/>
    <col min="765" max="765" width="2.28515625" style="3" customWidth="1"/>
    <col min="766" max="766" width="11" style="3" customWidth="1"/>
    <col min="767" max="769" width="8.7109375" style="3" customWidth="1"/>
    <col min="770" max="771" width="11.7109375" style="3" customWidth="1"/>
    <col min="772" max="772" width="22.28515625" style="3" customWidth="1"/>
    <col min="773" max="774" width="11.7109375" style="3" customWidth="1"/>
    <col min="775" max="775" width="42.140625" style="3" customWidth="1"/>
    <col min="776" max="776" width="2.28515625" style="3" customWidth="1"/>
    <col min="777" max="780" width="8.7109375" style="3" customWidth="1"/>
    <col min="781" max="781" width="9.28515625" style="3" customWidth="1"/>
    <col min="782" max="784" width="10.85546875" style="3"/>
    <col min="785" max="785" width="2.28515625" style="3" customWidth="1"/>
    <col min="786" max="788" width="8.7109375" style="3" customWidth="1"/>
    <col min="789" max="789" width="32.85546875" style="3" customWidth="1"/>
    <col min="790" max="790" width="9.5703125" style="3" customWidth="1"/>
    <col min="791" max="795" width="8.7109375" style="3" customWidth="1"/>
    <col min="796" max="796" width="26" style="3" customWidth="1"/>
    <col min="797" max="798" width="8.7109375" style="3" customWidth="1"/>
    <col min="799" max="799" width="40.85546875" style="3" customWidth="1"/>
    <col min="800" max="801" width="8.7109375" style="3" customWidth="1"/>
    <col min="802" max="1011" width="10.85546875" style="3"/>
    <col min="1012" max="1012" width="1.140625" style="3" customWidth="1"/>
    <col min="1013" max="1016" width="11.7109375" style="3" customWidth="1"/>
    <col min="1017" max="1017" width="16.5703125" style="3" customWidth="1"/>
    <col min="1018" max="1018" width="8.28515625" style="3" customWidth="1"/>
    <col min="1019" max="1019" width="8.42578125" style="3" customWidth="1"/>
    <col min="1020" max="1020" width="44.140625" style="3" customWidth="1"/>
    <col min="1021" max="1021" width="2.28515625" style="3" customWidth="1"/>
    <col min="1022" max="1022" width="11" style="3" customWidth="1"/>
    <col min="1023" max="1025" width="8.7109375" style="3" customWidth="1"/>
    <col min="1026" max="1027" width="11.7109375" style="3" customWidth="1"/>
    <col min="1028" max="1028" width="22.28515625" style="3" customWidth="1"/>
    <col min="1029" max="1030" width="11.7109375" style="3" customWidth="1"/>
    <col min="1031" max="1031" width="42.140625" style="3" customWidth="1"/>
    <col min="1032" max="1032" width="2.28515625" style="3" customWidth="1"/>
    <col min="1033" max="1036" width="8.7109375" style="3" customWidth="1"/>
    <col min="1037" max="1037" width="9.28515625" style="3" customWidth="1"/>
    <col min="1038" max="1040" width="10.85546875" style="3"/>
    <col min="1041" max="1041" width="2.28515625" style="3" customWidth="1"/>
    <col min="1042" max="1044" width="8.7109375" style="3" customWidth="1"/>
    <col min="1045" max="1045" width="32.85546875" style="3" customWidth="1"/>
    <col min="1046" max="1046" width="9.5703125" style="3" customWidth="1"/>
    <col min="1047" max="1051" width="8.7109375" style="3" customWidth="1"/>
    <col min="1052" max="1052" width="26" style="3" customWidth="1"/>
    <col min="1053" max="1054" width="8.7109375" style="3" customWidth="1"/>
    <col min="1055" max="1055" width="40.85546875" style="3" customWidth="1"/>
    <col min="1056" max="1057" width="8.7109375" style="3" customWidth="1"/>
    <col min="1058" max="1267" width="10.85546875" style="3"/>
    <col min="1268" max="1268" width="1.140625" style="3" customWidth="1"/>
    <col min="1269" max="1272" width="11.7109375" style="3" customWidth="1"/>
    <col min="1273" max="1273" width="16.5703125" style="3" customWidth="1"/>
    <col min="1274" max="1274" width="8.28515625" style="3" customWidth="1"/>
    <col min="1275" max="1275" width="8.42578125" style="3" customWidth="1"/>
    <col min="1276" max="1276" width="44.140625" style="3" customWidth="1"/>
    <col min="1277" max="1277" width="2.28515625" style="3" customWidth="1"/>
    <col min="1278" max="1278" width="11" style="3" customWidth="1"/>
    <col min="1279" max="1281" width="8.7109375" style="3" customWidth="1"/>
    <col min="1282" max="1283" width="11.7109375" style="3" customWidth="1"/>
    <col min="1284" max="1284" width="22.28515625" style="3" customWidth="1"/>
    <col min="1285" max="1286" width="11.7109375" style="3" customWidth="1"/>
    <col min="1287" max="1287" width="42.140625" style="3" customWidth="1"/>
    <col min="1288" max="1288" width="2.28515625" style="3" customWidth="1"/>
    <col min="1289" max="1292" width="8.7109375" style="3" customWidth="1"/>
    <col min="1293" max="1293" width="9.28515625" style="3" customWidth="1"/>
    <col min="1294" max="1296" width="10.85546875" style="3"/>
    <col min="1297" max="1297" width="2.28515625" style="3" customWidth="1"/>
    <col min="1298" max="1300" width="8.7109375" style="3" customWidth="1"/>
    <col min="1301" max="1301" width="32.85546875" style="3" customWidth="1"/>
    <col min="1302" max="1302" width="9.5703125" style="3" customWidth="1"/>
    <col min="1303" max="1307" width="8.7109375" style="3" customWidth="1"/>
    <col min="1308" max="1308" width="26" style="3" customWidth="1"/>
    <col min="1309" max="1310" width="8.7109375" style="3" customWidth="1"/>
    <col min="1311" max="1311" width="40.85546875" style="3" customWidth="1"/>
    <col min="1312" max="1313" width="8.7109375" style="3" customWidth="1"/>
    <col min="1314" max="1523" width="10.85546875" style="3"/>
    <col min="1524" max="1524" width="1.140625" style="3" customWidth="1"/>
    <col min="1525" max="1528" width="11.7109375" style="3" customWidth="1"/>
    <col min="1529" max="1529" width="16.5703125" style="3" customWidth="1"/>
    <col min="1530" max="1530" width="8.28515625" style="3" customWidth="1"/>
    <col min="1531" max="1531" width="8.42578125" style="3" customWidth="1"/>
    <col min="1532" max="1532" width="44.140625" style="3" customWidth="1"/>
    <col min="1533" max="1533" width="2.28515625" style="3" customWidth="1"/>
    <col min="1534" max="1534" width="11" style="3" customWidth="1"/>
    <col min="1535" max="1537" width="8.7109375" style="3" customWidth="1"/>
    <col min="1538" max="1539" width="11.7109375" style="3" customWidth="1"/>
    <col min="1540" max="1540" width="22.28515625" style="3" customWidth="1"/>
    <col min="1541" max="1542" width="11.7109375" style="3" customWidth="1"/>
    <col min="1543" max="1543" width="42.140625" style="3" customWidth="1"/>
    <col min="1544" max="1544" width="2.28515625" style="3" customWidth="1"/>
    <col min="1545" max="1548" width="8.7109375" style="3" customWidth="1"/>
    <col min="1549" max="1549" width="9.28515625" style="3" customWidth="1"/>
    <col min="1550" max="1552" width="10.85546875" style="3"/>
    <col min="1553" max="1553" width="2.28515625" style="3" customWidth="1"/>
    <col min="1554" max="1556" width="8.7109375" style="3" customWidth="1"/>
    <col min="1557" max="1557" width="32.85546875" style="3" customWidth="1"/>
    <col min="1558" max="1558" width="9.5703125" style="3" customWidth="1"/>
    <col min="1559" max="1563" width="8.7109375" style="3" customWidth="1"/>
    <col min="1564" max="1564" width="26" style="3" customWidth="1"/>
    <col min="1565" max="1566" width="8.7109375" style="3" customWidth="1"/>
    <col min="1567" max="1567" width="40.85546875" style="3" customWidth="1"/>
    <col min="1568" max="1569" width="8.7109375" style="3" customWidth="1"/>
    <col min="1570" max="1779" width="10.85546875" style="3"/>
    <col min="1780" max="1780" width="1.140625" style="3" customWidth="1"/>
    <col min="1781" max="1784" width="11.7109375" style="3" customWidth="1"/>
    <col min="1785" max="1785" width="16.5703125" style="3" customWidth="1"/>
    <col min="1786" max="1786" width="8.28515625" style="3" customWidth="1"/>
    <col min="1787" max="1787" width="8.42578125" style="3" customWidth="1"/>
    <col min="1788" max="1788" width="44.140625" style="3" customWidth="1"/>
    <col min="1789" max="1789" width="2.28515625" style="3" customWidth="1"/>
    <col min="1790" max="1790" width="11" style="3" customWidth="1"/>
    <col min="1791" max="1793" width="8.7109375" style="3" customWidth="1"/>
    <col min="1794" max="1795" width="11.7109375" style="3" customWidth="1"/>
    <col min="1796" max="1796" width="22.28515625" style="3" customWidth="1"/>
    <col min="1797" max="1798" width="11.7109375" style="3" customWidth="1"/>
    <col min="1799" max="1799" width="42.140625" style="3" customWidth="1"/>
    <col min="1800" max="1800" width="2.28515625" style="3" customWidth="1"/>
    <col min="1801" max="1804" width="8.7109375" style="3" customWidth="1"/>
    <col min="1805" max="1805" width="9.28515625" style="3" customWidth="1"/>
    <col min="1806" max="1808" width="10.85546875" style="3"/>
    <col min="1809" max="1809" width="2.28515625" style="3" customWidth="1"/>
    <col min="1810" max="1812" width="8.7109375" style="3" customWidth="1"/>
    <col min="1813" max="1813" width="32.85546875" style="3" customWidth="1"/>
    <col min="1814" max="1814" width="9.5703125" style="3" customWidth="1"/>
    <col min="1815" max="1819" width="8.7109375" style="3" customWidth="1"/>
    <col min="1820" max="1820" width="26" style="3" customWidth="1"/>
    <col min="1821" max="1822" width="8.7109375" style="3" customWidth="1"/>
    <col min="1823" max="1823" width="40.85546875" style="3" customWidth="1"/>
    <col min="1824" max="1825" width="8.7109375" style="3" customWidth="1"/>
    <col min="1826" max="2035" width="10.85546875" style="3"/>
    <col min="2036" max="2036" width="1.140625" style="3" customWidth="1"/>
    <col min="2037" max="2040" width="11.7109375" style="3" customWidth="1"/>
    <col min="2041" max="2041" width="16.5703125" style="3" customWidth="1"/>
    <col min="2042" max="2042" width="8.28515625" style="3" customWidth="1"/>
    <col min="2043" max="2043" width="8.42578125" style="3" customWidth="1"/>
    <col min="2044" max="2044" width="44.140625" style="3" customWidth="1"/>
    <col min="2045" max="2045" width="2.28515625" style="3" customWidth="1"/>
    <col min="2046" max="2046" width="11" style="3" customWidth="1"/>
    <col min="2047" max="2049" width="8.7109375" style="3" customWidth="1"/>
    <col min="2050" max="2051" width="11.7109375" style="3" customWidth="1"/>
    <col min="2052" max="2052" width="22.28515625" style="3" customWidth="1"/>
    <col min="2053" max="2054" width="11.7109375" style="3" customWidth="1"/>
    <col min="2055" max="2055" width="42.140625" style="3" customWidth="1"/>
    <col min="2056" max="2056" width="2.28515625" style="3" customWidth="1"/>
    <col min="2057" max="2060" width="8.7109375" style="3" customWidth="1"/>
    <col min="2061" max="2061" width="9.28515625" style="3" customWidth="1"/>
    <col min="2062" max="2064" width="10.85546875" style="3"/>
    <col min="2065" max="2065" width="2.28515625" style="3" customWidth="1"/>
    <col min="2066" max="2068" width="8.7109375" style="3" customWidth="1"/>
    <col min="2069" max="2069" width="32.85546875" style="3" customWidth="1"/>
    <col min="2070" max="2070" width="9.5703125" style="3" customWidth="1"/>
    <col min="2071" max="2075" width="8.7109375" style="3" customWidth="1"/>
    <col min="2076" max="2076" width="26" style="3" customWidth="1"/>
    <col min="2077" max="2078" width="8.7109375" style="3" customWidth="1"/>
    <col min="2079" max="2079" width="40.85546875" style="3" customWidth="1"/>
    <col min="2080" max="2081" width="8.7109375" style="3" customWidth="1"/>
    <col min="2082" max="2291" width="10.85546875" style="3"/>
    <col min="2292" max="2292" width="1.140625" style="3" customWidth="1"/>
    <col min="2293" max="2296" width="11.7109375" style="3" customWidth="1"/>
    <col min="2297" max="2297" width="16.5703125" style="3" customWidth="1"/>
    <col min="2298" max="2298" width="8.28515625" style="3" customWidth="1"/>
    <col min="2299" max="2299" width="8.42578125" style="3" customWidth="1"/>
    <col min="2300" max="2300" width="44.140625" style="3" customWidth="1"/>
    <col min="2301" max="2301" width="2.28515625" style="3" customWidth="1"/>
    <col min="2302" max="2302" width="11" style="3" customWidth="1"/>
    <col min="2303" max="2305" width="8.7109375" style="3" customWidth="1"/>
    <col min="2306" max="2307" width="11.7109375" style="3" customWidth="1"/>
    <col min="2308" max="2308" width="22.28515625" style="3" customWidth="1"/>
    <col min="2309" max="2310" width="11.7109375" style="3" customWidth="1"/>
    <col min="2311" max="2311" width="42.140625" style="3" customWidth="1"/>
    <col min="2312" max="2312" width="2.28515625" style="3" customWidth="1"/>
    <col min="2313" max="2316" width="8.7109375" style="3" customWidth="1"/>
    <col min="2317" max="2317" width="9.28515625" style="3" customWidth="1"/>
    <col min="2318" max="2320" width="10.85546875" style="3"/>
    <col min="2321" max="2321" width="2.28515625" style="3" customWidth="1"/>
    <col min="2322" max="2324" width="8.7109375" style="3" customWidth="1"/>
    <col min="2325" max="2325" width="32.85546875" style="3" customWidth="1"/>
    <col min="2326" max="2326" width="9.5703125" style="3" customWidth="1"/>
    <col min="2327" max="2331" width="8.7109375" style="3" customWidth="1"/>
    <col min="2332" max="2332" width="26" style="3" customWidth="1"/>
    <col min="2333" max="2334" width="8.7109375" style="3" customWidth="1"/>
    <col min="2335" max="2335" width="40.85546875" style="3" customWidth="1"/>
    <col min="2336" max="2337" width="8.7109375" style="3" customWidth="1"/>
    <col min="2338" max="2547" width="10.85546875" style="3"/>
    <col min="2548" max="2548" width="1.140625" style="3" customWidth="1"/>
    <col min="2549" max="2552" width="11.7109375" style="3" customWidth="1"/>
    <col min="2553" max="2553" width="16.5703125" style="3" customWidth="1"/>
    <col min="2554" max="2554" width="8.28515625" style="3" customWidth="1"/>
    <col min="2555" max="2555" width="8.42578125" style="3" customWidth="1"/>
    <col min="2556" max="2556" width="44.140625" style="3" customWidth="1"/>
    <col min="2557" max="2557" width="2.28515625" style="3" customWidth="1"/>
    <col min="2558" max="2558" width="11" style="3" customWidth="1"/>
    <col min="2559" max="2561" width="8.7109375" style="3" customWidth="1"/>
    <col min="2562" max="2563" width="11.7109375" style="3" customWidth="1"/>
    <col min="2564" max="2564" width="22.28515625" style="3" customWidth="1"/>
    <col min="2565" max="2566" width="11.7109375" style="3" customWidth="1"/>
    <col min="2567" max="2567" width="42.140625" style="3" customWidth="1"/>
    <col min="2568" max="2568" width="2.28515625" style="3" customWidth="1"/>
    <col min="2569" max="2572" width="8.7109375" style="3" customWidth="1"/>
    <col min="2573" max="2573" width="9.28515625" style="3" customWidth="1"/>
    <col min="2574" max="2576" width="10.85546875" style="3"/>
    <col min="2577" max="2577" width="2.28515625" style="3" customWidth="1"/>
    <col min="2578" max="2580" width="8.7109375" style="3" customWidth="1"/>
    <col min="2581" max="2581" width="32.85546875" style="3" customWidth="1"/>
    <col min="2582" max="2582" width="9.5703125" style="3" customWidth="1"/>
    <col min="2583" max="2587" width="8.7109375" style="3" customWidth="1"/>
    <col min="2588" max="2588" width="26" style="3" customWidth="1"/>
    <col min="2589" max="2590" width="8.7109375" style="3" customWidth="1"/>
    <col min="2591" max="2591" width="40.85546875" style="3" customWidth="1"/>
    <col min="2592" max="2593" width="8.7109375" style="3" customWidth="1"/>
    <col min="2594" max="2803" width="10.85546875" style="3"/>
    <col min="2804" max="2804" width="1.140625" style="3" customWidth="1"/>
    <col min="2805" max="2808" width="11.7109375" style="3" customWidth="1"/>
    <col min="2809" max="2809" width="16.5703125" style="3" customWidth="1"/>
    <col min="2810" max="2810" width="8.28515625" style="3" customWidth="1"/>
    <col min="2811" max="2811" width="8.42578125" style="3" customWidth="1"/>
    <col min="2812" max="2812" width="44.140625" style="3" customWidth="1"/>
    <col min="2813" max="2813" width="2.28515625" style="3" customWidth="1"/>
    <col min="2814" max="2814" width="11" style="3" customWidth="1"/>
    <col min="2815" max="2817" width="8.7109375" style="3" customWidth="1"/>
    <col min="2818" max="2819" width="11.7109375" style="3" customWidth="1"/>
    <col min="2820" max="2820" width="22.28515625" style="3" customWidth="1"/>
    <col min="2821" max="2822" width="11.7109375" style="3" customWidth="1"/>
    <col min="2823" max="2823" width="42.140625" style="3" customWidth="1"/>
    <col min="2824" max="2824" width="2.28515625" style="3" customWidth="1"/>
    <col min="2825" max="2828" width="8.7109375" style="3" customWidth="1"/>
    <col min="2829" max="2829" width="9.28515625" style="3" customWidth="1"/>
    <col min="2830" max="2832" width="10.85546875" style="3"/>
    <col min="2833" max="2833" width="2.28515625" style="3" customWidth="1"/>
    <col min="2834" max="2836" width="8.7109375" style="3" customWidth="1"/>
    <col min="2837" max="2837" width="32.85546875" style="3" customWidth="1"/>
    <col min="2838" max="2838" width="9.5703125" style="3" customWidth="1"/>
    <col min="2839" max="2843" width="8.7109375" style="3" customWidth="1"/>
    <col min="2844" max="2844" width="26" style="3" customWidth="1"/>
    <col min="2845" max="2846" width="8.7109375" style="3" customWidth="1"/>
    <col min="2847" max="2847" width="40.85546875" style="3" customWidth="1"/>
    <col min="2848" max="2849" width="8.7109375" style="3" customWidth="1"/>
    <col min="2850" max="3059" width="10.85546875" style="3"/>
    <col min="3060" max="3060" width="1.140625" style="3" customWidth="1"/>
    <col min="3061" max="3064" width="11.7109375" style="3" customWidth="1"/>
    <col min="3065" max="3065" width="16.5703125" style="3" customWidth="1"/>
    <col min="3066" max="3066" width="8.28515625" style="3" customWidth="1"/>
    <col min="3067" max="3067" width="8.42578125" style="3" customWidth="1"/>
    <col min="3068" max="3068" width="44.140625" style="3" customWidth="1"/>
    <col min="3069" max="3069" width="2.28515625" style="3" customWidth="1"/>
    <col min="3070" max="3070" width="11" style="3" customWidth="1"/>
    <col min="3071" max="3073" width="8.7109375" style="3" customWidth="1"/>
    <col min="3074" max="3075" width="11.7109375" style="3" customWidth="1"/>
    <col min="3076" max="3076" width="22.28515625" style="3" customWidth="1"/>
    <col min="3077" max="3078" width="11.7109375" style="3" customWidth="1"/>
    <col min="3079" max="3079" width="42.140625" style="3" customWidth="1"/>
    <col min="3080" max="3080" width="2.28515625" style="3" customWidth="1"/>
    <col min="3081" max="3084" width="8.7109375" style="3" customWidth="1"/>
    <col min="3085" max="3085" width="9.28515625" style="3" customWidth="1"/>
    <col min="3086" max="3088" width="10.85546875" style="3"/>
    <col min="3089" max="3089" width="2.28515625" style="3" customWidth="1"/>
    <col min="3090" max="3092" width="8.7109375" style="3" customWidth="1"/>
    <col min="3093" max="3093" width="32.85546875" style="3" customWidth="1"/>
    <col min="3094" max="3094" width="9.5703125" style="3" customWidth="1"/>
    <col min="3095" max="3099" width="8.7109375" style="3" customWidth="1"/>
    <col min="3100" max="3100" width="26" style="3" customWidth="1"/>
    <col min="3101" max="3102" width="8.7109375" style="3" customWidth="1"/>
    <col min="3103" max="3103" width="40.85546875" style="3" customWidth="1"/>
    <col min="3104" max="3105" width="8.7109375" style="3" customWidth="1"/>
    <col min="3106" max="3315" width="10.85546875" style="3"/>
    <col min="3316" max="3316" width="1.140625" style="3" customWidth="1"/>
    <col min="3317" max="3320" width="11.7109375" style="3" customWidth="1"/>
    <col min="3321" max="3321" width="16.5703125" style="3" customWidth="1"/>
    <col min="3322" max="3322" width="8.28515625" style="3" customWidth="1"/>
    <col min="3323" max="3323" width="8.42578125" style="3" customWidth="1"/>
    <col min="3324" max="3324" width="44.140625" style="3" customWidth="1"/>
    <col min="3325" max="3325" width="2.28515625" style="3" customWidth="1"/>
    <col min="3326" max="3326" width="11" style="3" customWidth="1"/>
    <col min="3327" max="3329" width="8.7109375" style="3" customWidth="1"/>
    <col min="3330" max="3331" width="11.7109375" style="3" customWidth="1"/>
    <col min="3332" max="3332" width="22.28515625" style="3" customWidth="1"/>
    <col min="3333" max="3334" width="11.7109375" style="3" customWidth="1"/>
    <col min="3335" max="3335" width="42.140625" style="3" customWidth="1"/>
    <col min="3336" max="3336" width="2.28515625" style="3" customWidth="1"/>
    <col min="3337" max="3340" width="8.7109375" style="3" customWidth="1"/>
    <col min="3341" max="3341" width="9.28515625" style="3" customWidth="1"/>
    <col min="3342" max="3344" width="10.85546875" style="3"/>
    <col min="3345" max="3345" width="2.28515625" style="3" customWidth="1"/>
    <col min="3346" max="3348" width="8.7109375" style="3" customWidth="1"/>
    <col min="3349" max="3349" width="32.85546875" style="3" customWidth="1"/>
    <col min="3350" max="3350" width="9.5703125" style="3" customWidth="1"/>
    <col min="3351" max="3355" width="8.7109375" style="3" customWidth="1"/>
    <col min="3356" max="3356" width="26" style="3" customWidth="1"/>
    <col min="3357" max="3358" width="8.7109375" style="3" customWidth="1"/>
    <col min="3359" max="3359" width="40.85546875" style="3" customWidth="1"/>
    <col min="3360" max="3361" width="8.7109375" style="3" customWidth="1"/>
    <col min="3362" max="3571" width="10.85546875" style="3"/>
    <col min="3572" max="3572" width="1.140625" style="3" customWidth="1"/>
    <col min="3573" max="3576" width="11.7109375" style="3" customWidth="1"/>
    <col min="3577" max="3577" width="16.5703125" style="3" customWidth="1"/>
    <col min="3578" max="3578" width="8.28515625" style="3" customWidth="1"/>
    <col min="3579" max="3579" width="8.42578125" style="3" customWidth="1"/>
    <col min="3580" max="3580" width="44.140625" style="3" customWidth="1"/>
    <col min="3581" max="3581" width="2.28515625" style="3" customWidth="1"/>
    <col min="3582" max="3582" width="11" style="3" customWidth="1"/>
    <col min="3583" max="3585" width="8.7109375" style="3" customWidth="1"/>
    <col min="3586" max="3587" width="11.7109375" style="3" customWidth="1"/>
    <col min="3588" max="3588" width="22.28515625" style="3" customWidth="1"/>
    <col min="3589" max="3590" width="11.7109375" style="3" customWidth="1"/>
    <col min="3591" max="3591" width="42.140625" style="3" customWidth="1"/>
    <col min="3592" max="3592" width="2.28515625" style="3" customWidth="1"/>
    <col min="3593" max="3596" width="8.7109375" style="3" customWidth="1"/>
    <col min="3597" max="3597" width="9.28515625" style="3" customWidth="1"/>
    <col min="3598" max="3600" width="10.85546875" style="3"/>
    <col min="3601" max="3601" width="2.28515625" style="3" customWidth="1"/>
    <col min="3602" max="3604" width="8.7109375" style="3" customWidth="1"/>
    <col min="3605" max="3605" width="32.85546875" style="3" customWidth="1"/>
    <col min="3606" max="3606" width="9.5703125" style="3" customWidth="1"/>
    <col min="3607" max="3611" width="8.7109375" style="3" customWidth="1"/>
    <col min="3612" max="3612" width="26" style="3" customWidth="1"/>
    <col min="3613" max="3614" width="8.7109375" style="3" customWidth="1"/>
    <col min="3615" max="3615" width="40.85546875" style="3" customWidth="1"/>
    <col min="3616" max="3617" width="8.7109375" style="3" customWidth="1"/>
    <col min="3618" max="3827" width="10.85546875" style="3"/>
    <col min="3828" max="3828" width="1.140625" style="3" customWidth="1"/>
    <col min="3829" max="3832" width="11.7109375" style="3" customWidth="1"/>
    <col min="3833" max="3833" width="16.5703125" style="3" customWidth="1"/>
    <col min="3834" max="3834" width="8.28515625" style="3" customWidth="1"/>
    <col min="3835" max="3835" width="8.42578125" style="3" customWidth="1"/>
    <col min="3836" max="3836" width="44.140625" style="3" customWidth="1"/>
    <col min="3837" max="3837" width="2.28515625" style="3" customWidth="1"/>
    <col min="3838" max="3838" width="11" style="3" customWidth="1"/>
    <col min="3839" max="3841" width="8.7109375" style="3" customWidth="1"/>
    <col min="3842" max="3843" width="11.7109375" style="3" customWidth="1"/>
    <col min="3844" max="3844" width="22.28515625" style="3" customWidth="1"/>
    <col min="3845" max="3846" width="11.7109375" style="3" customWidth="1"/>
    <col min="3847" max="3847" width="42.140625" style="3" customWidth="1"/>
    <col min="3848" max="3848" width="2.28515625" style="3" customWidth="1"/>
    <col min="3849" max="3852" width="8.7109375" style="3" customWidth="1"/>
    <col min="3853" max="3853" width="9.28515625" style="3" customWidth="1"/>
    <col min="3854" max="3856" width="10.85546875" style="3"/>
    <col min="3857" max="3857" width="2.28515625" style="3" customWidth="1"/>
    <col min="3858" max="3860" width="8.7109375" style="3" customWidth="1"/>
    <col min="3861" max="3861" width="32.85546875" style="3" customWidth="1"/>
    <col min="3862" max="3862" width="9.5703125" style="3" customWidth="1"/>
    <col min="3863" max="3867" width="8.7109375" style="3" customWidth="1"/>
    <col min="3868" max="3868" width="26" style="3" customWidth="1"/>
    <col min="3869" max="3870" width="8.7109375" style="3" customWidth="1"/>
    <col min="3871" max="3871" width="40.85546875" style="3" customWidth="1"/>
    <col min="3872" max="3873" width="8.7109375" style="3" customWidth="1"/>
    <col min="3874" max="4083" width="10.85546875" style="3"/>
    <col min="4084" max="4084" width="1.140625" style="3" customWidth="1"/>
    <col min="4085" max="4088" width="11.7109375" style="3" customWidth="1"/>
    <col min="4089" max="4089" width="16.5703125" style="3" customWidth="1"/>
    <col min="4090" max="4090" width="8.28515625" style="3" customWidth="1"/>
    <col min="4091" max="4091" width="8.42578125" style="3" customWidth="1"/>
    <col min="4092" max="4092" width="44.140625" style="3" customWidth="1"/>
    <col min="4093" max="4093" width="2.28515625" style="3" customWidth="1"/>
    <col min="4094" max="4094" width="11" style="3" customWidth="1"/>
    <col min="4095" max="4097" width="8.7109375" style="3" customWidth="1"/>
    <col min="4098" max="4099" width="11.7109375" style="3" customWidth="1"/>
    <col min="4100" max="4100" width="22.28515625" style="3" customWidth="1"/>
    <col min="4101" max="4102" width="11.7109375" style="3" customWidth="1"/>
    <col min="4103" max="4103" width="42.140625" style="3" customWidth="1"/>
    <col min="4104" max="4104" width="2.28515625" style="3" customWidth="1"/>
    <col min="4105" max="4108" width="8.7109375" style="3" customWidth="1"/>
    <col min="4109" max="4109" width="9.28515625" style="3" customWidth="1"/>
    <col min="4110" max="4112" width="10.85546875" style="3"/>
    <col min="4113" max="4113" width="2.28515625" style="3" customWidth="1"/>
    <col min="4114" max="4116" width="8.7109375" style="3" customWidth="1"/>
    <col min="4117" max="4117" width="32.85546875" style="3" customWidth="1"/>
    <col min="4118" max="4118" width="9.5703125" style="3" customWidth="1"/>
    <col min="4119" max="4123" width="8.7109375" style="3" customWidth="1"/>
    <col min="4124" max="4124" width="26" style="3" customWidth="1"/>
    <col min="4125" max="4126" width="8.7109375" style="3" customWidth="1"/>
    <col min="4127" max="4127" width="40.85546875" style="3" customWidth="1"/>
    <col min="4128" max="4129" width="8.7109375" style="3" customWidth="1"/>
    <col min="4130" max="4339" width="10.85546875" style="3"/>
    <col min="4340" max="4340" width="1.140625" style="3" customWidth="1"/>
    <col min="4341" max="4344" width="11.7109375" style="3" customWidth="1"/>
    <col min="4345" max="4345" width="16.5703125" style="3" customWidth="1"/>
    <col min="4346" max="4346" width="8.28515625" style="3" customWidth="1"/>
    <col min="4347" max="4347" width="8.42578125" style="3" customWidth="1"/>
    <col min="4348" max="4348" width="44.140625" style="3" customWidth="1"/>
    <col min="4349" max="4349" width="2.28515625" style="3" customWidth="1"/>
    <col min="4350" max="4350" width="11" style="3" customWidth="1"/>
    <col min="4351" max="4353" width="8.7109375" style="3" customWidth="1"/>
    <col min="4354" max="4355" width="11.7109375" style="3" customWidth="1"/>
    <col min="4356" max="4356" width="22.28515625" style="3" customWidth="1"/>
    <col min="4357" max="4358" width="11.7109375" style="3" customWidth="1"/>
    <col min="4359" max="4359" width="42.140625" style="3" customWidth="1"/>
    <col min="4360" max="4360" width="2.28515625" style="3" customWidth="1"/>
    <col min="4361" max="4364" width="8.7109375" style="3" customWidth="1"/>
    <col min="4365" max="4365" width="9.28515625" style="3" customWidth="1"/>
    <col min="4366" max="4368" width="10.85546875" style="3"/>
    <col min="4369" max="4369" width="2.28515625" style="3" customWidth="1"/>
    <col min="4370" max="4372" width="8.7109375" style="3" customWidth="1"/>
    <col min="4373" max="4373" width="32.85546875" style="3" customWidth="1"/>
    <col min="4374" max="4374" width="9.5703125" style="3" customWidth="1"/>
    <col min="4375" max="4379" width="8.7109375" style="3" customWidth="1"/>
    <col min="4380" max="4380" width="26" style="3" customWidth="1"/>
    <col min="4381" max="4382" width="8.7109375" style="3" customWidth="1"/>
    <col min="4383" max="4383" width="40.85546875" style="3" customWidth="1"/>
    <col min="4384" max="4385" width="8.7109375" style="3" customWidth="1"/>
    <col min="4386" max="4595" width="10.85546875" style="3"/>
    <col min="4596" max="4596" width="1.140625" style="3" customWidth="1"/>
    <col min="4597" max="4600" width="11.7109375" style="3" customWidth="1"/>
    <col min="4601" max="4601" width="16.5703125" style="3" customWidth="1"/>
    <col min="4602" max="4602" width="8.28515625" style="3" customWidth="1"/>
    <col min="4603" max="4603" width="8.42578125" style="3" customWidth="1"/>
    <col min="4604" max="4604" width="44.140625" style="3" customWidth="1"/>
    <col min="4605" max="4605" width="2.28515625" style="3" customWidth="1"/>
    <col min="4606" max="4606" width="11" style="3" customWidth="1"/>
    <col min="4607" max="4609" width="8.7109375" style="3" customWidth="1"/>
    <col min="4610" max="4611" width="11.7109375" style="3" customWidth="1"/>
    <col min="4612" max="4612" width="22.28515625" style="3" customWidth="1"/>
    <col min="4613" max="4614" width="11.7109375" style="3" customWidth="1"/>
    <col min="4615" max="4615" width="42.140625" style="3" customWidth="1"/>
    <col min="4616" max="4616" width="2.28515625" style="3" customWidth="1"/>
    <col min="4617" max="4620" width="8.7109375" style="3" customWidth="1"/>
    <col min="4621" max="4621" width="9.28515625" style="3" customWidth="1"/>
    <col min="4622" max="4624" width="10.85546875" style="3"/>
    <col min="4625" max="4625" width="2.28515625" style="3" customWidth="1"/>
    <col min="4626" max="4628" width="8.7109375" style="3" customWidth="1"/>
    <col min="4629" max="4629" width="32.85546875" style="3" customWidth="1"/>
    <col min="4630" max="4630" width="9.5703125" style="3" customWidth="1"/>
    <col min="4631" max="4635" width="8.7109375" style="3" customWidth="1"/>
    <col min="4636" max="4636" width="26" style="3" customWidth="1"/>
    <col min="4637" max="4638" width="8.7109375" style="3" customWidth="1"/>
    <col min="4639" max="4639" width="40.85546875" style="3" customWidth="1"/>
    <col min="4640" max="4641" width="8.7109375" style="3" customWidth="1"/>
    <col min="4642" max="4851" width="10.85546875" style="3"/>
    <col min="4852" max="4852" width="1.140625" style="3" customWidth="1"/>
    <col min="4853" max="4856" width="11.7109375" style="3" customWidth="1"/>
    <col min="4857" max="4857" width="16.5703125" style="3" customWidth="1"/>
    <col min="4858" max="4858" width="8.28515625" style="3" customWidth="1"/>
    <col min="4859" max="4859" width="8.42578125" style="3" customWidth="1"/>
    <col min="4860" max="4860" width="44.140625" style="3" customWidth="1"/>
    <col min="4861" max="4861" width="2.28515625" style="3" customWidth="1"/>
    <col min="4862" max="4862" width="11" style="3" customWidth="1"/>
    <col min="4863" max="4865" width="8.7109375" style="3" customWidth="1"/>
    <col min="4866" max="4867" width="11.7109375" style="3" customWidth="1"/>
    <col min="4868" max="4868" width="22.28515625" style="3" customWidth="1"/>
    <col min="4869" max="4870" width="11.7109375" style="3" customWidth="1"/>
    <col min="4871" max="4871" width="42.140625" style="3" customWidth="1"/>
    <col min="4872" max="4872" width="2.28515625" style="3" customWidth="1"/>
    <col min="4873" max="4876" width="8.7109375" style="3" customWidth="1"/>
    <col min="4877" max="4877" width="9.28515625" style="3" customWidth="1"/>
    <col min="4878" max="4880" width="10.85546875" style="3"/>
    <col min="4881" max="4881" width="2.28515625" style="3" customWidth="1"/>
    <col min="4882" max="4884" width="8.7109375" style="3" customWidth="1"/>
    <col min="4885" max="4885" width="32.85546875" style="3" customWidth="1"/>
    <col min="4886" max="4886" width="9.5703125" style="3" customWidth="1"/>
    <col min="4887" max="4891" width="8.7109375" style="3" customWidth="1"/>
    <col min="4892" max="4892" width="26" style="3" customWidth="1"/>
    <col min="4893" max="4894" width="8.7109375" style="3" customWidth="1"/>
    <col min="4895" max="4895" width="40.85546875" style="3" customWidth="1"/>
    <col min="4896" max="4897" width="8.7109375" style="3" customWidth="1"/>
    <col min="4898" max="5107" width="10.85546875" style="3"/>
    <col min="5108" max="5108" width="1.140625" style="3" customWidth="1"/>
    <col min="5109" max="5112" width="11.7109375" style="3" customWidth="1"/>
    <col min="5113" max="5113" width="16.5703125" style="3" customWidth="1"/>
    <col min="5114" max="5114" width="8.28515625" style="3" customWidth="1"/>
    <col min="5115" max="5115" width="8.42578125" style="3" customWidth="1"/>
    <col min="5116" max="5116" width="44.140625" style="3" customWidth="1"/>
    <col min="5117" max="5117" width="2.28515625" style="3" customWidth="1"/>
    <col min="5118" max="5118" width="11" style="3" customWidth="1"/>
    <col min="5119" max="5121" width="8.7109375" style="3" customWidth="1"/>
    <col min="5122" max="5123" width="11.7109375" style="3" customWidth="1"/>
    <col min="5124" max="5124" width="22.28515625" style="3" customWidth="1"/>
    <col min="5125" max="5126" width="11.7109375" style="3" customWidth="1"/>
    <col min="5127" max="5127" width="42.140625" style="3" customWidth="1"/>
    <col min="5128" max="5128" width="2.28515625" style="3" customWidth="1"/>
    <col min="5129" max="5132" width="8.7109375" style="3" customWidth="1"/>
    <col min="5133" max="5133" width="9.28515625" style="3" customWidth="1"/>
    <col min="5134" max="5136" width="10.85546875" style="3"/>
    <col min="5137" max="5137" width="2.28515625" style="3" customWidth="1"/>
    <col min="5138" max="5140" width="8.7109375" style="3" customWidth="1"/>
    <col min="5141" max="5141" width="32.85546875" style="3" customWidth="1"/>
    <col min="5142" max="5142" width="9.5703125" style="3" customWidth="1"/>
    <col min="5143" max="5147" width="8.7109375" style="3" customWidth="1"/>
    <col min="5148" max="5148" width="26" style="3" customWidth="1"/>
    <col min="5149" max="5150" width="8.7109375" style="3" customWidth="1"/>
    <col min="5151" max="5151" width="40.85546875" style="3" customWidth="1"/>
    <col min="5152" max="5153" width="8.7109375" style="3" customWidth="1"/>
    <col min="5154" max="5363" width="10.85546875" style="3"/>
    <col min="5364" max="5364" width="1.140625" style="3" customWidth="1"/>
    <col min="5365" max="5368" width="11.7109375" style="3" customWidth="1"/>
    <col min="5369" max="5369" width="16.5703125" style="3" customWidth="1"/>
    <col min="5370" max="5370" width="8.28515625" style="3" customWidth="1"/>
    <col min="5371" max="5371" width="8.42578125" style="3" customWidth="1"/>
    <col min="5372" max="5372" width="44.140625" style="3" customWidth="1"/>
    <col min="5373" max="5373" width="2.28515625" style="3" customWidth="1"/>
    <col min="5374" max="5374" width="11" style="3" customWidth="1"/>
    <col min="5375" max="5377" width="8.7109375" style="3" customWidth="1"/>
    <col min="5378" max="5379" width="11.7109375" style="3" customWidth="1"/>
    <col min="5380" max="5380" width="22.28515625" style="3" customWidth="1"/>
    <col min="5381" max="5382" width="11.7109375" style="3" customWidth="1"/>
    <col min="5383" max="5383" width="42.140625" style="3" customWidth="1"/>
    <col min="5384" max="5384" width="2.28515625" style="3" customWidth="1"/>
    <col min="5385" max="5388" width="8.7109375" style="3" customWidth="1"/>
    <col min="5389" max="5389" width="9.28515625" style="3" customWidth="1"/>
    <col min="5390" max="5392" width="10.85546875" style="3"/>
    <col min="5393" max="5393" width="2.28515625" style="3" customWidth="1"/>
    <col min="5394" max="5396" width="8.7109375" style="3" customWidth="1"/>
    <col min="5397" max="5397" width="32.85546875" style="3" customWidth="1"/>
    <col min="5398" max="5398" width="9.5703125" style="3" customWidth="1"/>
    <col min="5399" max="5403" width="8.7109375" style="3" customWidth="1"/>
    <col min="5404" max="5404" width="26" style="3" customWidth="1"/>
    <col min="5405" max="5406" width="8.7109375" style="3" customWidth="1"/>
    <col min="5407" max="5407" width="40.85546875" style="3" customWidth="1"/>
    <col min="5408" max="5409" width="8.7109375" style="3" customWidth="1"/>
    <col min="5410" max="5619" width="10.85546875" style="3"/>
    <col min="5620" max="5620" width="1.140625" style="3" customWidth="1"/>
    <col min="5621" max="5624" width="11.7109375" style="3" customWidth="1"/>
    <col min="5625" max="5625" width="16.5703125" style="3" customWidth="1"/>
    <col min="5626" max="5626" width="8.28515625" style="3" customWidth="1"/>
    <col min="5627" max="5627" width="8.42578125" style="3" customWidth="1"/>
    <col min="5628" max="5628" width="44.140625" style="3" customWidth="1"/>
    <col min="5629" max="5629" width="2.28515625" style="3" customWidth="1"/>
    <col min="5630" max="5630" width="11" style="3" customWidth="1"/>
    <col min="5631" max="5633" width="8.7109375" style="3" customWidth="1"/>
    <col min="5634" max="5635" width="11.7109375" style="3" customWidth="1"/>
    <col min="5636" max="5636" width="22.28515625" style="3" customWidth="1"/>
    <col min="5637" max="5638" width="11.7109375" style="3" customWidth="1"/>
    <col min="5639" max="5639" width="42.140625" style="3" customWidth="1"/>
    <col min="5640" max="5640" width="2.28515625" style="3" customWidth="1"/>
    <col min="5641" max="5644" width="8.7109375" style="3" customWidth="1"/>
    <col min="5645" max="5645" width="9.28515625" style="3" customWidth="1"/>
    <col min="5646" max="5648" width="10.85546875" style="3"/>
    <col min="5649" max="5649" width="2.28515625" style="3" customWidth="1"/>
    <col min="5650" max="5652" width="8.7109375" style="3" customWidth="1"/>
    <col min="5653" max="5653" width="32.85546875" style="3" customWidth="1"/>
    <col min="5654" max="5654" width="9.5703125" style="3" customWidth="1"/>
    <col min="5655" max="5659" width="8.7109375" style="3" customWidth="1"/>
    <col min="5660" max="5660" width="26" style="3" customWidth="1"/>
    <col min="5661" max="5662" width="8.7109375" style="3" customWidth="1"/>
    <col min="5663" max="5663" width="40.85546875" style="3" customWidth="1"/>
    <col min="5664" max="5665" width="8.7109375" style="3" customWidth="1"/>
    <col min="5666" max="5875" width="10.85546875" style="3"/>
    <col min="5876" max="5876" width="1.140625" style="3" customWidth="1"/>
    <col min="5877" max="5880" width="11.7109375" style="3" customWidth="1"/>
    <col min="5881" max="5881" width="16.5703125" style="3" customWidth="1"/>
    <col min="5882" max="5882" width="8.28515625" style="3" customWidth="1"/>
    <col min="5883" max="5883" width="8.42578125" style="3" customWidth="1"/>
    <col min="5884" max="5884" width="44.140625" style="3" customWidth="1"/>
    <col min="5885" max="5885" width="2.28515625" style="3" customWidth="1"/>
    <col min="5886" max="5886" width="11" style="3" customWidth="1"/>
    <col min="5887" max="5889" width="8.7109375" style="3" customWidth="1"/>
    <col min="5890" max="5891" width="11.7109375" style="3" customWidth="1"/>
    <col min="5892" max="5892" width="22.28515625" style="3" customWidth="1"/>
    <col min="5893" max="5894" width="11.7109375" style="3" customWidth="1"/>
    <col min="5895" max="5895" width="42.140625" style="3" customWidth="1"/>
    <col min="5896" max="5896" width="2.28515625" style="3" customWidth="1"/>
    <col min="5897" max="5900" width="8.7109375" style="3" customWidth="1"/>
    <col min="5901" max="5901" width="9.28515625" style="3" customWidth="1"/>
    <col min="5902" max="5904" width="10.85546875" style="3"/>
    <col min="5905" max="5905" width="2.28515625" style="3" customWidth="1"/>
    <col min="5906" max="5908" width="8.7109375" style="3" customWidth="1"/>
    <col min="5909" max="5909" width="32.85546875" style="3" customWidth="1"/>
    <col min="5910" max="5910" width="9.5703125" style="3" customWidth="1"/>
    <col min="5911" max="5915" width="8.7109375" style="3" customWidth="1"/>
    <col min="5916" max="5916" width="26" style="3" customWidth="1"/>
    <col min="5917" max="5918" width="8.7109375" style="3" customWidth="1"/>
    <col min="5919" max="5919" width="40.85546875" style="3" customWidth="1"/>
    <col min="5920" max="5921" width="8.7109375" style="3" customWidth="1"/>
    <col min="5922" max="6131" width="10.85546875" style="3"/>
    <col min="6132" max="6132" width="1.140625" style="3" customWidth="1"/>
    <col min="6133" max="6136" width="11.7109375" style="3" customWidth="1"/>
    <col min="6137" max="6137" width="16.5703125" style="3" customWidth="1"/>
    <col min="6138" max="6138" width="8.28515625" style="3" customWidth="1"/>
    <col min="6139" max="6139" width="8.42578125" style="3" customWidth="1"/>
    <col min="6140" max="6140" width="44.140625" style="3" customWidth="1"/>
    <col min="6141" max="6141" width="2.28515625" style="3" customWidth="1"/>
    <col min="6142" max="6142" width="11" style="3" customWidth="1"/>
    <col min="6143" max="6145" width="8.7109375" style="3" customWidth="1"/>
    <col min="6146" max="6147" width="11.7109375" style="3" customWidth="1"/>
    <col min="6148" max="6148" width="22.28515625" style="3" customWidth="1"/>
    <col min="6149" max="6150" width="11.7109375" style="3" customWidth="1"/>
    <col min="6151" max="6151" width="42.140625" style="3" customWidth="1"/>
    <col min="6152" max="6152" width="2.28515625" style="3" customWidth="1"/>
    <col min="6153" max="6156" width="8.7109375" style="3" customWidth="1"/>
    <col min="6157" max="6157" width="9.28515625" style="3" customWidth="1"/>
    <col min="6158" max="6160" width="10.85546875" style="3"/>
    <col min="6161" max="6161" width="2.28515625" style="3" customWidth="1"/>
    <col min="6162" max="6164" width="8.7109375" style="3" customWidth="1"/>
    <col min="6165" max="6165" width="32.85546875" style="3" customWidth="1"/>
    <col min="6166" max="6166" width="9.5703125" style="3" customWidth="1"/>
    <col min="6167" max="6171" width="8.7109375" style="3" customWidth="1"/>
    <col min="6172" max="6172" width="26" style="3" customWidth="1"/>
    <col min="6173" max="6174" width="8.7109375" style="3" customWidth="1"/>
    <col min="6175" max="6175" width="40.85546875" style="3" customWidth="1"/>
    <col min="6176" max="6177" width="8.7109375" style="3" customWidth="1"/>
    <col min="6178" max="6387" width="10.85546875" style="3"/>
    <col min="6388" max="6388" width="1.140625" style="3" customWidth="1"/>
    <col min="6389" max="6392" width="11.7109375" style="3" customWidth="1"/>
    <col min="6393" max="6393" width="16.5703125" style="3" customWidth="1"/>
    <col min="6394" max="6394" width="8.28515625" style="3" customWidth="1"/>
    <col min="6395" max="6395" width="8.42578125" style="3" customWidth="1"/>
    <col min="6396" max="6396" width="44.140625" style="3" customWidth="1"/>
    <col min="6397" max="6397" width="2.28515625" style="3" customWidth="1"/>
    <col min="6398" max="6398" width="11" style="3" customWidth="1"/>
    <col min="6399" max="6401" width="8.7109375" style="3" customWidth="1"/>
    <col min="6402" max="6403" width="11.7109375" style="3" customWidth="1"/>
    <col min="6404" max="6404" width="22.28515625" style="3" customWidth="1"/>
    <col min="6405" max="6406" width="11.7109375" style="3" customWidth="1"/>
    <col min="6407" max="6407" width="42.140625" style="3" customWidth="1"/>
    <col min="6408" max="6408" width="2.28515625" style="3" customWidth="1"/>
    <col min="6409" max="6412" width="8.7109375" style="3" customWidth="1"/>
    <col min="6413" max="6413" width="9.28515625" style="3" customWidth="1"/>
    <col min="6414" max="6416" width="10.85546875" style="3"/>
    <col min="6417" max="6417" width="2.28515625" style="3" customWidth="1"/>
    <col min="6418" max="6420" width="8.7109375" style="3" customWidth="1"/>
    <col min="6421" max="6421" width="32.85546875" style="3" customWidth="1"/>
    <col min="6422" max="6422" width="9.5703125" style="3" customWidth="1"/>
    <col min="6423" max="6427" width="8.7109375" style="3" customWidth="1"/>
    <col min="6428" max="6428" width="26" style="3" customWidth="1"/>
    <col min="6429" max="6430" width="8.7109375" style="3" customWidth="1"/>
    <col min="6431" max="6431" width="40.85546875" style="3" customWidth="1"/>
    <col min="6432" max="6433" width="8.7109375" style="3" customWidth="1"/>
    <col min="6434" max="6643" width="10.85546875" style="3"/>
    <col min="6644" max="6644" width="1.140625" style="3" customWidth="1"/>
    <col min="6645" max="6648" width="11.7109375" style="3" customWidth="1"/>
    <col min="6649" max="6649" width="16.5703125" style="3" customWidth="1"/>
    <col min="6650" max="6650" width="8.28515625" style="3" customWidth="1"/>
    <col min="6651" max="6651" width="8.42578125" style="3" customWidth="1"/>
    <col min="6652" max="6652" width="44.140625" style="3" customWidth="1"/>
    <col min="6653" max="6653" width="2.28515625" style="3" customWidth="1"/>
    <col min="6654" max="6654" width="11" style="3" customWidth="1"/>
    <col min="6655" max="6657" width="8.7109375" style="3" customWidth="1"/>
    <col min="6658" max="6659" width="11.7109375" style="3" customWidth="1"/>
    <col min="6660" max="6660" width="22.28515625" style="3" customWidth="1"/>
    <col min="6661" max="6662" width="11.7109375" style="3" customWidth="1"/>
    <col min="6663" max="6663" width="42.140625" style="3" customWidth="1"/>
    <col min="6664" max="6664" width="2.28515625" style="3" customWidth="1"/>
    <col min="6665" max="6668" width="8.7109375" style="3" customWidth="1"/>
    <col min="6669" max="6669" width="9.28515625" style="3" customWidth="1"/>
    <col min="6670" max="6672" width="10.85546875" style="3"/>
    <col min="6673" max="6673" width="2.28515625" style="3" customWidth="1"/>
    <col min="6674" max="6676" width="8.7109375" style="3" customWidth="1"/>
    <col min="6677" max="6677" width="32.85546875" style="3" customWidth="1"/>
    <col min="6678" max="6678" width="9.5703125" style="3" customWidth="1"/>
    <col min="6679" max="6683" width="8.7109375" style="3" customWidth="1"/>
    <col min="6684" max="6684" width="26" style="3" customWidth="1"/>
    <col min="6685" max="6686" width="8.7109375" style="3" customWidth="1"/>
    <col min="6687" max="6687" width="40.85546875" style="3" customWidth="1"/>
    <col min="6688" max="6689" width="8.7109375" style="3" customWidth="1"/>
    <col min="6690" max="6899" width="10.85546875" style="3"/>
    <col min="6900" max="6900" width="1.140625" style="3" customWidth="1"/>
    <col min="6901" max="6904" width="11.7109375" style="3" customWidth="1"/>
    <col min="6905" max="6905" width="16.5703125" style="3" customWidth="1"/>
    <col min="6906" max="6906" width="8.28515625" style="3" customWidth="1"/>
    <col min="6907" max="6907" width="8.42578125" style="3" customWidth="1"/>
    <col min="6908" max="6908" width="44.140625" style="3" customWidth="1"/>
    <col min="6909" max="6909" width="2.28515625" style="3" customWidth="1"/>
    <col min="6910" max="6910" width="11" style="3" customWidth="1"/>
    <col min="6911" max="6913" width="8.7109375" style="3" customWidth="1"/>
    <col min="6914" max="6915" width="11.7109375" style="3" customWidth="1"/>
    <col min="6916" max="6916" width="22.28515625" style="3" customWidth="1"/>
    <col min="6917" max="6918" width="11.7109375" style="3" customWidth="1"/>
    <col min="6919" max="6919" width="42.140625" style="3" customWidth="1"/>
    <col min="6920" max="6920" width="2.28515625" style="3" customWidth="1"/>
    <col min="6921" max="6924" width="8.7109375" style="3" customWidth="1"/>
    <col min="6925" max="6925" width="9.28515625" style="3" customWidth="1"/>
    <col min="6926" max="6928" width="10.85546875" style="3"/>
    <col min="6929" max="6929" width="2.28515625" style="3" customWidth="1"/>
    <col min="6930" max="6932" width="8.7109375" style="3" customWidth="1"/>
    <col min="6933" max="6933" width="32.85546875" style="3" customWidth="1"/>
    <col min="6934" max="6934" width="9.5703125" style="3" customWidth="1"/>
    <col min="6935" max="6939" width="8.7109375" style="3" customWidth="1"/>
    <col min="6940" max="6940" width="26" style="3" customWidth="1"/>
    <col min="6941" max="6942" width="8.7109375" style="3" customWidth="1"/>
    <col min="6943" max="6943" width="40.85546875" style="3" customWidth="1"/>
    <col min="6944" max="6945" width="8.7109375" style="3" customWidth="1"/>
    <col min="6946" max="7155" width="10.85546875" style="3"/>
    <col min="7156" max="7156" width="1.140625" style="3" customWidth="1"/>
    <col min="7157" max="7160" width="11.7109375" style="3" customWidth="1"/>
    <col min="7161" max="7161" width="16.5703125" style="3" customWidth="1"/>
    <col min="7162" max="7162" width="8.28515625" style="3" customWidth="1"/>
    <col min="7163" max="7163" width="8.42578125" style="3" customWidth="1"/>
    <col min="7164" max="7164" width="44.140625" style="3" customWidth="1"/>
    <col min="7165" max="7165" width="2.28515625" style="3" customWidth="1"/>
    <col min="7166" max="7166" width="11" style="3" customWidth="1"/>
    <col min="7167" max="7169" width="8.7109375" style="3" customWidth="1"/>
    <col min="7170" max="7171" width="11.7109375" style="3" customWidth="1"/>
    <col min="7172" max="7172" width="22.28515625" style="3" customWidth="1"/>
    <col min="7173" max="7174" width="11.7109375" style="3" customWidth="1"/>
    <col min="7175" max="7175" width="42.140625" style="3" customWidth="1"/>
    <col min="7176" max="7176" width="2.28515625" style="3" customWidth="1"/>
    <col min="7177" max="7180" width="8.7109375" style="3" customWidth="1"/>
    <col min="7181" max="7181" width="9.28515625" style="3" customWidth="1"/>
    <col min="7182" max="7184" width="10.85546875" style="3"/>
    <col min="7185" max="7185" width="2.28515625" style="3" customWidth="1"/>
    <col min="7186" max="7188" width="8.7109375" style="3" customWidth="1"/>
    <col min="7189" max="7189" width="32.85546875" style="3" customWidth="1"/>
    <col min="7190" max="7190" width="9.5703125" style="3" customWidth="1"/>
    <col min="7191" max="7195" width="8.7109375" style="3" customWidth="1"/>
    <col min="7196" max="7196" width="26" style="3" customWidth="1"/>
    <col min="7197" max="7198" width="8.7109375" style="3" customWidth="1"/>
    <col min="7199" max="7199" width="40.85546875" style="3" customWidth="1"/>
    <col min="7200" max="7201" width="8.7109375" style="3" customWidth="1"/>
    <col min="7202" max="7411" width="10.85546875" style="3"/>
    <col min="7412" max="7412" width="1.140625" style="3" customWidth="1"/>
    <col min="7413" max="7416" width="11.7109375" style="3" customWidth="1"/>
    <col min="7417" max="7417" width="16.5703125" style="3" customWidth="1"/>
    <col min="7418" max="7418" width="8.28515625" style="3" customWidth="1"/>
    <col min="7419" max="7419" width="8.42578125" style="3" customWidth="1"/>
    <col min="7420" max="7420" width="44.140625" style="3" customWidth="1"/>
    <col min="7421" max="7421" width="2.28515625" style="3" customWidth="1"/>
    <col min="7422" max="7422" width="11" style="3" customWidth="1"/>
    <col min="7423" max="7425" width="8.7109375" style="3" customWidth="1"/>
    <col min="7426" max="7427" width="11.7109375" style="3" customWidth="1"/>
    <col min="7428" max="7428" width="22.28515625" style="3" customWidth="1"/>
    <col min="7429" max="7430" width="11.7109375" style="3" customWidth="1"/>
    <col min="7431" max="7431" width="42.140625" style="3" customWidth="1"/>
    <col min="7432" max="7432" width="2.28515625" style="3" customWidth="1"/>
    <col min="7433" max="7436" width="8.7109375" style="3" customWidth="1"/>
    <col min="7437" max="7437" width="9.28515625" style="3" customWidth="1"/>
    <col min="7438" max="7440" width="10.85546875" style="3"/>
    <col min="7441" max="7441" width="2.28515625" style="3" customWidth="1"/>
    <col min="7442" max="7444" width="8.7109375" style="3" customWidth="1"/>
    <col min="7445" max="7445" width="32.85546875" style="3" customWidth="1"/>
    <col min="7446" max="7446" width="9.5703125" style="3" customWidth="1"/>
    <col min="7447" max="7451" width="8.7109375" style="3" customWidth="1"/>
    <col min="7452" max="7452" width="26" style="3" customWidth="1"/>
    <col min="7453" max="7454" width="8.7109375" style="3" customWidth="1"/>
    <col min="7455" max="7455" width="40.85546875" style="3" customWidth="1"/>
    <col min="7456" max="7457" width="8.7109375" style="3" customWidth="1"/>
    <col min="7458" max="7667" width="10.85546875" style="3"/>
    <col min="7668" max="7668" width="1.140625" style="3" customWidth="1"/>
    <col min="7669" max="7672" width="11.7109375" style="3" customWidth="1"/>
    <col min="7673" max="7673" width="16.5703125" style="3" customWidth="1"/>
    <col min="7674" max="7674" width="8.28515625" style="3" customWidth="1"/>
    <col min="7675" max="7675" width="8.42578125" style="3" customWidth="1"/>
    <col min="7676" max="7676" width="44.140625" style="3" customWidth="1"/>
    <col min="7677" max="7677" width="2.28515625" style="3" customWidth="1"/>
    <col min="7678" max="7678" width="11" style="3" customWidth="1"/>
    <col min="7679" max="7681" width="8.7109375" style="3" customWidth="1"/>
    <col min="7682" max="7683" width="11.7109375" style="3" customWidth="1"/>
    <col min="7684" max="7684" width="22.28515625" style="3" customWidth="1"/>
    <col min="7685" max="7686" width="11.7109375" style="3" customWidth="1"/>
    <col min="7687" max="7687" width="42.140625" style="3" customWidth="1"/>
    <col min="7688" max="7688" width="2.28515625" style="3" customWidth="1"/>
    <col min="7689" max="7692" width="8.7109375" style="3" customWidth="1"/>
    <col min="7693" max="7693" width="9.28515625" style="3" customWidth="1"/>
    <col min="7694" max="7696" width="10.85546875" style="3"/>
    <col min="7697" max="7697" width="2.28515625" style="3" customWidth="1"/>
    <col min="7698" max="7700" width="8.7109375" style="3" customWidth="1"/>
    <col min="7701" max="7701" width="32.85546875" style="3" customWidth="1"/>
    <col min="7702" max="7702" width="9.5703125" style="3" customWidth="1"/>
    <col min="7703" max="7707" width="8.7109375" style="3" customWidth="1"/>
    <col min="7708" max="7708" width="26" style="3" customWidth="1"/>
    <col min="7709" max="7710" width="8.7109375" style="3" customWidth="1"/>
    <col min="7711" max="7711" width="40.85546875" style="3" customWidth="1"/>
    <col min="7712" max="7713" width="8.7109375" style="3" customWidth="1"/>
    <col min="7714" max="7923" width="10.85546875" style="3"/>
    <col min="7924" max="7924" width="1.140625" style="3" customWidth="1"/>
    <col min="7925" max="7928" width="11.7109375" style="3" customWidth="1"/>
    <col min="7929" max="7929" width="16.5703125" style="3" customWidth="1"/>
    <col min="7930" max="7930" width="8.28515625" style="3" customWidth="1"/>
    <col min="7931" max="7931" width="8.42578125" style="3" customWidth="1"/>
    <col min="7932" max="7932" width="44.140625" style="3" customWidth="1"/>
    <col min="7933" max="7933" width="2.28515625" style="3" customWidth="1"/>
    <col min="7934" max="7934" width="11" style="3" customWidth="1"/>
    <col min="7935" max="7937" width="8.7109375" style="3" customWidth="1"/>
    <col min="7938" max="7939" width="11.7109375" style="3" customWidth="1"/>
    <col min="7940" max="7940" width="22.28515625" style="3" customWidth="1"/>
    <col min="7941" max="7942" width="11.7109375" style="3" customWidth="1"/>
    <col min="7943" max="7943" width="42.140625" style="3" customWidth="1"/>
    <col min="7944" max="7944" width="2.28515625" style="3" customWidth="1"/>
    <col min="7945" max="7948" width="8.7109375" style="3" customWidth="1"/>
    <col min="7949" max="7949" width="9.28515625" style="3" customWidth="1"/>
    <col min="7950" max="7952" width="10.85546875" style="3"/>
    <col min="7953" max="7953" width="2.28515625" style="3" customWidth="1"/>
    <col min="7954" max="7956" width="8.7109375" style="3" customWidth="1"/>
    <col min="7957" max="7957" width="32.85546875" style="3" customWidth="1"/>
    <col min="7958" max="7958" width="9.5703125" style="3" customWidth="1"/>
    <col min="7959" max="7963" width="8.7109375" style="3" customWidth="1"/>
    <col min="7964" max="7964" width="26" style="3" customWidth="1"/>
    <col min="7965" max="7966" width="8.7109375" style="3" customWidth="1"/>
    <col min="7967" max="7967" width="40.85546875" style="3" customWidth="1"/>
    <col min="7968" max="7969" width="8.7109375" style="3" customWidth="1"/>
    <col min="7970" max="8179" width="10.85546875" style="3"/>
    <col min="8180" max="8180" width="1.140625" style="3" customWidth="1"/>
    <col min="8181" max="8184" width="11.7109375" style="3" customWidth="1"/>
    <col min="8185" max="8185" width="16.5703125" style="3" customWidth="1"/>
    <col min="8186" max="8186" width="8.28515625" style="3" customWidth="1"/>
    <col min="8187" max="8187" width="8.42578125" style="3" customWidth="1"/>
    <col min="8188" max="8188" width="44.140625" style="3" customWidth="1"/>
    <col min="8189" max="8189" width="2.28515625" style="3" customWidth="1"/>
    <col min="8190" max="8190" width="11" style="3" customWidth="1"/>
    <col min="8191" max="8193" width="8.7109375" style="3" customWidth="1"/>
    <col min="8194" max="8195" width="11.7109375" style="3" customWidth="1"/>
    <col min="8196" max="8196" width="22.28515625" style="3" customWidth="1"/>
    <col min="8197" max="8198" width="11.7109375" style="3" customWidth="1"/>
    <col min="8199" max="8199" width="42.140625" style="3" customWidth="1"/>
    <col min="8200" max="8200" width="2.28515625" style="3" customWidth="1"/>
    <col min="8201" max="8204" width="8.7109375" style="3" customWidth="1"/>
    <col min="8205" max="8205" width="9.28515625" style="3" customWidth="1"/>
    <col min="8206" max="8208" width="10.85546875" style="3"/>
    <col min="8209" max="8209" width="2.28515625" style="3" customWidth="1"/>
    <col min="8210" max="8212" width="8.7109375" style="3" customWidth="1"/>
    <col min="8213" max="8213" width="32.85546875" style="3" customWidth="1"/>
    <col min="8214" max="8214" width="9.5703125" style="3" customWidth="1"/>
    <col min="8215" max="8219" width="8.7109375" style="3" customWidth="1"/>
    <col min="8220" max="8220" width="26" style="3" customWidth="1"/>
    <col min="8221" max="8222" width="8.7109375" style="3" customWidth="1"/>
    <col min="8223" max="8223" width="40.85546875" style="3" customWidth="1"/>
    <col min="8224" max="8225" width="8.7109375" style="3" customWidth="1"/>
    <col min="8226" max="8435" width="10.85546875" style="3"/>
    <col min="8436" max="8436" width="1.140625" style="3" customWidth="1"/>
    <col min="8437" max="8440" width="11.7109375" style="3" customWidth="1"/>
    <col min="8441" max="8441" width="16.5703125" style="3" customWidth="1"/>
    <col min="8442" max="8442" width="8.28515625" style="3" customWidth="1"/>
    <col min="8443" max="8443" width="8.42578125" style="3" customWidth="1"/>
    <col min="8444" max="8444" width="44.140625" style="3" customWidth="1"/>
    <col min="8445" max="8445" width="2.28515625" style="3" customWidth="1"/>
    <col min="8446" max="8446" width="11" style="3" customWidth="1"/>
    <col min="8447" max="8449" width="8.7109375" style="3" customWidth="1"/>
    <col min="8450" max="8451" width="11.7109375" style="3" customWidth="1"/>
    <col min="8452" max="8452" width="22.28515625" style="3" customWidth="1"/>
    <col min="8453" max="8454" width="11.7109375" style="3" customWidth="1"/>
    <col min="8455" max="8455" width="42.140625" style="3" customWidth="1"/>
    <col min="8456" max="8456" width="2.28515625" style="3" customWidth="1"/>
    <col min="8457" max="8460" width="8.7109375" style="3" customWidth="1"/>
    <col min="8461" max="8461" width="9.28515625" style="3" customWidth="1"/>
    <col min="8462" max="8464" width="10.85546875" style="3"/>
    <col min="8465" max="8465" width="2.28515625" style="3" customWidth="1"/>
    <col min="8466" max="8468" width="8.7109375" style="3" customWidth="1"/>
    <col min="8469" max="8469" width="32.85546875" style="3" customWidth="1"/>
    <col min="8470" max="8470" width="9.5703125" style="3" customWidth="1"/>
    <col min="8471" max="8475" width="8.7109375" style="3" customWidth="1"/>
    <col min="8476" max="8476" width="26" style="3" customWidth="1"/>
    <col min="8477" max="8478" width="8.7109375" style="3" customWidth="1"/>
    <col min="8479" max="8479" width="40.85546875" style="3" customWidth="1"/>
    <col min="8480" max="8481" width="8.7109375" style="3" customWidth="1"/>
    <col min="8482" max="8691" width="10.85546875" style="3"/>
    <col min="8692" max="8692" width="1.140625" style="3" customWidth="1"/>
    <col min="8693" max="8696" width="11.7109375" style="3" customWidth="1"/>
    <col min="8697" max="8697" width="16.5703125" style="3" customWidth="1"/>
    <col min="8698" max="8698" width="8.28515625" style="3" customWidth="1"/>
    <col min="8699" max="8699" width="8.42578125" style="3" customWidth="1"/>
    <col min="8700" max="8700" width="44.140625" style="3" customWidth="1"/>
    <col min="8701" max="8701" width="2.28515625" style="3" customWidth="1"/>
    <col min="8702" max="8702" width="11" style="3" customWidth="1"/>
    <col min="8703" max="8705" width="8.7109375" style="3" customWidth="1"/>
    <col min="8706" max="8707" width="11.7109375" style="3" customWidth="1"/>
    <col min="8708" max="8708" width="22.28515625" style="3" customWidth="1"/>
    <col min="8709" max="8710" width="11.7109375" style="3" customWidth="1"/>
    <col min="8711" max="8711" width="42.140625" style="3" customWidth="1"/>
    <col min="8712" max="8712" width="2.28515625" style="3" customWidth="1"/>
    <col min="8713" max="8716" width="8.7109375" style="3" customWidth="1"/>
    <col min="8717" max="8717" width="9.28515625" style="3" customWidth="1"/>
    <col min="8718" max="8720" width="10.85546875" style="3"/>
    <col min="8721" max="8721" width="2.28515625" style="3" customWidth="1"/>
    <col min="8722" max="8724" width="8.7109375" style="3" customWidth="1"/>
    <col min="8725" max="8725" width="32.85546875" style="3" customWidth="1"/>
    <col min="8726" max="8726" width="9.5703125" style="3" customWidth="1"/>
    <col min="8727" max="8731" width="8.7109375" style="3" customWidth="1"/>
    <col min="8732" max="8732" width="26" style="3" customWidth="1"/>
    <col min="8733" max="8734" width="8.7109375" style="3" customWidth="1"/>
    <col min="8735" max="8735" width="40.85546875" style="3" customWidth="1"/>
    <col min="8736" max="8737" width="8.7109375" style="3" customWidth="1"/>
    <col min="8738" max="8947" width="10.85546875" style="3"/>
    <col min="8948" max="8948" width="1.140625" style="3" customWidth="1"/>
    <col min="8949" max="8952" width="11.7109375" style="3" customWidth="1"/>
    <col min="8953" max="8953" width="16.5703125" style="3" customWidth="1"/>
    <col min="8954" max="8954" width="8.28515625" style="3" customWidth="1"/>
    <col min="8955" max="8955" width="8.42578125" style="3" customWidth="1"/>
    <col min="8956" max="8956" width="44.140625" style="3" customWidth="1"/>
    <col min="8957" max="8957" width="2.28515625" style="3" customWidth="1"/>
    <col min="8958" max="8958" width="11" style="3" customWidth="1"/>
    <col min="8959" max="8961" width="8.7109375" style="3" customWidth="1"/>
    <col min="8962" max="8963" width="11.7109375" style="3" customWidth="1"/>
    <col min="8964" max="8964" width="22.28515625" style="3" customWidth="1"/>
    <col min="8965" max="8966" width="11.7109375" style="3" customWidth="1"/>
    <col min="8967" max="8967" width="42.140625" style="3" customWidth="1"/>
    <col min="8968" max="8968" width="2.28515625" style="3" customWidth="1"/>
    <col min="8969" max="8972" width="8.7109375" style="3" customWidth="1"/>
    <col min="8973" max="8973" width="9.28515625" style="3" customWidth="1"/>
    <col min="8974" max="8976" width="10.85546875" style="3"/>
    <col min="8977" max="8977" width="2.28515625" style="3" customWidth="1"/>
    <col min="8978" max="8980" width="8.7109375" style="3" customWidth="1"/>
    <col min="8981" max="8981" width="32.85546875" style="3" customWidth="1"/>
    <col min="8982" max="8982" width="9.5703125" style="3" customWidth="1"/>
    <col min="8983" max="8987" width="8.7109375" style="3" customWidth="1"/>
    <col min="8988" max="8988" width="26" style="3" customWidth="1"/>
    <col min="8989" max="8990" width="8.7109375" style="3" customWidth="1"/>
    <col min="8991" max="8991" width="40.85546875" style="3" customWidth="1"/>
    <col min="8992" max="8993" width="8.7109375" style="3" customWidth="1"/>
    <col min="8994" max="9203" width="10.85546875" style="3"/>
    <col min="9204" max="9204" width="1.140625" style="3" customWidth="1"/>
    <col min="9205" max="9208" width="11.7109375" style="3" customWidth="1"/>
    <col min="9209" max="9209" width="16.5703125" style="3" customWidth="1"/>
    <col min="9210" max="9210" width="8.28515625" style="3" customWidth="1"/>
    <col min="9211" max="9211" width="8.42578125" style="3" customWidth="1"/>
    <col min="9212" max="9212" width="44.140625" style="3" customWidth="1"/>
    <col min="9213" max="9213" width="2.28515625" style="3" customWidth="1"/>
    <col min="9214" max="9214" width="11" style="3" customWidth="1"/>
    <col min="9215" max="9217" width="8.7109375" style="3" customWidth="1"/>
    <col min="9218" max="9219" width="11.7109375" style="3" customWidth="1"/>
    <col min="9220" max="9220" width="22.28515625" style="3" customWidth="1"/>
    <col min="9221" max="9222" width="11.7109375" style="3" customWidth="1"/>
    <col min="9223" max="9223" width="42.140625" style="3" customWidth="1"/>
    <col min="9224" max="9224" width="2.28515625" style="3" customWidth="1"/>
    <col min="9225" max="9228" width="8.7109375" style="3" customWidth="1"/>
    <col min="9229" max="9229" width="9.28515625" style="3" customWidth="1"/>
    <col min="9230" max="9232" width="10.85546875" style="3"/>
    <col min="9233" max="9233" width="2.28515625" style="3" customWidth="1"/>
    <col min="9234" max="9236" width="8.7109375" style="3" customWidth="1"/>
    <col min="9237" max="9237" width="32.85546875" style="3" customWidth="1"/>
    <col min="9238" max="9238" width="9.5703125" style="3" customWidth="1"/>
    <col min="9239" max="9243" width="8.7109375" style="3" customWidth="1"/>
    <col min="9244" max="9244" width="26" style="3" customWidth="1"/>
    <col min="9245" max="9246" width="8.7109375" style="3" customWidth="1"/>
    <col min="9247" max="9247" width="40.85546875" style="3" customWidth="1"/>
    <col min="9248" max="9249" width="8.7109375" style="3" customWidth="1"/>
    <col min="9250" max="9459" width="10.85546875" style="3"/>
    <col min="9460" max="9460" width="1.140625" style="3" customWidth="1"/>
    <col min="9461" max="9464" width="11.7109375" style="3" customWidth="1"/>
    <col min="9465" max="9465" width="16.5703125" style="3" customWidth="1"/>
    <col min="9466" max="9466" width="8.28515625" style="3" customWidth="1"/>
    <col min="9467" max="9467" width="8.42578125" style="3" customWidth="1"/>
    <col min="9468" max="9468" width="44.140625" style="3" customWidth="1"/>
    <col min="9469" max="9469" width="2.28515625" style="3" customWidth="1"/>
    <col min="9470" max="9470" width="11" style="3" customWidth="1"/>
    <col min="9471" max="9473" width="8.7109375" style="3" customWidth="1"/>
    <col min="9474" max="9475" width="11.7109375" style="3" customWidth="1"/>
    <col min="9476" max="9476" width="22.28515625" style="3" customWidth="1"/>
    <col min="9477" max="9478" width="11.7109375" style="3" customWidth="1"/>
    <col min="9479" max="9479" width="42.140625" style="3" customWidth="1"/>
    <col min="9480" max="9480" width="2.28515625" style="3" customWidth="1"/>
    <col min="9481" max="9484" width="8.7109375" style="3" customWidth="1"/>
    <col min="9485" max="9485" width="9.28515625" style="3" customWidth="1"/>
    <col min="9486" max="9488" width="10.85546875" style="3"/>
    <col min="9489" max="9489" width="2.28515625" style="3" customWidth="1"/>
    <col min="9490" max="9492" width="8.7109375" style="3" customWidth="1"/>
    <col min="9493" max="9493" width="32.85546875" style="3" customWidth="1"/>
    <col min="9494" max="9494" width="9.5703125" style="3" customWidth="1"/>
    <col min="9495" max="9499" width="8.7109375" style="3" customWidth="1"/>
    <col min="9500" max="9500" width="26" style="3" customWidth="1"/>
    <col min="9501" max="9502" width="8.7109375" style="3" customWidth="1"/>
    <col min="9503" max="9503" width="40.85546875" style="3" customWidth="1"/>
    <col min="9504" max="9505" width="8.7109375" style="3" customWidth="1"/>
    <col min="9506" max="9715" width="10.85546875" style="3"/>
    <col min="9716" max="9716" width="1.140625" style="3" customWidth="1"/>
    <col min="9717" max="9720" width="11.7109375" style="3" customWidth="1"/>
    <col min="9721" max="9721" width="16.5703125" style="3" customWidth="1"/>
    <col min="9722" max="9722" width="8.28515625" style="3" customWidth="1"/>
    <col min="9723" max="9723" width="8.42578125" style="3" customWidth="1"/>
    <col min="9724" max="9724" width="44.140625" style="3" customWidth="1"/>
    <col min="9725" max="9725" width="2.28515625" style="3" customWidth="1"/>
    <col min="9726" max="9726" width="11" style="3" customWidth="1"/>
    <col min="9727" max="9729" width="8.7109375" style="3" customWidth="1"/>
    <col min="9730" max="9731" width="11.7109375" style="3" customWidth="1"/>
    <col min="9732" max="9732" width="22.28515625" style="3" customWidth="1"/>
    <col min="9733" max="9734" width="11.7109375" style="3" customWidth="1"/>
    <col min="9735" max="9735" width="42.140625" style="3" customWidth="1"/>
    <col min="9736" max="9736" width="2.28515625" style="3" customWidth="1"/>
    <col min="9737" max="9740" width="8.7109375" style="3" customWidth="1"/>
    <col min="9741" max="9741" width="9.28515625" style="3" customWidth="1"/>
    <col min="9742" max="9744" width="10.85546875" style="3"/>
    <col min="9745" max="9745" width="2.28515625" style="3" customWidth="1"/>
    <col min="9746" max="9748" width="8.7109375" style="3" customWidth="1"/>
    <col min="9749" max="9749" width="32.85546875" style="3" customWidth="1"/>
    <col min="9750" max="9750" width="9.5703125" style="3" customWidth="1"/>
    <col min="9751" max="9755" width="8.7109375" style="3" customWidth="1"/>
    <col min="9756" max="9756" width="26" style="3" customWidth="1"/>
    <col min="9757" max="9758" width="8.7109375" style="3" customWidth="1"/>
    <col min="9759" max="9759" width="40.85546875" style="3" customWidth="1"/>
    <col min="9760" max="9761" width="8.7109375" style="3" customWidth="1"/>
    <col min="9762" max="9971" width="10.85546875" style="3"/>
    <col min="9972" max="9972" width="1.140625" style="3" customWidth="1"/>
    <col min="9973" max="9976" width="11.7109375" style="3" customWidth="1"/>
    <col min="9977" max="9977" width="16.5703125" style="3" customWidth="1"/>
    <col min="9978" max="9978" width="8.28515625" style="3" customWidth="1"/>
    <col min="9979" max="9979" width="8.42578125" style="3" customWidth="1"/>
    <col min="9980" max="9980" width="44.140625" style="3" customWidth="1"/>
    <col min="9981" max="9981" width="2.28515625" style="3" customWidth="1"/>
    <col min="9982" max="9982" width="11" style="3" customWidth="1"/>
    <col min="9983" max="9985" width="8.7109375" style="3" customWidth="1"/>
    <col min="9986" max="9987" width="11.7109375" style="3" customWidth="1"/>
    <col min="9988" max="9988" width="22.28515625" style="3" customWidth="1"/>
    <col min="9989" max="9990" width="11.7109375" style="3" customWidth="1"/>
    <col min="9991" max="9991" width="42.140625" style="3" customWidth="1"/>
    <col min="9992" max="9992" width="2.28515625" style="3" customWidth="1"/>
    <col min="9993" max="9996" width="8.7109375" style="3" customWidth="1"/>
    <col min="9997" max="9997" width="9.28515625" style="3" customWidth="1"/>
    <col min="9998" max="10000" width="10.85546875" style="3"/>
    <col min="10001" max="10001" width="2.28515625" style="3" customWidth="1"/>
    <col min="10002" max="10004" width="8.7109375" style="3" customWidth="1"/>
    <col min="10005" max="10005" width="32.85546875" style="3" customWidth="1"/>
    <col min="10006" max="10006" width="9.5703125" style="3" customWidth="1"/>
    <col min="10007" max="10011" width="8.7109375" style="3" customWidth="1"/>
    <col min="10012" max="10012" width="26" style="3" customWidth="1"/>
    <col min="10013" max="10014" width="8.7109375" style="3" customWidth="1"/>
    <col min="10015" max="10015" width="40.85546875" style="3" customWidth="1"/>
    <col min="10016" max="10017" width="8.7109375" style="3" customWidth="1"/>
    <col min="10018" max="10227" width="10.85546875" style="3"/>
    <col min="10228" max="10228" width="1.140625" style="3" customWidth="1"/>
    <col min="10229" max="10232" width="11.7109375" style="3" customWidth="1"/>
    <col min="10233" max="10233" width="16.5703125" style="3" customWidth="1"/>
    <col min="10234" max="10234" width="8.28515625" style="3" customWidth="1"/>
    <col min="10235" max="10235" width="8.42578125" style="3" customWidth="1"/>
    <col min="10236" max="10236" width="44.140625" style="3" customWidth="1"/>
    <col min="10237" max="10237" width="2.28515625" style="3" customWidth="1"/>
    <col min="10238" max="10238" width="11" style="3" customWidth="1"/>
    <col min="10239" max="10241" width="8.7109375" style="3" customWidth="1"/>
    <col min="10242" max="10243" width="11.7109375" style="3" customWidth="1"/>
    <col min="10244" max="10244" width="22.28515625" style="3" customWidth="1"/>
    <col min="10245" max="10246" width="11.7109375" style="3" customWidth="1"/>
    <col min="10247" max="10247" width="42.140625" style="3" customWidth="1"/>
    <col min="10248" max="10248" width="2.28515625" style="3" customWidth="1"/>
    <col min="10249" max="10252" width="8.7109375" style="3" customWidth="1"/>
    <col min="10253" max="10253" width="9.28515625" style="3" customWidth="1"/>
    <col min="10254" max="10256" width="10.85546875" style="3"/>
    <col min="10257" max="10257" width="2.28515625" style="3" customWidth="1"/>
    <col min="10258" max="10260" width="8.7109375" style="3" customWidth="1"/>
    <col min="10261" max="10261" width="32.85546875" style="3" customWidth="1"/>
    <col min="10262" max="10262" width="9.5703125" style="3" customWidth="1"/>
    <col min="10263" max="10267" width="8.7109375" style="3" customWidth="1"/>
    <col min="10268" max="10268" width="26" style="3" customWidth="1"/>
    <col min="10269" max="10270" width="8.7109375" style="3" customWidth="1"/>
    <col min="10271" max="10271" width="40.85546875" style="3" customWidth="1"/>
    <col min="10272" max="10273" width="8.7109375" style="3" customWidth="1"/>
    <col min="10274" max="10483" width="10.85546875" style="3"/>
    <col min="10484" max="10484" width="1.140625" style="3" customWidth="1"/>
    <col min="10485" max="10488" width="11.7109375" style="3" customWidth="1"/>
    <col min="10489" max="10489" width="16.5703125" style="3" customWidth="1"/>
    <col min="10490" max="10490" width="8.28515625" style="3" customWidth="1"/>
    <col min="10491" max="10491" width="8.42578125" style="3" customWidth="1"/>
    <col min="10492" max="10492" width="44.140625" style="3" customWidth="1"/>
    <col min="10493" max="10493" width="2.28515625" style="3" customWidth="1"/>
    <col min="10494" max="10494" width="11" style="3" customWidth="1"/>
    <col min="10495" max="10497" width="8.7109375" style="3" customWidth="1"/>
    <col min="10498" max="10499" width="11.7109375" style="3" customWidth="1"/>
    <col min="10500" max="10500" width="22.28515625" style="3" customWidth="1"/>
    <col min="10501" max="10502" width="11.7109375" style="3" customWidth="1"/>
    <col min="10503" max="10503" width="42.140625" style="3" customWidth="1"/>
    <col min="10504" max="10504" width="2.28515625" style="3" customWidth="1"/>
    <col min="10505" max="10508" width="8.7109375" style="3" customWidth="1"/>
    <col min="10509" max="10509" width="9.28515625" style="3" customWidth="1"/>
    <col min="10510" max="10512" width="10.85546875" style="3"/>
    <col min="10513" max="10513" width="2.28515625" style="3" customWidth="1"/>
    <col min="10514" max="10516" width="8.7109375" style="3" customWidth="1"/>
    <col min="10517" max="10517" width="32.85546875" style="3" customWidth="1"/>
    <col min="10518" max="10518" width="9.5703125" style="3" customWidth="1"/>
    <col min="10519" max="10523" width="8.7109375" style="3" customWidth="1"/>
    <col min="10524" max="10524" width="26" style="3" customWidth="1"/>
    <col min="10525" max="10526" width="8.7109375" style="3" customWidth="1"/>
    <col min="10527" max="10527" width="40.85546875" style="3" customWidth="1"/>
    <col min="10528" max="10529" width="8.7109375" style="3" customWidth="1"/>
    <col min="10530" max="10739" width="10.85546875" style="3"/>
    <col min="10740" max="10740" width="1.140625" style="3" customWidth="1"/>
    <col min="10741" max="10744" width="11.7109375" style="3" customWidth="1"/>
    <col min="10745" max="10745" width="16.5703125" style="3" customWidth="1"/>
    <col min="10746" max="10746" width="8.28515625" style="3" customWidth="1"/>
    <col min="10747" max="10747" width="8.42578125" style="3" customWidth="1"/>
    <col min="10748" max="10748" width="44.140625" style="3" customWidth="1"/>
    <col min="10749" max="10749" width="2.28515625" style="3" customWidth="1"/>
    <col min="10750" max="10750" width="11" style="3" customWidth="1"/>
    <col min="10751" max="10753" width="8.7109375" style="3" customWidth="1"/>
    <col min="10754" max="10755" width="11.7109375" style="3" customWidth="1"/>
    <col min="10756" max="10756" width="22.28515625" style="3" customWidth="1"/>
    <col min="10757" max="10758" width="11.7109375" style="3" customWidth="1"/>
    <col min="10759" max="10759" width="42.140625" style="3" customWidth="1"/>
    <col min="10760" max="10760" width="2.28515625" style="3" customWidth="1"/>
    <col min="10761" max="10764" width="8.7109375" style="3" customWidth="1"/>
    <col min="10765" max="10765" width="9.28515625" style="3" customWidth="1"/>
    <col min="10766" max="10768" width="10.85546875" style="3"/>
    <col min="10769" max="10769" width="2.28515625" style="3" customWidth="1"/>
    <col min="10770" max="10772" width="8.7109375" style="3" customWidth="1"/>
    <col min="10773" max="10773" width="32.85546875" style="3" customWidth="1"/>
    <col min="10774" max="10774" width="9.5703125" style="3" customWidth="1"/>
    <col min="10775" max="10779" width="8.7109375" style="3" customWidth="1"/>
    <col min="10780" max="10780" width="26" style="3" customWidth="1"/>
    <col min="10781" max="10782" width="8.7109375" style="3" customWidth="1"/>
    <col min="10783" max="10783" width="40.85546875" style="3" customWidth="1"/>
    <col min="10784" max="10785" width="8.7109375" style="3" customWidth="1"/>
    <col min="10786" max="10995" width="10.85546875" style="3"/>
    <col min="10996" max="10996" width="1.140625" style="3" customWidth="1"/>
    <col min="10997" max="11000" width="11.7109375" style="3" customWidth="1"/>
    <col min="11001" max="11001" width="16.5703125" style="3" customWidth="1"/>
    <col min="11002" max="11002" width="8.28515625" style="3" customWidth="1"/>
    <col min="11003" max="11003" width="8.42578125" style="3" customWidth="1"/>
    <col min="11004" max="11004" width="44.140625" style="3" customWidth="1"/>
    <col min="11005" max="11005" width="2.28515625" style="3" customWidth="1"/>
    <col min="11006" max="11006" width="11" style="3" customWidth="1"/>
    <col min="11007" max="11009" width="8.7109375" style="3" customWidth="1"/>
    <col min="11010" max="11011" width="11.7109375" style="3" customWidth="1"/>
    <col min="11012" max="11012" width="22.28515625" style="3" customWidth="1"/>
    <col min="11013" max="11014" width="11.7109375" style="3" customWidth="1"/>
    <col min="11015" max="11015" width="42.140625" style="3" customWidth="1"/>
    <col min="11016" max="11016" width="2.28515625" style="3" customWidth="1"/>
    <col min="11017" max="11020" width="8.7109375" style="3" customWidth="1"/>
    <col min="11021" max="11021" width="9.28515625" style="3" customWidth="1"/>
    <col min="11022" max="11024" width="10.85546875" style="3"/>
    <col min="11025" max="11025" width="2.28515625" style="3" customWidth="1"/>
    <col min="11026" max="11028" width="8.7109375" style="3" customWidth="1"/>
    <col min="11029" max="11029" width="32.85546875" style="3" customWidth="1"/>
    <col min="11030" max="11030" width="9.5703125" style="3" customWidth="1"/>
    <col min="11031" max="11035" width="8.7109375" style="3" customWidth="1"/>
    <col min="11036" max="11036" width="26" style="3" customWidth="1"/>
    <col min="11037" max="11038" width="8.7109375" style="3" customWidth="1"/>
    <col min="11039" max="11039" width="40.85546875" style="3" customWidth="1"/>
    <col min="11040" max="11041" width="8.7109375" style="3" customWidth="1"/>
    <col min="11042" max="11251" width="10.85546875" style="3"/>
    <col min="11252" max="11252" width="1.140625" style="3" customWidth="1"/>
    <col min="11253" max="11256" width="11.7109375" style="3" customWidth="1"/>
    <col min="11257" max="11257" width="16.5703125" style="3" customWidth="1"/>
    <col min="11258" max="11258" width="8.28515625" style="3" customWidth="1"/>
    <col min="11259" max="11259" width="8.42578125" style="3" customWidth="1"/>
    <col min="11260" max="11260" width="44.140625" style="3" customWidth="1"/>
    <col min="11261" max="11261" width="2.28515625" style="3" customWidth="1"/>
    <col min="11262" max="11262" width="11" style="3" customWidth="1"/>
    <col min="11263" max="11265" width="8.7109375" style="3" customWidth="1"/>
    <col min="11266" max="11267" width="11.7109375" style="3" customWidth="1"/>
    <col min="11268" max="11268" width="22.28515625" style="3" customWidth="1"/>
    <col min="11269" max="11270" width="11.7109375" style="3" customWidth="1"/>
    <col min="11271" max="11271" width="42.140625" style="3" customWidth="1"/>
    <col min="11272" max="11272" width="2.28515625" style="3" customWidth="1"/>
    <col min="11273" max="11276" width="8.7109375" style="3" customWidth="1"/>
    <col min="11277" max="11277" width="9.28515625" style="3" customWidth="1"/>
    <col min="11278" max="11280" width="10.85546875" style="3"/>
    <col min="11281" max="11281" width="2.28515625" style="3" customWidth="1"/>
    <col min="11282" max="11284" width="8.7109375" style="3" customWidth="1"/>
    <col min="11285" max="11285" width="32.85546875" style="3" customWidth="1"/>
    <col min="11286" max="11286" width="9.5703125" style="3" customWidth="1"/>
    <col min="11287" max="11291" width="8.7109375" style="3" customWidth="1"/>
    <col min="11292" max="11292" width="26" style="3" customWidth="1"/>
    <col min="11293" max="11294" width="8.7109375" style="3" customWidth="1"/>
    <col min="11295" max="11295" width="40.85546875" style="3" customWidth="1"/>
    <col min="11296" max="11297" width="8.7109375" style="3" customWidth="1"/>
    <col min="11298" max="11507" width="10.85546875" style="3"/>
    <col min="11508" max="11508" width="1.140625" style="3" customWidth="1"/>
    <col min="11509" max="11512" width="11.7109375" style="3" customWidth="1"/>
    <col min="11513" max="11513" width="16.5703125" style="3" customWidth="1"/>
    <col min="11514" max="11514" width="8.28515625" style="3" customWidth="1"/>
    <col min="11515" max="11515" width="8.42578125" style="3" customWidth="1"/>
    <col min="11516" max="11516" width="44.140625" style="3" customWidth="1"/>
    <col min="11517" max="11517" width="2.28515625" style="3" customWidth="1"/>
    <col min="11518" max="11518" width="11" style="3" customWidth="1"/>
    <col min="11519" max="11521" width="8.7109375" style="3" customWidth="1"/>
    <col min="11522" max="11523" width="11.7109375" style="3" customWidth="1"/>
    <col min="11524" max="11524" width="22.28515625" style="3" customWidth="1"/>
    <col min="11525" max="11526" width="11.7109375" style="3" customWidth="1"/>
    <col min="11527" max="11527" width="42.140625" style="3" customWidth="1"/>
    <col min="11528" max="11528" width="2.28515625" style="3" customWidth="1"/>
    <col min="11529" max="11532" width="8.7109375" style="3" customWidth="1"/>
    <col min="11533" max="11533" width="9.28515625" style="3" customWidth="1"/>
    <col min="11534" max="11536" width="10.85546875" style="3"/>
    <col min="11537" max="11537" width="2.28515625" style="3" customWidth="1"/>
    <col min="11538" max="11540" width="8.7109375" style="3" customWidth="1"/>
    <col min="11541" max="11541" width="32.85546875" style="3" customWidth="1"/>
    <col min="11542" max="11542" width="9.5703125" style="3" customWidth="1"/>
    <col min="11543" max="11547" width="8.7109375" style="3" customWidth="1"/>
    <col min="11548" max="11548" width="26" style="3" customWidth="1"/>
    <col min="11549" max="11550" width="8.7109375" style="3" customWidth="1"/>
    <col min="11551" max="11551" width="40.85546875" style="3" customWidth="1"/>
    <col min="11552" max="11553" width="8.7109375" style="3" customWidth="1"/>
    <col min="11554" max="11763" width="10.85546875" style="3"/>
    <col min="11764" max="11764" width="1.140625" style="3" customWidth="1"/>
    <col min="11765" max="11768" width="11.7109375" style="3" customWidth="1"/>
    <col min="11769" max="11769" width="16.5703125" style="3" customWidth="1"/>
    <col min="11770" max="11770" width="8.28515625" style="3" customWidth="1"/>
    <col min="11771" max="11771" width="8.42578125" style="3" customWidth="1"/>
    <col min="11772" max="11772" width="44.140625" style="3" customWidth="1"/>
    <col min="11773" max="11773" width="2.28515625" style="3" customWidth="1"/>
    <col min="11774" max="11774" width="11" style="3" customWidth="1"/>
    <col min="11775" max="11777" width="8.7109375" style="3" customWidth="1"/>
    <col min="11778" max="11779" width="11.7109375" style="3" customWidth="1"/>
    <col min="11780" max="11780" width="22.28515625" style="3" customWidth="1"/>
    <col min="11781" max="11782" width="11.7109375" style="3" customWidth="1"/>
    <col min="11783" max="11783" width="42.140625" style="3" customWidth="1"/>
    <col min="11784" max="11784" width="2.28515625" style="3" customWidth="1"/>
    <col min="11785" max="11788" width="8.7109375" style="3" customWidth="1"/>
    <col min="11789" max="11789" width="9.28515625" style="3" customWidth="1"/>
    <col min="11790" max="11792" width="10.85546875" style="3"/>
    <col min="11793" max="11793" width="2.28515625" style="3" customWidth="1"/>
    <col min="11794" max="11796" width="8.7109375" style="3" customWidth="1"/>
    <col min="11797" max="11797" width="32.85546875" style="3" customWidth="1"/>
    <col min="11798" max="11798" width="9.5703125" style="3" customWidth="1"/>
    <col min="11799" max="11803" width="8.7109375" style="3" customWidth="1"/>
    <col min="11804" max="11804" width="26" style="3" customWidth="1"/>
    <col min="11805" max="11806" width="8.7109375" style="3" customWidth="1"/>
    <col min="11807" max="11807" width="40.85546875" style="3" customWidth="1"/>
    <col min="11808" max="11809" width="8.7109375" style="3" customWidth="1"/>
    <col min="11810" max="12019" width="10.85546875" style="3"/>
    <col min="12020" max="12020" width="1.140625" style="3" customWidth="1"/>
    <col min="12021" max="12024" width="11.7109375" style="3" customWidth="1"/>
    <col min="12025" max="12025" width="16.5703125" style="3" customWidth="1"/>
    <col min="12026" max="12026" width="8.28515625" style="3" customWidth="1"/>
    <col min="12027" max="12027" width="8.42578125" style="3" customWidth="1"/>
    <col min="12028" max="12028" width="44.140625" style="3" customWidth="1"/>
    <col min="12029" max="12029" width="2.28515625" style="3" customWidth="1"/>
    <col min="12030" max="12030" width="11" style="3" customWidth="1"/>
    <col min="12031" max="12033" width="8.7109375" style="3" customWidth="1"/>
    <col min="12034" max="12035" width="11.7109375" style="3" customWidth="1"/>
    <col min="12036" max="12036" width="22.28515625" style="3" customWidth="1"/>
    <col min="12037" max="12038" width="11.7109375" style="3" customWidth="1"/>
    <col min="12039" max="12039" width="42.140625" style="3" customWidth="1"/>
    <col min="12040" max="12040" width="2.28515625" style="3" customWidth="1"/>
    <col min="12041" max="12044" width="8.7109375" style="3" customWidth="1"/>
    <col min="12045" max="12045" width="9.28515625" style="3" customWidth="1"/>
    <col min="12046" max="12048" width="10.85546875" style="3"/>
    <col min="12049" max="12049" width="2.28515625" style="3" customWidth="1"/>
    <col min="12050" max="12052" width="8.7109375" style="3" customWidth="1"/>
    <col min="12053" max="12053" width="32.85546875" style="3" customWidth="1"/>
    <col min="12054" max="12054" width="9.5703125" style="3" customWidth="1"/>
    <col min="12055" max="12059" width="8.7109375" style="3" customWidth="1"/>
    <col min="12060" max="12060" width="26" style="3" customWidth="1"/>
    <col min="12061" max="12062" width="8.7109375" style="3" customWidth="1"/>
    <col min="12063" max="12063" width="40.85546875" style="3" customWidth="1"/>
    <col min="12064" max="12065" width="8.7109375" style="3" customWidth="1"/>
    <col min="12066" max="12275" width="10.85546875" style="3"/>
    <col min="12276" max="12276" width="1.140625" style="3" customWidth="1"/>
    <col min="12277" max="12280" width="11.7109375" style="3" customWidth="1"/>
    <col min="12281" max="12281" width="16.5703125" style="3" customWidth="1"/>
    <col min="12282" max="12282" width="8.28515625" style="3" customWidth="1"/>
    <col min="12283" max="12283" width="8.42578125" style="3" customWidth="1"/>
    <col min="12284" max="12284" width="44.140625" style="3" customWidth="1"/>
    <col min="12285" max="12285" width="2.28515625" style="3" customWidth="1"/>
    <col min="12286" max="12286" width="11" style="3" customWidth="1"/>
    <col min="12287" max="12289" width="8.7109375" style="3" customWidth="1"/>
    <col min="12290" max="12291" width="11.7109375" style="3" customWidth="1"/>
    <col min="12292" max="12292" width="22.28515625" style="3" customWidth="1"/>
    <col min="12293" max="12294" width="11.7109375" style="3" customWidth="1"/>
    <col min="12295" max="12295" width="42.140625" style="3" customWidth="1"/>
    <col min="12296" max="12296" width="2.28515625" style="3" customWidth="1"/>
    <col min="12297" max="12300" width="8.7109375" style="3" customWidth="1"/>
    <col min="12301" max="12301" width="9.28515625" style="3" customWidth="1"/>
    <col min="12302" max="12304" width="10.85546875" style="3"/>
    <col min="12305" max="12305" width="2.28515625" style="3" customWidth="1"/>
    <col min="12306" max="12308" width="8.7109375" style="3" customWidth="1"/>
    <col min="12309" max="12309" width="32.85546875" style="3" customWidth="1"/>
    <col min="12310" max="12310" width="9.5703125" style="3" customWidth="1"/>
    <col min="12311" max="12315" width="8.7109375" style="3" customWidth="1"/>
    <col min="12316" max="12316" width="26" style="3" customWidth="1"/>
    <col min="12317" max="12318" width="8.7109375" style="3" customWidth="1"/>
    <col min="12319" max="12319" width="40.85546875" style="3" customWidth="1"/>
    <col min="12320" max="12321" width="8.7109375" style="3" customWidth="1"/>
    <col min="12322" max="12531" width="10.85546875" style="3"/>
    <col min="12532" max="12532" width="1.140625" style="3" customWidth="1"/>
    <col min="12533" max="12536" width="11.7109375" style="3" customWidth="1"/>
    <col min="12537" max="12537" width="16.5703125" style="3" customWidth="1"/>
    <col min="12538" max="12538" width="8.28515625" style="3" customWidth="1"/>
    <col min="12539" max="12539" width="8.42578125" style="3" customWidth="1"/>
    <col min="12540" max="12540" width="44.140625" style="3" customWidth="1"/>
    <col min="12541" max="12541" width="2.28515625" style="3" customWidth="1"/>
    <col min="12542" max="12542" width="11" style="3" customWidth="1"/>
    <col min="12543" max="12545" width="8.7109375" style="3" customWidth="1"/>
    <col min="12546" max="12547" width="11.7109375" style="3" customWidth="1"/>
    <col min="12548" max="12548" width="22.28515625" style="3" customWidth="1"/>
    <col min="12549" max="12550" width="11.7109375" style="3" customWidth="1"/>
    <col min="12551" max="12551" width="42.140625" style="3" customWidth="1"/>
    <col min="12552" max="12552" width="2.28515625" style="3" customWidth="1"/>
    <col min="12553" max="12556" width="8.7109375" style="3" customWidth="1"/>
    <col min="12557" max="12557" width="9.28515625" style="3" customWidth="1"/>
    <col min="12558" max="12560" width="10.85546875" style="3"/>
    <col min="12561" max="12561" width="2.28515625" style="3" customWidth="1"/>
    <col min="12562" max="12564" width="8.7109375" style="3" customWidth="1"/>
    <col min="12565" max="12565" width="32.85546875" style="3" customWidth="1"/>
    <col min="12566" max="12566" width="9.5703125" style="3" customWidth="1"/>
    <col min="12567" max="12571" width="8.7109375" style="3" customWidth="1"/>
    <col min="12572" max="12572" width="26" style="3" customWidth="1"/>
    <col min="12573" max="12574" width="8.7109375" style="3" customWidth="1"/>
    <col min="12575" max="12575" width="40.85546875" style="3" customWidth="1"/>
    <col min="12576" max="12577" width="8.7109375" style="3" customWidth="1"/>
    <col min="12578" max="12787" width="10.85546875" style="3"/>
    <col min="12788" max="12788" width="1.140625" style="3" customWidth="1"/>
    <col min="12789" max="12792" width="11.7109375" style="3" customWidth="1"/>
    <col min="12793" max="12793" width="16.5703125" style="3" customWidth="1"/>
    <col min="12794" max="12794" width="8.28515625" style="3" customWidth="1"/>
    <col min="12795" max="12795" width="8.42578125" style="3" customWidth="1"/>
    <col min="12796" max="12796" width="44.140625" style="3" customWidth="1"/>
    <col min="12797" max="12797" width="2.28515625" style="3" customWidth="1"/>
    <col min="12798" max="12798" width="11" style="3" customWidth="1"/>
    <col min="12799" max="12801" width="8.7109375" style="3" customWidth="1"/>
    <col min="12802" max="12803" width="11.7109375" style="3" customWidth="1"/>
    <col min="12804" max="12804" width="22.28515625" style="3" customWidth="1"/>
    <col min="12805" max="12806" width="11.7109375" style="3" customWidth="1"/>
    <col min="12807" max="12807" width="42.140625" style="3" customWidth="1"/>
    <col min="12808" max="12808" width="2.28515625" style="3" customWidth="1"/>
    <col min="12809" max="12812" width="8.7109375" style="3" customWidth="1"/>
    <col min="12813" max="12813" width="9.28515625" style="3" customWidth="1"/>
    <col min="12814" max="12816" width="10.85546875" style="3"/>
    <col min="12817" max="12817" width="2.28515625" style="3" customWidth="1"/>
    <col min="12818" max="12820" width="8.7109375" style="3" customWidth="1"/>
    <col min="12821" max="12821" width="32.85546875" style="3" customWidth="1"/>
    <col min="12822" max="12822" width="9.5703125" style="3" customWidth="1"/>
    <col min="12823" max="12827" width="8.7109375" style="3" customWidth="1"/>
    <col min="12828" max="12828" width="26" style="3" customWidth="1"/>
    <col min="12829" max="12830" width="8.7109375" style="3" customWidth="1"/>
    <col min="12831" max="12831" width="40.85546875" style="3" customWidth="1"/>
    <col min="12832" max="12833" width="8.7109375" style="3" customWidth="1"/>
    <col min="12834" max="13043" width="10.85546875" style="3"/>
    <col min="13044" max="13044" width="1.140625" style="3" customWidth="1"/>
    <col min="13045" max="13048" width="11.7109375" style="3" customWidth="1"/>
    <col min="13049" max="13049" width="16.5703125" style="3" customWidth="1"/>
    <col min="13050" max="13050" width="8.28515625" style="3" customWidth="1"/>
    <col min="13051" max="13051" width="8.42578125" style="3" customWidth="1"/>
    <col min="13052" max="13052" width="44.140625" style="3" customWidth="1"/>
    <col min="13053" max="13053" width="2.28515625" style="3" customWidth="1"/>
    <col min="13054" max="13054" width="11" style="3" customWidth="1"/>
    <col min="13055" max="13057" width="8.7109375" style="3" customWidth="1"/>
    <col min="13058" max="13059" width="11.7109375" style="3" customWidth="1"/>
    <col min="13060" max="13060" width="22.28515625" style="3" customWidth="1"/>
    <col min="13061" max="13062" width="11.7109375" style="3" customWidth="1"/>
    <col min="13063" max="13063" width="42.140625" style="3" customWidth="1"/>
    <col min="13064" max="13064" width="2.28515625" style="3" customWidth="1"/>
    <col min="13065" max="13068" width="8.7109375" style="3" customWidth="1"/>
    <col min="13069" max="13069" width="9.28515625" style="3" customWidth="1"/>
    <col min="13070" max="13072" width="10.85546875" style="3"/>
    <col min="13073" max="13073" width="2.28515625" style="3" customWidth="1"/>
    <col min="13074" max="13076" width="8.7109375" style="3" customWidth="1"/>
    <col min="13077" max="13077" width="32.85546875" style="3" customWidth="1"/>
    <col min="13078" max="13078" width="9.5703125" style="3" customWidth="1"/>
    <col min="13079" max="13083" width="8.7109375" style="3" customWidth="1"/>
    <col min="13084" max="13084" width="26" style="3" customWidth="1"/>
    <col min="13085" max="13086" width="8.7109375" style="3" customWidth="1"/>
    <col min="13087" max="13087" width="40.85546875" style="3" customWidth="1"/>
    <col min="13088" max="13089" width="8.7109375" style="3" customWidth="1"/>
    <col min="13090" max="13299" width="10.85546875" style="3"/>
    <col min="13300" max="13300" width="1.140625" style="3" customWidth="1"/>
    <col min="13301" max="13304" width="11.7109375" style="3" customWidth="1"/>
    <col min="13305" max="13305" width="16.5703125" style="3" customWidth="1"/>
    <col min="13306" max="13306" width="8.28515625" style="3" customWidth="1"/>
    <col min="13307" max="13307" width="8.42578125" style="3" customWidth="1"/>
    <col min="13308" max="13308" width="44.140625" style="3" customWidth="1"/>
    <col min="13309" max="13309" width="2.28515625" style="3" customWidth="1"/>
    <col min="13310" max="13310" width="11" style="3" customWidth="1"/>
    <col min="13311" max="13313" width="8.7109375" style="3" customWidth="1"/>
    <col min="13314" max="13315" width="11.7109375" style="3" customWidth="1"/>
    <col min="13316" max="13316" width="22.28515625" style="3" customWidth="1"/>
    <col min="13317" max="13318" width="11.7109375" style="3" customWidth="1"/>
    <col min="13319" max="13319" width="42.140625" style="3" customWidth="1"/>
    <col min="13320" max="13320" width="2.28515625" style="3" customWidth="1"/>
    <col min="13321" max="13324" width="8.7109375" style="3" customWidth="1"/>
    <col min="13325" max="13325" width="9.28515625" style="3" customWidth="1"/>
    <col min="13326" max="13328" width="10.85546875" style="3"/>
    <col min="13329" max="13329" width="2.28515625" style="3" customWidth="1"/>
    <col min="13330" max="13332" width="8.7109375" style="3" customWidth="1"/>
    <col min="13333" max="13333" width="32.85546875" style="3" customWidth="1"/>
    <col min="13334" max="13334" width="9.5703125" style="3" customWidth="1"/>
    <col min="13335" max="13339" width="8.7109375" style="3" customWidth="1"/>
    <col min="13340" max="13340" width="26" style="3" customWidth="1"/>
    <col min="13341" max="13342" width="8.7109375" style="3" customWidth="1"/>
    <col min="13343" max="13343" width="40.85546875" style="3" customWidth="1"/>
    <col min="13344" max="13345" width="8.7109375" style="3" customWidth="1"/>
    <col min="13346" max="13555" width="10.85546875" style="3"/>
    <col min="13556" max="13556" width="1.140625" style="3" customWidth="1"/>
    <col min="13557" max="13560" width="11.7109375" style="3" customWidth="1"/>
    <col min="13561" max="13561" width="16.5703125" style="3" customWidth="1"/>
    <col min="13562" max="13562" width="8.28515625" style="3" customWidth="1"/>
    <col min="13563" max="13563" width="8.42578125" style="3" customWidth="1"/>
    <col min="13564" max="13564" width="44.140625" style="3" customWidth="1"/>
    <col min="13565" max="13565" width="2.28515625" style="3" customWidth="1"/>
    <col min="13566" max="13566" width="11" style="3" customWidth="1"/>
    <col min="13567" max="13569" width="8.7109375" style="3" customWidth="1"/>
    <col min="13570" max="13571" width="11.7109375" style="3" customWidth="1"/>
    <col min="13572" max="13572" width="22.28515625" style="3" customWidth="1"/>
    <col min="13573" max="13574" width="11.7109375" style="3" customWidth="1"/>
    <col min="13575" max="13575" width="42.140625" style="3" customWidth="1"/>
    <col min="13576" max="13576" width="2.28515625" style="3" customWidth="1"/>
    <col min="13577" max="13580" width="8.7109375" style="3" customWidth="1"/>
    <col min="13581" max="13581" width="9.28515625" style="3" customWidth="1"/>
    <col min="13582" max="13584" width="10.85546875" style="3"/>
    <col min="13585" max="13585" width="2.28515625" style="3" customWidth="1"/>
    <col min="13586" max="13588" width="8.7109375" style="3" customWidth="1"/>
    <col min="13589" max="13589" width="32.85546875" style="3" customWidth="1"/>
    <col min="13590" max="13590" width="9.5703125" style="3" customWidth="1"/>
    <col min="13591" max="13595" width="8.7109375" style="3" customWidth="1"/>
    <col min="13596" max="13596" width="26" style="3" customWidth="1"/>
    <col min="13597" max="13598" width="8.7109375" style="3" customWidth="1"/>
    <col min="13599" max="13599" width="40.85546875" style="3" customWidth="1"/>
    <col min="13600" max="13601" width="8.7109375" style="3" customWidth="1"/>
    <col min="13602" max="13811" width="10.85546875" style="3"/>
    <col min="13812" max="13812" width="1.140625" style="3" customWidth="1"/>
    <col min="13813" max="13816" width="11.7109375" style="3" customWidth="1"/>
    <col min="13817" max="13817" width="16.5703125" style="3" customWidth="1"/>
    <col min="13818" max="13818" width="8.28515625" style="3" customWidth="1"/>
    <col min="13819" max="13819" width="8.42578125" style="3" customWidth="1"/>
    <col min="13820" max="13820" width="44.140625" style="3" customWidth="1"/>
    <col min="13821" max="13821" width="2.28515625" style="3" customWidth="1"/>
    <col min="13822" max="13822" width="11" style="3" customWidth="1"/>
    <col min="13823" max="13825" width="8.7109375" style="3" customWidth="1"/>
    <col min="13826" max="13827" width="11.7109375" style="3" customWidth="1"/>
    <col min="13828" max="13828" width="22.28515625" style="3" customWidth="1"/>
    <col min="13829" max="13830" width="11.7109375" style="3" customWidth="1"/>
    <col min="13831" max="13831" width="42.140625" style="3" customWidth="1"/>
    <col min="13832" max="13832" width="2.28515625" style="3" customWidth="1"/>
    <col min="13833" max="13836" width="8.7109375" style="3" customWidth="1"/>
    <col min="13837" max="13837" width="9.28515625" style="3" customWidth="1"/>
    <col min="13838" max="13840" width="10.85546875" style="3"/>
    <col min="13841" max="13841" width="2.28515625" style="3" customWidth="1"/>
    <col min="13842" max="13844" width="8.7109375" style="3" customWidth="1"/>
    <col min="13845" max="13845" width="32.85546875" style="3" customWidth="1"/>
    <col min="13846" max="13846" width="9.5703125" style="3" customWidth="1"/>
    <col min="13847" max="13851" width="8.7109375" style="3" customWidth="1"/>
    <col min="13852" max="13852" width="26" style="3" customWidth="1"/>
    <col min="13853" max="13854" width="8.7109375" style="3" customWidth="1"/>
    <col min="13855" max="13855" width="40.85546875" style="3" customWidth="1"/>
    <col min="13856" max="13857" width="8.7109375" style="3" customWidth="1"/>
    <col min="13858" max="14067" width="10.85546875" style="3"/>
    <col min="14068" max="14068" width="1.140625" style="3" customWidth="1"/>
    <col min="14069" max="14072" width="11.7109375" style="3" customWidth="1"/>
    <col min="14073" max="14073" width="16.5703125" style="3" customWidth="1"/>
    <col min="14074" max="14074" width="8.28515625" style="3" customWidth="1"/>
    <col min="14075" max="14075" width="8.42578125" style="3" customWidth="1"/>
    <col min="14076" max="14076" width="44.140625" style="3" customWidth="1"/>
    <col min="14077" max="14077" width="2.28515625" style="3" customWidth="1"/>
    <col min="14078" max="14078" width="11" style="3" customWidth="1"/>
    <col min="14079" max="14081" width="8.7109375" style="3" customWidth="1"/>
    <col min="14082" max="14083" width="11.7109375" style="3" customWidth="1"/>
    <col min="14084" max="14084" width="22.28515625" style="3" customWidth="1"/>
    <col min="14085" max="14086" width="11.7109375" style="3" customWidth="1"/>
    <col min="14087" max="14087" width="42.140625" style="3" customWidth="1"/>
    <col min="14088" max="14088" width="2.28515625" style="3" customWidth="1"/>
    <col min="14089" max="14092" width="8.7109375" style="3" customWidth="1"/>
    <col min="14093" max="14093" width="9.28515625" style="3" customWidth="1"/>
    <col min="14094" max="14096" width="10.85546875" style="3"/>
    <col min="14097" max="14097" width="2.28515625" style="3" customWidth="1"/>
    <col min="14098" max="14100" width="8.7109375" style="3" customWidth="1"/>
    <col min="14101" max="14101" width="32.85546875" style="3" customWidth="1"/>
    <col min="14102" max="14102" width="9.5703125" style="3" customWidth="1"/>
    <col min="14103" max="14107" width="8.7109375" style="3" customWidth="1"/>
    <col min="14108" max="14108" width="26" style="3" customWidth="1"/>
    <col min="14109" max="14110" width="8.7109375" style="3" customWidth="1"/>
    <col min="14111" max="14111" width="40.85546875" style="3" customWidth="1"/>
    <col min="14112" max="14113" width="8.7109375" style="3" customWidth="1"/>
    <col min="14114" max="14323" width="10.85546875" style="3"/>
    <col min="14324" max="14324" width="1.140625" style="3" customWidth="1"/>
    <col min="14325" max="14328" width="11.7109375" style="3" customWidth="1"/>
    <col min="14329" max="14329" width="16.5703125" style="3" customWidth="1"/>
    <col min="14330" max="14330" width="8.28515625" style="3" customWidth="1"/>
    <col min="14331" max="14331" width="8.42578125" style="3" customWidth="1"/>
    <col min="14332" max="14332" width="44.140625" style="3" customWidth="1"/>
    <col min="14333" max="14333" width="2.28515625" style="3" customWidth="1"/>
    <col min="14334" max="14334" width="11" style="3" customWidth="1"/>
    <col min="14335" max="14337" width="8.7109375" style="3" customWidth="1"/>
    <col min="14338" max="14339" width="11.7109375" style="3" customWidth="1"/>
    <col min="14340" max="14340" width="22.28515625" style="3" customWidth="1"/>
    <col min="14341" max="14342" width="11.7109375" style="3" customWidth="1"/>
    <col min="14343" max="14343" width="42.140625" style="3" customWidth="1"/>
    <col min="14344" max="14344" width="2.28515625" style="3" customWidth="1"/>
    <col min="14345" max="14348" width="8.7109375" style="3" customWidth="1"/>
    <col min="14349" max="14349" width="9.28515625" style="3" customWidth="1"/>
    <col min="14350" max="14352" width="10.85546875" style="3"/>
    <col min="14353" max="14353" width="2.28515625" style="3" customWidth="1"/>
    <col min="14354" max="14356" width="8.7109375" style="3" customWidth="1"/>
    <col min="14357" max="14357" width="32.85546875" style="3" customWidth="1"/>
    <col min="14358" max="14358" width="9.5703125" style="3" customWidth="1"/>
    <col min="14359" max="14363" width="8.7109375" style="3" customWidth="1"/>
    <col min="14364" max="14364" width="26" style="3" customWidth="1"/>
    <col min="14365" max="14366" width="8.7109375" style="3" customWidth="1"/>
    <col min="14367" max="14367" width="40.85546875" style="3" customWidth="1"/>
    <col min="14368" max="14369" width="8.7109375" style="3" customWidth="1"/>
    <col min="14370" max="14579" width="10.85546875" style="3"/>
    <col min="14580" max="14580" width="1.140625" style="3" customWidth="1"/>
    <col min="14581" max="14584" width="11.7109375" style="3" customWidth="1"/>
    <col min="14585" max="14585" width="16.5703125" style="3" customWidth="1"/>
    <col min="14586" max="14586" width="8.28515625" style="3" customWidth="1"/>
    <col min="14587" max="14587" width="8.42578125" style="3" customWidth="1"/>
    <col min="14588" max="14588" width="44.140625" style="3" customWidth="1"/>
    <col min="14589" max="14589" width="2.28515625" style="3" customWidth="1"/>
    <col min="14590" max="14590" width="11" style="3" customWidth="1"/>
    <col min="14591" max="14593" width="8.7109375" style="3" customWidth="1"/>
    <col min="14594" max="14595" width="11.7109375" style="3" customWidth="1"/>
    <col min="14596" max="14596" width="22.28515625" style="3" customWidth="1"/>
    <col min="14597" max="14598" width="11.7109375" style="3" customWidth="1"/>
    <col min="14599" max="14599" width="42.140625" style="3" customWidth="1"/>
    <col min="14600" max="14600" width="2.28515625" style="3" customWidth="1"/>
    <col min="14601" max="14604" width="8.7109375" style="3" customWidth="1"/>
    <col min="14605" max="14605" width="9.28515625" style="3" customWidth="1"/>
    <col min="14606" max="14608" width="10.85546875" style="3"/>
    <col min="14609" max="14609" width="2.28515625" style="3" customWidth="1"/>
    <col min="14610" max="14612" width="8.7109375" style="3" customWidth="1"/>
    <col min="14613" max="14613" width="32.85546875" style="3" customWidth="1"/>
    <col min="14614" max="14614" width="9.5703125" style="3" customWidth="1"/>
    <col min="14615" max="14619" width="8.7109375" style="3" customWidth="1"/>
    <col min="14620" max="14620" width="26" style="3" customWidth="1"/>
    <col min="14621" max="14622" width="8.7109375" style="3" customWidth="1"/>
    <col min="14623" max="14623" width="40.85546875" style="3" customWidth="1"/>
    <col min="14624" max="14625" width="8.7109375" style="3" customWidth="1"/>
    <col min="14626" max="14835" width="10.85546875" style="3"/>
    <col min="14836" max="14836" width="1.140625" style="3" customWidth="1"/>
    <col min="14837" max="14840" width="11.7109375" style="3" customWidth="1"/>
    <col min="14841" max="14841" width="16.5703125" style="3" customWidth="1"/>
    <col min="14842" max="14842" width="8.28515625" style="3" customWidth="1"/>
    <col min="14843" max="14843" width="8.42578125" style="3" customWidth="1"/>
    <col min="14844" max="14844" width="44.140625" style="3" customWidth="1"/>
    <col min="14845" max="14845" width="2.28515625" style="3" customWidth="1"/>
    <col min="14846" max="14846" width="11" style="3" customWidth="1"/>
    <col min="14847" max="14849" width="8.7109375" style="3" customWidth="1"/>
    <col min="14850" max="14851" width="11.7109375" style="3" customWidth="1"/>
    <col min="14852" max="14852" width="22.28515625" style="3" customWidth="1"/>
    <col min="14853" max="14854" width="11.7109375" style="3" customWidth="1"/>
    <col min="14855" max="14855" width="42.140625" style="3" customWidth="1"/>
    <col min="14856" max="14856" width="2.28515625" style="3" customWidth="1"/>
    <col min="14857" max="14860" width="8.7109375" style="3" customWidth="1"/>
    <col min="14861" max="14861" width="9.28515625" style="3" customWidth="1"/>
    <col min="14862" max="14864" width="10.85546875" style="3"/>
    <col min="14865" max="14865" width="2.28515625" style="3" customWidth="1"/>
    <col min="14866" max="14868" width="8.7109375" style="3" customWidth="1"/>
    <col min="14869" max="14869" width="32.85546875" style="3" customWidth="1"/>
    <col min="14870" max="14870" width="9.5703125" style="3" customWidth="1"/>
    <col min="14871" max="14875" width="8.7109375" style="3" customWidth="1"/>
    <col min="14876" max="14876" width="26" style="3" customWidth="1"/>
    <col min="14877" max="14878" width="8.7109375" style="3" customWidth="1"/>
    <col min="14879" max="14879" width="40.85546875" style="3" customWidth="1"/>
    <col min="14880" max="14881" width="8.7109375" style="3" customWidth="1"/>
    <col min="14882" max="15091" width="10.85546875" style="3"/>
    <col min="15092" max="15092" width="1.140625" style="3" customWidth="1"/>
    <col min="15093" max="15096" width="11.7109375" style="3" customWidth="1"/>
    <col min="15097" max="15097" width="16.5703125" style="3" customWidth="1"/>
    <col min="15098" max="15098" width="8.28515625" style="3" customWidth="1"/>
    <col min="15099" max="15099" width="8.42578125" style="3" customWidth="1"/>
    <col min="15100" max="15100" width="44.140625" style="3" customWidth="1"/>
    <col min="15101" max="15101" width="2.28515625" style="3" customWidth="1"/>
    <col min="15102" max="15102" width="11" style="3" customWidth="1"/>
    <col min="15103" max="15105" width="8.7109375" style="3" customWidth="1"/>
    <col min="15106" max="15107" width="11.7109375" style="3" customWidth="1"/>
    <col min="15108" max="15108" width="22.28515625" style="3" customWidth="1"/>
    <col min="15109" max="15110" width="11.7109375" style="3" customWidth="1"/>
    <col min="15111" max="15111" width="42.140625" style="3" customWidth="1"/>
    <col min="15112" max="15112" width="2.28515625" style="3" customWidth="1"/>
    <col min="15113" max="15116" width="8.7109375" style="3" customWidth="1"/>
    <col min="15117" max="15117" width="9.28515625" style="3" customWidth="1"/>
    <col min="15118" max="15120" width="10.85546875" style="3"/>
    <col min="15121" max="15121" width="2.28515625" style="3" customWidth="1"/>
    <col min="15122" max="15124" width="8.7109375" style="3" customWidth="1"/>
    <col min="15125" max="15125" width="32.85546875" style="3" customWidth="1"/>
    <col min="15126" max="15126" width="9.5703125" style="3" customWidth="1"/>
    <col min="15127" max="15131" width="8.7109375" style="3" customWidth="1"/>
    <col min="15132" max="15132" width="26" style="3" customWidth="1"/>
    <col min="15133" max="15134" width="8.7109375" style="3" customWidth="1"/>
    <col min="15135" max="15135" width="40.85546875" style="3" customWidth="1"/>
    <col min="15136" max="15137" width="8.7109375" style="3" customWidth="1"/>
    <col min="15138" max="15347" width="10.85546875" style="3"/>
    <col min="15348" max="15348" width="1.140625" style="3" customWidth="1"/>
    <col min="15349" max="15352" width="11.7109375" style="3" customWidth="1"/>
    <col min="15353" max="15353" width="16.5703125" style="3" customWidth="1"/>
    <col min="15354" max="15354" width="8.28515625" style="3" customWidth="1"/>
    <col min="15355" max="15355" width="8.42578125" style="3" customWidth="1"/>
    <col min="15356" max="15356" width="44.140625" style="3" customWidth="1"/>
    <col min="15357" max="15357" width="2.28515625" style="3" customWidth="1"/>
    <col min="15358" max="15358" width="11" style="3" customWidth="1"/>
    <col min="15359" max="15361" width="8.7109375" style="3" customWidth="1"/>
    <col min="15362" max="15363" width="11.7109375" style="3" customWidth="1"/>
    <col min="15364" max="15364" width="22.28515625" style="3" customWidth="1"/>
    <col min="15365" max="15366" width="11.7109375" style="3" customWidth="1"/>
    <col min="15367" max="15367" width="42.140625" style="3" customWidth="1"/>
    <col min="15368" max="15368" width="2.28515625" style="3" customWidth="1"/>
    <col min="15369" max="15372" width="8.7109375" style="3" customWidth="1"/>
    <col min="15373" max="15373" width="9.28515625" style="3" customWidth="1"/>
    <col min="15374" max="15376" width="10.85546875" style="3"/>
    <col min="15377" max="15377" width="2.28515625" style="3" customWidth="1"/>
    <col min="15378" max="15380" width="8.7109375" style="3" customWidth="1"/>
    <col min="15381" max="15381" width="32.85546875" style="3" customWidth="1"/>
    <col min="15382" max="15382" width="9.5703125" style="3" customWidth="1"/>
    <col min="15383" max="15387" width="8.7109375" style="3" customWidth="1"/>
    <col min="15388" max="15388" width="26" style="3" customWidth="1"/>
    <col min="15389" max="15390" width="8.7109375" style="3" customWidth="1"/>
    <col min="15391" max="15391" width="40.85546875" style="3" customWidth="1"/>
    <col min="15392" max="15393" width="8.7109375" style="3" customWidth="1"/>
    <col min="15394" max="15603" width="10.85546875" style="3"/>
    <col min="15604" max="15604" width="1.140625" style="3" customWidth="1"/>
    <col min="15605" max="15608" width="11.7109375" style="3" customWidth="1"/>
    <col min="15609" max="15609" width="16.5703125" style="3" customWidth="1"/>
    <col min="15610" max="15610" width="8.28515625" style="3" customWidth="1"/>
    <col min="15611" max="15611" width="8.42578125" style="3" customWidth="1"/>
    <col min="15612" max="15612" width="44.140625" style="3" customWidth="1"/>
    <col min="15613" max="15613" width="2.28515625" style="3" customWidth="1"/>
    <col min="15614" max="15614" width="11" style="3" customWidth="1"/>
    <col min="15615" max="15617" width="8.7109375" style="3" customWidth="1"/>
    <col min="15618" max="15619" width="11.7109375" style="3" customWidth="1"/>
    <col min="15620" max="15620" width="22.28515625" style="3" customWidth="1"/>
    <col min="15621" max="15622" width="11.7109375" style="3" customWidth="1"/>
    <col min="15623" max="15623" width="42.140625" style="3" customWidth="1"/>
    <col min="15624" max="15624" width="2.28515625" style="3" customWidth="1"/>
    <col min="15625" max="15628" width="8.7109375" style="3" customWidth="1"/>
    <col min="15629" max="15629" width="9.28515625" style="3" customWidth="1"/>
    <col min="15630" max="15632" width="10.85546875" style="3"/>
    <col min="15633" max="15633" width="2.28515625" style="3" customWidth="1"/>
    <col min="15634" max="15636" width="8.7109375" style="3" customWidth="1"/>
    <col min="15637" max="15637" width="32.85546875" style="3" customWidth="1"/>
    <col min="15638" max="15638" width="9.5703125" style="3" customWidth="1"/>
    <col min="15639" max="15643" width="8.7109375" style="3" customWidth="1"/>
    <col min="15644" max="15644" width="26" style="3" customWidth="1"/>
    <col min="15645" max="15646" width="8.7109375" style="3" customWidth="1"/>
    <col min="15647" max="15647" width="40.85546875" style="3" customWidth="1"/>
    <col min="15648" max="15649" width="8.7109375" style="3" customWidth="1"/>
    <col min="15650" max="15859" width="10.85546875" style="3"/>
    <col min="15860" max="15860" width="1.140625" style="3" customWidth="1"/>
    <col min="15861" max="15864" width="11.7109375" style="3" customWidth="1"/>
    <col min="15865" max="15865" width="16.5703125" style="3" customWidth="1"/>
    <col min="15866" max="15866" width="8.28515625" style="3" customWidth="1"/>
    <col min="15867" max="15867" width="8.42578125" style="3" customWidth="1"/>
    <col min="15868" max="15868" width="44.140625" style="3" customWidth="1"/>
    <col min="15869" max="15869" width="2.28515625" style="3" customWidth="1"/>
    <col min="15870" max="15870" width="11" style="3" customWidth="1"/>
    <col min="15871" max="15873" width="8.7109375" style="3" customWidth="1"/>
    <col min="15874" max="15875" width="11.7109375" style="3" customWidth="1"/>
    <col min="15876" max="15876" width="22.28515625" style="3" customWidth="1"/>
    <col min="15877" max="15878" width="11.7109375" style="3" customWidth="1"/>
    <col min="15879" max="15879" width="42.140625" style="3" customWidth="1"/>
    <col min="15880" max="15880" width="2.28515625" style="3" customWidth="1"/>
    <col min="15881" max="15884" width="8.7109375" style="3" customWidth="1"/>
    <col min="15885" max="15885" width="9.28515625" style="3" customWidth="1"/>
    <col min="15886" max="15888" width="10.85546875" style="3"/>
    <col min="15889" max="15889" width="2.28515625" style="3" customWidth="1"/>
    <col min="15890" max="15892" width="8.7109375" style="3" customWidth="1"/>
    <col min="15893" max="15893" width="32.85546875" style="3" customWidth="1"/>
    <col min="15894" max="15894" width="9.5703125" style="3" customWidth="1"/>
    <col min="15895" max="15899" width="8.7109375" style="3" customWidth="1"/>
    <col min="15900" max="15900" width="26" style="3" customWidth="1"/>
    <col min="15901" max="15902" width="8.7109375" style="3" customWidth="1"/>
    <col min="15903" max="15903" width="40.85546875" style="3" customWidth="1"/>
    <col min="15904" max="15905" width="8.7109375" style="3" customWidth="1"/>
    <col min="15906" max="16115" width="10.85546875" style="3"/>
    <col min="16116" max="16116" width="1.140625" style="3" customWidth="1"/>
    <col min="16117" max="16120" width="11.7109375" style="3" customWidth="1"/>
    <col min="16121" max="16121" width="16.5703125" style="3" customWidth="1"/>
    <col min="16122" max="16122" width="8.28515625" style="3" customWidth="1"/>
    <col min="16123" max="16123" width="8.42578125" style="3" customWidth="1"/>
    <col min="16124" max="16124" width="44.140625" style="3" customWidth="1"/>
    <col min="16125" max="16125" width="2.28515625" style="3" customWidth="1"/>
    <col min="16126" max="16126" width="11" style="3" customWidth="1"/>
    <col min="16127" max="16129" width="8.7109375" style="3" customWidth="1"/>
    <col min="16130" max="16131" width="11.7109375" style="3" customWidth="1"/>
    <col min="16132" max="16132" width="22.28515625" style="3" customWidth="1"/>
    <col min="16133" max="16134" width="11.7109375" style="3" customWidth="1"/>
    <col min="16135" max="16135" width="42.140625" style="3" customWidth="1"/>
    <col min="16136" max="16136" width="2.28515625" style="3" customWidth="1"/>
    <col min="16137" max="16140" width="8.7109375" style="3" customWidth="1"/>
    <col min="16141" max="16141" width="9.28515625" style="3" customWidth="1"/>
    <col min="16142" max="16144" width="10.85546875" style="3"/>
    <col min="16145" max="16145" width="2.28515625" style="3" customWidth="1"/>
    <col min="16146" max="16148" width="8.7109375" style="3" customWidth="1"/>
    <col min="16149" max="16149" width="32.85546875" style="3" customWidth="1"/>
    <col min="16150" max="16150" width="9.5703125" style="3" customWidth="1"/>
    <col min="16151" max="16155" width="8.7109375" style="3" customWidth="1"/>
    <col min="16156" max="16156" width="26" style="3" customWidth="1"/>
    <col min="16157" max="16158" width="8.7109375" style="3" customWidth="1"/>
    <col min="16159" max="16159" width="40.85546875" style="3" customWidth="1"/>
    <col min="16160" max="16161" width="8.7109375" style="3" customWidth="1"/>
    <col min="16162" max="16384" width="10.85546875" style="3"/>
  </cols>
  <sheetData>
    <row r="1" spans="2:32" ht="6" customHeight="1" x14ac:dyDescent="0.25"/>
    <row r="2" spans="2:32" ht="31.5" customHeight="1" x14ac:dyDescent="0.25">
      <c r="B2" s="296"/>
      <c r="C2" s="297"/>
      <c r="D2" s="297"/>
      <c r="E2" s="298"/>
      <c r="F2" s="302" t="s">
        <v>89</v>
      </c>
      <c r="G2" s="302"/>
      <c r="H2" s="302"/>
      <c r="I2" s="302"/>
      <c r="J2" s="302"/>
      <c r="K2" s="302"/>
      <c r="L2" s="302"/>
      <c r="M2" s="302"/>
      <c r="N2" s="302"/>
      <c r="O2" s="302"/>
      <c r="P2" s="302"/>
      <c r="Q2" s="302"/>
      <c r="R2" s="302"/>
      <c r="S2" s="302"/>
      <c r="T2" s="302"/>
      <c r="U2" s="302"/>
      <c r="V2" s="302"/>
      <c r="W2" s="302"/>
      <c r="X2" s="302"/>
      <c r="Y2" s="303" t="s">
        <v>90</v>
      </c>
      <c r="Z2" s="304"/>
      <c r="AA2" s="304"/>
      <c r="AB2" s="305"/>
      <c r="AC2" s="306"/>
      <c r="AD2" s="306"/>
      <c r="AE2" s="306"/>
      <c r="AF2" s="306"/>
    </row>
    <row r="3" spans="2:32" ht="31.5" customHeight="1" x14ac:dyDescent="0.25">
      <c r="B3" s="299"/>
      <c r="C3" s="300"/>
      <c r="D3" s="300"/>
      <c r="E3" s="301"/>
      <c r="F3" s="307" t="s">
        <v>91</v>
      </c>
      <c r="G3" s="307"/>
      <c r="H3" s="307"/>
      <c r="I3" s="307"/>
      <c r="J3" s="307"/>
      <c r="K3" s="307"/>
      <c r="L3" s="307"/>
      <c r="M3" s="307"/>
      <c r="N3" s="307"/>
      <c r="O3" s="307"/>
      <c r="P3" s="307"/>
      <c r="Q3" s="307"/>
      <c r="R3" s="307"/>
      <c r="S3" s="307"/>
      <c r="T3" s="307"/>
      <c r="U3" s="307"/>
      <c r="V3" s="307"/>
      <c r="W3" s="307"/>
      <c r="X3" s="307"/>
      <c r="Y3" s="308" t="s">
        <v>732</v>
      </c>
      <c r="Z3" s="304"/>
      <c r="AA3" s="304"/>
      <c r="AB3" s="305"/>
      <c r="AC3" s="303" t="s">
        <v>92</v>
      </c>
      <c r="AD3" s="304"/>
      <c r="AE3" s="304"/>
      <c r="AF3" s="305"/>
    </row>
    <row r="4" spans="2:32" ht="24.95" customHeight="1" x14ac:dyDescent="0.25">
      <c r="C4" s="164"/>
      <c r="D4" s="165"/>
      <c r="E4" s="164"/>
      <c r="F4" s="164"/>
    </row>
    <row r="5" spans="2:32" ht="24.95" customHeight="1" x14ac:dyDescent="0.25">
      <c r="C5" s="166" t="s">
        <v>93</v>
      </c>
    </row>
    <row r="6" spans="2:32" ht="24.95" customHeight="1" x14ac:dyDescent="0.25"/>
    <row r="7" spans="2:32" ht="24.95" customHeight="1" x14ac:dyDescent="0.25">
      <c r="D7" s="167" t="s">
        <v>98</v>
      </c>
      <c r="K7" s="168" t="s">
        <v>98</v>
      </c>
      <c r="L7" s="168"/>
      <c r="M7" s="37"/>
      <c r="S7" s="168" t="s">
        <v>94</v>
      </c>
      <c r="AB7" s="168" t="s">
        <v>95</v>
      </c>
    </row>
    <row r="8" spans="2:32" ht="24.95" customHeight="1" x14ac:dyDescent="0.25">
      <c r="L8" s="169" t="s">
        <v>107</v>
      </c>
      <c r="M8" s="37"/>
      <c r="T8" s="168" t="s">
        <v>96</v>
      </c>
      <c r="AC8" s="168" t="s">
        <v>97</v>
      </c>
    </row>
    <row r="9" spans="2:32" ht="24.95" customHeight="1" x14ac:dyDescent="0.25">
      <c r="D9" s="167" t="s">
        <v>101</v>
      </c>
      <c r="M9" s="169" t="s">
        <v>110</v>
      </c>
      <c r="U9" s="168" t="s">
        <v>99</v>
      </c>
      <c r="AD9" s="168" t="s">
        <v>222</v>
      </c>
    </row>
    <row r="10" spans="2:32" ht="24.95" customHeight="1" x14ac:dyDescent="0.25">
      <c r="M10" s="169" t="s">
        <v>113</v>
      </c>
      <c r="T10" s="168" t="s">
        <v>100</v>
      </c>
      <c r="U10" s="168"/>
      <c r="AD10" s="168" t="s">
        <v>223</v>
      </c>
    </row>
    <row r="11" spans="2:32" ht="24.95" customHeight="1" x14ac:dyDescent="0.25">
      <c r="D11" s="167" t="s">
        <v>94</v>
      </c>
      <c r="M11" s="169" t="s">
        <v>116</v>
      </c>
      <c r="T11" s="168"/>
      <c r="U11" s="168" t="s">
        <v>102</v>
      </c>
      <c r="AD11" s="168" t="s">
        <v>224</v>
      </c>
    </row>
    <row r="12" spans="2:32" ht="24.95" customHeight="1" x14ac:dyDescent="0.25">
      <c r="M12" s="169" t="s">
        <v>119</v>
      </c>
      <c r="T12" s="168"/>
      <c r="U12" s="168" t="s">
        <v>103</v>
      </c>
      <c r="AD12" s="168" t="s">
        <v>225</v>
      </c>
    </row>
    <row r="13" spans="2:32" ht="24.95" customHeight="1" x14ac:dyDescent="0.25">
      <c r="D13" s="167" t="s">
        <v>95</v>
      </c>
      <c r="M13" s="169" t="s">
        <v>121</v>
      </c>
      <c r="T13" s="168" t="s">
        <v>104</v>
      </c>
      <c r="U13" s="168"/>
      <c r="AD13" s="168" t="s">
        <v>226</v>
      </c>
    </row>
    <row r="14" spans="2:32" ht="24.95" customHeight="1" x14ac:dyDescent="0.25">
      <c r="M14" s="169"/>
      <c r="T14" s="168"/>
      <c r="U14" s="168" t="s">
        <v>105</v>
      </c>
      <c r="AD14" s="168" t="s">
        <v>227</v>
      </c>
    </row>
    <row r="15" spans="2:32" ht="24.95" customHeight="1" x14ac:dyDescent="0.25">
      <c r="D15" s="167" t="s">
        <v>106</v>
      </c>
      <c r="M15" s="37"/>
      <c r="T15" s="168" t="s">
        <v>108</v>
      </c>
      <c r="U15" s="168"/>
      <c r="AD15" s="168" t="s">
        <v>228</v>
      </c>
    </row>
    <row r="16" spans="2:32" ht="24.95" customHeight="1" x14ac:dyDescent="0.25">
      <c r="K16" s="168" t="s">
        <v>101</v>
      </c>
      <c r="M16" s="37"/>
      <c r="T16" s="168"/>
      <c r="U16" s="168" t="s">
        <v>111</v>
      </c>
      <c r="AD16" s="168"/>
    </row>
    <row r="17" spans="4:30" ht="24.95" customHeight="1" x14ac:dyDescent="0.25">
      <c r="D17" s="167" t="s">
        <v>118</v>
      </c>
      <c r="H17" s="169"/>
      <c r="L17" s="166" t="s">
        <v>129</v>
      </c>
      <c r="M17" s="37"/>
      <c r="T17" s="168" t="s">
        <v>114</v>
      </c>
      <c r="U17" s="168"/>
      <c r="AD17" s="168"/>
    </row>
    <row r="18" spans="4:30" ht="24.95" customHeight="1" x14ac:dyDescent="0.25">
      <c r="L18" s="166" t="s">
        <v>132</v>
      </c>
      <c r="M18" s="37"/>
      <c r="T18" s="168"/>
      <c r="U18" s="168" t="s">
        <v>117</v>
      </c>
      <c r="AB18" s="168" t="s">
        <v>106</v>
      </c>
    </row>
    <row r="19" spans="4:30" ht="24.95" customHeight="1" x14ac:dyDescent="0.25">
      <c r="D19" s="167" t="s">
        <v>123</v>
      </c>
      <c r="L19" s="166" t="s">
        <v>136</v>
      </c>
      <c r="M19" s="37"/>
      <c r="T19" s="168" t="s">
        <v>120</v>
      </c>
      <c r="U19" s="168"/>
      <c r="AC19" s="168" t="s">
        <v>109</v>
      </c>
    </row>
    <row r="20" spans="4:30" ht="24.95" customHeight="1" x14ac:dyDescent="0.25">
      <c r="L20" s="166" t="s">
        <v>139</v>
      </c>
      <c r="T20" s="168" t="s">
        <v>122</v>
      </c>
      <c r="AD20" s="3" t="s">
        <v>112</v>
      </c>
    </row>
    <row r="21" spans="4:30" ht="24.95" customHeight="1" x14ac:dyDescent="0.25">
      <c r="D21" s="167" t="s">
        <v>128</v>
      </c>
      <c r="L21" s="168" t="s">
        <v>142</v>
      </c>
      <c r="U21" s="168" t="s">
        <v>124</v>
      </c>
      <c r="AD21" s="3" t="s">
        <v>115</v>
      </c>
    </row>
    <row r="22" spans="4:30" ht="24.95" customHeight="1" x14ac:dyDescent="0.25">
      <c r="M22" s="168" t="s">
        <v>145</v>
      </c>
      <c r="T22" s="168" t="s">
        <v>126</v>
      </c>
    </row>
    <row r="23" spans="4:30" ht="24.95" customHeight="1" x14ac:dyDescent="0.25">
      <c r="D23" s="167" t="s">
        <v>135</v>
      </c>
      <c r="M23" s="168" t="s">
        <v>147</v>
      </c>
      <c r="N23" s="168"/>
      <c r="U23" s="168" t="s">
        <v>130</v>
      </c>
    </row>
    <row r="24" spans="4:30" ht="24.95" customHeight="1" x14ac:dyDescent="0.25">
      <c r="M24" s="168" t="s">
        <v>149</v>
      </c>
      <c r="N24" s="168"/>
      <c r="U24" s="168" t="s">
        <v>133</v>
      </c>
      <c r="AB24" s="168" t="s">
        <v>118</v>
      </c>
    </row>
    <row r="25" spans="4:30" ht="24.95" customHeight="1" x14ac:dyDescent="0.25">
      <c r="D25" s="167" t="s">
        <v>731</v>
      </c>
      <c r="L25" s="168" t="s">
        <v>151</v>
      </c>
      <c r="U25" s="168" t="s">
        <v>137</v>
      </c>
      <c r="AC25" s="168" t="s">
        <v>125</v>
      </c>
    </row>
    <row r="26" spans="4:30" ht="24.95" customHeight="1" x14ac:dyDescent="0.25">
      <c r="M26" s="168" t="s">
        <v>154</v>
      </c>
      <c r="U26" s="168" t="s">
        <v>140</v>
      </c>
      <c r="AC26" s="168"/>
      <c r="AD26" s="168" t="s">
        <v>127</v>
      </c>
    </row>
    <row r="27" spans="4:30" ht="24.95" customHeight="1" x14ac:dyDescent="0.25">
      <c r="D27" s="167"/>
      <c r="M27" s="168" t="s">
        <v>157</v>
      </c>
      <c r="N27" s="168"/>
      <c r="T27" s="168" t="s">
        <v>143</v>
      </c>
      <c r="AC27" s="168"/>
      <c r="AD27" s="168" t="s">
        <v>131</v>
      </c>
    </row>
    <row r="28" spans="4:30" ht="24.95" customHeight="1" x14ac:dyDescent="0.25">
      <c r="M28" s="168" t="s">
        <v>160</v>
      </c>
      <c r="T28" s="168"/>
      <c r="U28" s="168" t="s">
        <v>146</v>
      </c>
      <c r="AC28" s="168"/>
      <c r="AD28" s="168" t="s">
        <v>134</v>
      </c>
    </row>
    <row r="29" spans="4:30" ht="24.95" customHeight="1" x14ac:dyDescent="0.25">
      <c r="M29" s="168" t="s">
        <v>163</v>
      </c>
      <c r="U29" s="168" t="s">
        <v>148</v>
      </c>
      <c r="AC29" s="168" t="s">
        <v>138</v>
      </c>
    </row>
    <row r="30" spans="4:30" ht="24.95" customHeight="1" x14ac:dyDescent="0.25">
      <c r="M30" s="168" t="s">
        <v>166</v>
      </c>
      <c r="U30" s="168" t="s">
        <v>150</v>
      </c>
      <c r="V30" s="168"/>
      <c r="AC30" s="168" t="s">
        <v>141</v>
      </c>
    </row>
    <row r="31" spans="4:30" ht="24.95" customHeight="1" x14ac:dyDescent="0.25">
      <c r="M31" s="168" t="s">
        <v>169</v>
      </c>
      <c r="T31" s="168" t="s">
        <v>152</v>
      </c>
      <c r="V31" s="168"/>
      <c r="AC31" s="168" t="s">
        <v>144</v>
      </c>
    </row>
    <row r="32" spans="4:30" ht="24.95" customHeight="1" x14ac:dyDescent="0.25">
      <c r="L32" s="168" t="s">
        <v>171</v>
      </c>
      <c r="U32" s="168" t="s">
        <v>155</v>
      </c>
      <c r="V32" s="168"/>
      <c r="AC32" s="168"/>
    </row>
    <row r="33" spans="12:30" ht="24.95" customHeight="1" x14ac:dyDescent="0.25">
      <c r="M33" s="168" t="s">
        <v>173</v>
      </c>
      <c r="U33" s="168" t="s">
        <v>158</v>
      </c>
      <c r="V33" s="168"/>
    </row>
    <row r="34" spans="12:30" ht="24.95" customHeight="1" x14ac:dyDescent="0.25">
      <c r="M34" s="168" t="s">
        <v>176</v>
      </c>
      <c r="U34" s="168" t="s">
        <v>161</v>
      </c>
      <c r="V34" s="168"/>
      <c r="AB34" s="168" t="s">
        <v>123</v>
      </c>
    </row>
    <row r="35" spans="12:30" ht="24.95" customHeight="1" x14ac:dyDescent="0.25">
      <c r="L35" s="168" t="s">
        <v>179</v>
      </c>
      <c r="U35" s="168" t="s">
        <v>164</v>
      </c>
      <c r="AC35" s="168" t="s">
        <v>153</v>
      </c>
    </row>
    <row r="36" spans="12:30" ht="24.95" customHeight="1" x14ac:dyDescent="0.25">
      <c r="M36" s="168" t="s">
        <v>182</v>
      </c>
      <c r="T36" s="168" t="s">
        <v>167</v>
      </c>
      <c r="AD36" s="168" t="s">
        <v>156</v>
      </c>
    </row>
    <row r="37" spans="12:30" ht="24.95" customHeight="1" x14ac:dyDescent="0.25">
      <c r="M37" s="168" t="s">
        <v>185</v>
      </c>
      <c r="U37" s="168" t="s">
        <v>170</v>
      </c>
      <c r="AD37" s="168" t="s">
        <v>159</v>
      </c>
    </row>
    <row r="38" spans="12:30" ht="24.95" customHeight="1" x14ac:dyDescent="0.25">
      <c r="M38" s="168" t="s">
        <v>187</v>
      </c>
      <c r="U38" s="168" t="s">
        <v>172</v>
      </c>
      <c r="AD38" s="168" t="s">
        <v>162</v>
      </c>
    </row>
    <row r="39" spans="12:30" ht="24.95" customHeight="1" x14ac:dyDescent="0.25">
      <c r="N39" s="168" t="s">
        <v>189</v>
      </c>
      <c r="T39" s="168" t="s">
        <v>174</v>
      </c>
      <c r="AD39" s="168" t="s">
        <v>165</v>
      </c>
    </row>
    <row r="40" spans="12:30" ht="24.95" customHeight="1" x14ac:dyDescent="0.25">
      <c r="N40" s="168" t="s">
        <v>191</v>
      </c>
      <c r="U40" s="168" t="s">
        <v>177</v>
      </c>
      <c r="AC40" s="168" t="s">
        <v>168</v>
      </c>
    </row>
    <row r="41" spans="12:30" ht="24.95" customHeight="1" x14ac:dyDescent="0.25">
      <c r="M41" s="168" t="s">
        <v>193</v>
      </c>
      <c r="N41" s="168"/>
      <c r="U41" s="168" t="s">
        <v>180</v>
      </c>
      <c r="AC41" s="168"/>
    </row>
    <row r="42" spans="12:30" ht="24.95" customHeight="1" x14ac:dyDescent="0.25">
      <c r="L42" s="168" t="s">
        <v>194</v>
      </c>
      <c r="U42" s="168" t="s">
        <v>183</v>
      </c>
    </row>
    <row r="43" spans="12:30" ht="24.95" customHeight="1" x14ac:dyDescent="0.25">
      <c r="M43" s="168" t="s">
        <v>195</v>
      </c>
      <c r="U43" s="168"/>
      <c r="AB43" s="168" t="s">
        <v>175</v>
      </c>
    </row>
    <row r="44" spans="12:30" ht="24.95" customHeight="1" x14ac:dyDescent="0.25">
      <c r="M44" s="168" t="s">
        <v>196</v>
      </c>
      <c r="U44" s="168"/>
      <c r="AC44" s="168" t="s">
        <v>178</v>
      </c>
    </row>
    <row r="45" spans="12:30" ht="24.95" customHeight="1" x14ac:dyDescent="0.25">
      <c r="M45" s="168" t="s">
        <v>198</v>
      </c>
      <c r="AC45" s="168"/>
      <c r="AD45" s="168" t="s">
        <v>181</v>
      </c>
    </row>
    <row r="46" spans="12:30" ht="24.95" customHeight="1" x14ac:dyDescent="0.25">
      <c r="L46" s="168" t="s">
        <v>200</v>
      </c>
      <c r="T46" s="168"/>
      <c r="AC46" s="168"/>
      <c r="AD46" s="168" t="s">
        <v>184</v>
      </c>
    </row>
    <row r="47" spans="12:30" ht="24.95" customHeight="1" x14ac:dyDescent="0.25">
      <c r="M47" s="168" t="s">
        <v>202</v>
      </c>
      <c r="U47" s="168"/>
      <c r="AC47" s="168" t="s">
        <v>186</v>
      </c>
    </row>
    <row r="48" spans="12:30" ht="24.95" customHeight="1" x14ac:dyDescent="0.25">
      <c r="M48" s="168" t="s">
        <v>204</v>
      </c>
      <c r="V48" s="168"/>
      <c r="AD48" s="168" t="s">
        <v>188</v>
      </c>
    </row>
    <row r="49" spans="12:30" ht="24.95" customHeight="1" x14ac:dyDescent="0.25">
      <c r="M49" s="168" t="s">
        <v>206</v>
      </c>
      <c r="V49" s="168"/>
      <c r="AD49" s="168" t="s">
        <v>190</v>
      </c>
    </row>
    <row r="50" spans="12:30" ht="24.95" customHeight="1" x14ac:dyDescent="0.25">
      <c r="M50" s="168" t="s">
        <v>208</v>
      </c>
      <c r="V50" s="168"/>
      <c r="AC50" s="168" t="s">
        <v>192</v>
      </c>
      <c r="AD50" s="168"/>
    </row>
    <row r="51" spans="12:30" ht="24.95" customHeight="1" x14ac:dyDescent="0.25">
      <c r="L51" s="168" t="s">
        <v>210</v>
      </c>
      <c r="V51" s="168"/>
      <c r="AC51" s="168"/>
      <c r="AD51" s="168"/>
    </row>
    <row r="52" spans="12:30" ht="24.95" customHeight="1" x14ac:dyDescent="0.25">
      <c r="M52" s="168" t="s">
        <v>212</v>
      </c>
    </row>
    <row r="53" spans="12:30" ht="24.95" customHeight="1" x14ac:dyDescent="0.25">
      <c r="M53" s="168" t="s">
        <v>214</v>
      </c>
      <c r="T53" s="168"/>
      <c r="AB53" s="168" t="s">
        <v>135</v>
      </c>
    </row>
    <row r="54" spans="12:30" ht="24.95" customHeight="1" x14ac:dyDescent="0.25">
      <c r="M54" s="168" t="s">
        <v>215</v>
      </c>
      <c r="U54" s="168"/>
      <c r="AB54" s="168"/>
      <c r="AC54" s="168" t="s">
        <v>197</v>
      </c>
    </row>
    <row r="55" spans="12:30" ht="24.95" customHeight="1" x14ac:dyDescent="0.25">
      <c r="M55" s="168" t="s">
        <v>216</v>
      </c>
      <c r="V55" s="168"/>
      <c r="W55" s="168"/>
      <c r="X55" s="168"/>
      <c r="Y55" s="168"/>
      <c r="AB55" s="168"/>
      <c r="AC55" s="168" t="s">
        <v>199</v>
      </c>
    </row>
    <row r="56" spans="12:30" ht="24.95" customHeight="1" x14ac:dyDescent="0.25">
      <c r="M56" s="168" t="s">
        <v>217</v>
      </c>
      <c r="V56" s="168"/>
      <c r="W56" s="168"/>
      <c r="X56" s="168"/>
      <c r="Y56" s="168"/>
      <c r="AB56" s="168"/>
      <c r="AD56" s="168" t="s">
        <v>201</v>
      </c>
    </row>
    <row r="57" spans="12:30" ht="24.95" customHeight="1" x14ac:dyDescent="0.25">
      <c r="V57" s="168"/>
      <c r="W57" s="168"/>
      <c r="X57" s="168"/>
      <c r="Y57" s="168"/>
      <c r="AC57" s="168" t="s">
        <v>203</v>
      </c>
    </row>
    <row r="58" spans="12:30" ht="24.95" customHeight="1" x14ac:dyDescent="0.25">
      <c r="V58" s="168"/>
      <c r="W58" s="168"/>
      <c r="X58" s="168"/>
      <c r="Y58" s="168"/>
      <c r="AD58" s="168" t="s">
        <v>205</v>
      </c>
    </row>
    <row r="59" spans="12:30" ht="24.95" customHeight="1" x14ac:dyDescent="0.25">
      <c r="V59" s="168"/>
      <c r="W59" s="168"/>
      <c r="X59" s="168"/>
      <c r="Y59" s="168"/>
      <c r="AD59" s="168" t="s">
        <v>207</v>
      </c>
    </row>
    <row r="60" spans="12:30" ht="24.95" customHeight="1" x14ac:dyDescent="0.25">
      <c r="U60" s="168"/>
      <c r="V60" s="168"/>
      <c r="W60" s="168"/>
      <c r="X60" s="168"/>
      <c r="Y60" s="168"/>
      <c r="Z60" s="168"/>
      <c r="AD60" s="168" t="s">
        <v>209</v>
      </c>
    </row>
    <row r="61" spans="12:30" ht="24.95" customHeight="1" x14ac:dyDescent="0.25">
      <c r="V61" s="168"/>
      <c r="Z61" s="168"/>
      <c r="AD61" s="168" t="s">
        <v>211</v>
      </c>
    </row>
    <row r="62" spans="12:30" ht="24.95" customHeight="1" x14ac:dyDescent="0.25">
      <c r="W62" s="168"/>
      <c r="Z62" s="168"/>
      <c r="AC62" s="168" t="s">
        <v>213</v>
      </c>
    </row>
    <row r="63" spans="12:30" ht="24.95" customHeight="1" x14ac:dyDescent="0.25">
      <c r="W63" s="168"/>
      <c r="Z63" s="168"/>
      <c r="AC63" s="168"/>
    </row>
    <row r="64" spans="12:30" ht="24.95" customHeight="1" x14ac:dyDescent="0.25">
      <c r="W64" s="168"/>
      <c r="Z64" s="168"/>
    </row>
    <row r="65" spans="22:29" ht="24.95" customHeight="1" x14ac:dyDescent="0.25">
      <c r="W65" s="168"/>
      <c r="Z65" s="168"/>
      <c r="AB65" s="168" t="s">
        <v>731</v>
      </c>
    </row>
    <row r="66" spans="22:29" ht="24.95" customHeight="1" x14ac:dyDescent="0.25">
      <c r="V66" s="168"/>
      <c r="AC66" s="168" t="s">
        <v>218</v>
      </c>
    </row>
    <row r="67" spans="22:29" ht="24.95" customHeight="1" x14ac:dyDescent="0.25">
      <c r="W67" s="168"/>
      <c r="AC67" s="168" t="s">
        <v>219</v>
      </c>
    </row>
    <row r="68" spans="22:29" ht="24.95" customHeight="1" x14ac:dyDescent="0.25">
      <c r="W68" s="168"/>
      <c r="AC68" s="168" t="s">
        <v>220</v>
      </c>
    </row>
    <row r="69" spans="22:29" ht="24.95" customHeight="1" x14ac:dyDescent="0.25">
      <c r="AC69" s="168" t="s">
        <v>221</v>
      </c>
    </row>
    <row r="70" spans="22:29" ht="24.95" customHeight="1" x14ac:dyDescent="0.25">
      <c r="AC70" s="168"/>
    </row>
    <row r="71" spans="22:29" ht="24.95" customHeight="1" x14ac:dyDescent="0.25">
      <c r="AC71" s="168"/>
    </row>
    <row r="72" spans="22:29" ht="24.95" customHeight="1" x14ac:dyDescent="0.25">
      <c r="AC72" s="168"/>
    </row>
    <row r="73" spans="22:29" ht="24.95" customHeight="1" x14ac:dyDescent="0.25">
      <c r="AA73" s="168"/>
    </row>
    <row r="74" spans="22:29" ht="24.95" customHeight="1" x14ac:dyDescent="0.25">
      <c r="AA74" s="168"/>
    </row>
    <row r="75" spans="22:29" ht="24.95" customHeight="1" x14ac:dyDescent="0.25">
      <c r="AA75" s="168"/>
    </row>
    <row r="76" spans="22:29" ht="24.95" customHeight="1" x14ac:dyDescent="0.25">
      <c r="AA76" s="168"/>
    </row>
    <row r="77" spans="22:29" ht="24.95" customHeight="1" x14ac:dyDescent="0.25">
      <c r="AA77" s="168"/>
    </row>
    <row r="78" spans="22:29" ht="24.95" customHeight="1" x14ac:dyDescent="0.25">
      <c r="AA78" s="168"/>
      <c r="AC78" s="168"/>
    </row>
    <row r="79" spans="22:29" ht="24.95" customHeight="1" x14ac:dyDescent="0.25">
      <c r="AC79" s="168"/>
    </row>
    <row r="80" spans="22:29" ht="24.95" customHeight="1" x14ac:dyDescent="0.25">
      <c r="AC80" s="168"/>
    </row>
    <row r="81" ht="24.95" customHeight="1" x14ac:dyDescent="0.25"/>
    <row r="82" ht="24.95" customHeight="1" x14ac:dyDescent="0.25"/>
    <row r="83" ht="24.95" customHeight="1" x14ac:dyDescent="0.25"/>
    <row r="84" ht="24.95" customHeight="1" x14ac:dyDescent="0.25"/>
    <row r="85" ht="24.95" customHeight="1" x14ac:dyDescent="0.25"/>
    <row r="86" ht="24.95" customHeight="1" x14ac:dyDescent="0.25"/>
    <row r="87" ht="24.95" customHeight="1" x14ac:dyDescent="0.25"/>
    <row r="88" ht="24.95" customHeight="1" x14ac:dyDescent="0.25"/>
    <row r="89" ht="24.95" customHeight="1" x14ac:dyDescent="0.25"/>
    <row r="90" ht="24.95" customHeight="1" x14ac:dyDescent="0.25"/>
    <row r="91" ht="24.95" customHeight="1" x14ac:dyDescent="0.25"/>
    <row r="92" ht="24.95" customHeight="1" x14ac:dyDescent="0.25"/>
    <row r="93" ht="24.95" customHeight="1" x14ac:dyDescent="0.25"/>
    <row r="94" ht="24.95" customHeight="1" x14ac:dyDescent="0.25"/>
    <row r="95" ht="24.95" customHeight="1" x14ac:dyDescent="0.25"/>
    <row r="96" ht="24.95" customHeight="1" x14ac:dyDescent="0.25"/>
    <row r="97" ht="24.95" customHeight="1" x14ac:dyDescent="0.25"/>
    <row r="98" ht="24.95" customHeight="1" x14ac:dyDescent="0.25"/>
    <row r="99" ht="24.95" customHeight="1" x14ac:dyDescent="0.25"/>
    <row r="100" ht="24.95" customHeight="1" x14ac:dyDescent="0.25"/>
    <row r="101" ht="24.95" customHeight="1" x14ac:dyDescent="0.25"/>
    <row r="102" ht="24.95" customHeight="1" x14ac:dyDescent="0.25"/>
    <row r="103" ht="24.95" customHeight="1" x14ac:dyDescent="0.25"/>
    <row r="104" ht="24.95" customHeight="1" x14ac:dyDescent="0.25"/>
    <row r="105" ht="24.95" customHeight="1" x14ac:dyDescent="0.25"/>
    <row r="106" ht="24.95" customHeight="1" x14ac:dyDescent="0.25"/>
    <row r="107" ht="24.95" customHeight="1" x14ac:dyDescent="0.25"/>
    <row r="108" ht="24.95" customHeight="1" x14ac:dyDescent="0.25"/>
    <row r="109" ht="24.95" customHeight="1" x14ac:dyDescent="0.25"/>
    <row r="110" ht="24.95" customHeight="1" x14ac:dyDescent="0.25"/>
    <row r="111" ht="24.95" customHeight="1" x14ac:dyDescent="0.25"/>
    <row r="112" ht="24.95" customHeight="1" x14ac:dyDescent="0.25"/>
    <row r="113" ht="24.95" customHeight="1" x14ac:dyDescent="0.25"/>
    <row r="114" ht="24.95" customHeight="1" x14ac:dyDescent="0.25"/>
    <row r="115" ht="24.95" customHeight="1" x14ac:dyDescent="0.25"/>
    <row r="116" ht="24.95" customHeight="1" x14ac:dyDescent="0.25"/>
    <row r="117" ht="24.95" customHeight="1" x14ac:dyDescent="0.25"/>
    <row r="118" ht="24.95" customHeight="1" x14ac:dyDescent="0.25"/>
  </sheetData>
  <mergeCells count="7">
    <mergeCell ref="B2:E3"/>
    <mergeCell ref="F2:X2"/>
    <mergeCell ref="Y2:AB2"/>
    <mergeCell ref="AC2:AF2"/>
    <mergeCell ref="F3:X3"/>
    <mergeCell ref="Y3:AB3"/>
    <mergeCell ref="AC3:AF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66351-F185-4972-90C7-CF95CBEF900E}">
  <dimension ref="B1:N426"/>
  <sheetViews>
    <sheetView topLeftCell="A295" zoomScale="60" zoomScaleNormal="60" workbookViewId="0">
      <selection activeCell="E301" sqref="E301"/>
    </sheetView>
  </sheetViews>
  <sheetFormatPr baseColWidth="10" defaultColWidth="10.85546875" defaultRowHeight="15" x14ac:dyDescent="0.25"/>
  <cols>
    <col min="1" max="1" width="10.85546875" style="3"/>
    <col min="2" max="3" width="5.140625" style="22" customWidth="1"/>
    <col min="4" max="11" width="26.85546875" style="3" customWidth="1"/>
    <col min="12" max="12" width="26.85546875" style="45" customWidth="1"/>
    <col min="13" max="13" width="62.42578125" style="29" customWidth="1"/>
    <col min="14" max="14" width="18" style="45" customWidth="1"/>
    <col min="15" max="16384" width="10.85546875" style="3"/>
  </cols>
  <sheetData>
    <row r="1" spans="2:14" ht="23.25" x14ac:dyDescent="0.35">
      <c r="G1" s="5" t="s">
        <v>751</v>
      </c>
    </row>
    <row r="2" spans="2:14" ht="21" x14ac:dyDescent="0.35">
      <c r="G2" s="2"/>
    </row>
    <row r="3" spans="2:14" x14ac:dyDescent="0.25">
      <c r="G3" s="1" t="s">
        <v>7</v>
      </c>
    </row>
    <row r="4" spans="2:14" x14ac:dyDescent="0.25">
      <c r="G4" s="4" t="s">
        <v>6</v>
      </c>
    </row>
    <row r="5" spans="2:14" ht="15.75" thickBot="1" x14ac:dyDescent="0.3"/>
    <row r="6" spans="2:14" s="24" customFormat="1" ht="15" customHeight="1" thickBot="1" x14ac:dyDescent="0.3">
      <c r="B6" s="309" t="s">
        <v>230</v>
      </c>
      <c r="C6" s="309" t="s">
        <v>235</v>
      </c>
      <c r="D6" s="33"/>
      <c r="E6" s="33" t="s">
        <v>238</v>
      </c>
      <c r="F6" s="33" t="s">
        <v>229</v>
      </c>
      <c r="G6" s="33" t="s">
        <v>237</v>
      </c>
      <c r="H6" s="33" t="s">
        <v>4</v>
      </c>
      <c r="I6" s="33" t="s">
        <v>240</v>
      </c>
      <c r="J6" s="33" t="s">
        <v>5</v>
      </c>
      <c r="K6" s="33"/>
      <c r="L6" s="34" t="s">
        <v>308</v>
      </c>
      <c r="M6" s="34" t="s">
        <v>286</v>
      </c>
      <c r="N6" s="34" t="s">
        <v>239</v>
      </c>
    </row>
    <row r="7" spans="2:14" ht="14.45" customHeight="1" x14ac:dyDescent="0.25">
      <c r="B7" s="310"/>
      <c r="C7" s="310"/>
      <c r="D7" s="19"/>
      <c r="E7" s="17"/>
      <c r="F7" s="15"/>
      <c r="G7" s="15"/>
      <c r="H7" s="15"/>
      <c r="I7" s="15"/>
      <c r="J7" s="15"/>
      <c r="K7" s="15"/>
      <c r="L7" s="312" t="s">
        <v>310</v>
      </c>
      <c r="M7" s="312" t="s">
        <v>311</v>
      </c>
      <c r="N7" s="314" t="s">
        <v>322</v>
      </c>
    </row>
    <row r="8" spans="2:14" x14ac:dyDescent="0.25">
      <c r="B8" s="310"/>
      <c r="C8" s="310"/>
      <c r="D8" s="20"/>
      <c r="E8" s="18"/>
      <c r="F8" s="15"/>
      <c r="G8" s="15"/>
      <c r="H8" s="15"/>
      <c r="I8" s="15"/>
      <c r="J8" s="15"/>
      <c r="K8" s="15"/>
      <c r="L8" s="313"/>
      <c r="M8" s="313"/>
      <c r="N8" s="315"/>
    </row>
    <row r="9" spans="2:14" x14ac:dyDescent="0.25">
      <c r="B9" s="310"/>
      <c r="C9" s="310"/>
      <c r="D9" s="20"/>
      <c r="E9" s="18"/>
      <c r="F9" s="15"/>
      <c r="G9" s="15"/>
      <c r="H9" s="15"/>
      <c r="I9" s="15"/>
      <c r="J9" s="15"/>
      <c r="K9" s="15"/>
      <c r="L9" s="313"/>
      <c r="M9" s="313"/>
      <c r="N9" s="315"/>
    </row>
    <row r="10" spans="2:14" x14ac:dyDescent="0.25">
      <c r="B10" s="310"/>
      <c r="C10" s="310"/>
      <c r="D10" s="20"/>
      <c r="E10" s="18"/>
      <c r="F10" s="15"/>
      <c r="G10" s="15"/>
      <c r="H10" s="15"/>
      <c r="I10" s="15"/>
      <c r="J10" s="15"/>
      <c r="K10" s="15"/>
      <c r="L10" s="313"/>
      <c r="M10" s="313"/>
      <c r="N10" s="315"/>
    </row>
    <row r="11" spans="2:14" x14ac:dyDescent="0.25">
      <c r="B11" s="310"/>
      <c r="C11" s="310"/>
      <c r="D11" s="20"/>
      <c r="E11" s="18"/>
      <c r="F11" s="15"/>
      <c r="G11" s="15"/>
      <c r="H11" s="15"/>
      <c r="I11" s="15"/>
      <c r="J11" s="15"/>
      <c r="K11" s="15"/>
      <c r="L11" s="313"/>
      <c r="M11" s="313"/>
      <c r="N11" s="315"/>
    </row>
    <row r="12" spans="2:14" x14ac:dyDescent="0.25">
      <c r="B12" s="310"/>
      <c r="C12" s="310"/>
      <c r="D12" s="20"/>
      <c r="E12" s="18"/>
      <c r="F12" s="15"/>
      <c r="G12" s="15"/>
      <c r="H12" s="15"/>
      <c r="I12" s="15"/>
      <c r="J12" s="15"/>
      <c r="K12" s="15"/>
      <c r="L12" s="313"/>
      <c r="M12" s="313"/>
      <c r="N12" s="315"/>
    </row>
    <row r="13" spans="2:14" x14ac:dyDescent="0.25">
      <c r="B13" s="310"/>
      <c r="C13" s="310"/>
      <c r="D13" s="20"/>
      <c r="E13" s="18"/>
      <c r="F13" s="15"/>
      <c r="G13" s="15"/>
      <c r="H13" s="15"/>
      <c r="I13" s="15"/>
      <c r="J13" s="15"/>
      <c r="K13" s="15"/>
      <c r="L13" s="313"/>
      <c r="M13" s="313"/>
      <c r="N13" s="315"/>
    </row>
    <row r="14" spans="2:14" x14ac:dyDescent="0.25">
      <c r="B14" s="310"/>
      <c r="C14" s="310"/>
      <c r="D14" s="20"/>
      <c r="E14" s="18"/>
      <c r="F14" s="15"/>
      <c r="G14" s="15"/>
      <c r="H14" s="15"/>
      <c r="I14" s="15"/>
      <c r="J14" s="15"/>
      <c r="K14" s="15"/>
      <c r="L14" s="313"/>
      <c r="M14" s="313"/>
      <c r="N14" s="315"/>
    </row>
    <row r="15" spans="2:14" x14ac:dyDescent="0.25">
      <c r="B15" s="310"/>
      <c r="C15" s="310"/>
      <c r="D15" s="20"/>
      <c r="E15" s="18"/>
      <c r="F15" s="15"/>
      <c r="G15" s="15"/>
      <c r="H15" s="15"/>
      <c r="I15" s="15"/>
      <c r="J15" s="15"/>
      <c r="K15" s="15"/>
      <c r="L15" s="313"/>
      <c r="M15" s="313"/>
      <c r="N15" s="315"/>
    </row>
    <row r="16" spans="2:14" x14ac:dyDescent="0.25">
      <c r="B16" s="310"/>
      <c r="C16" s="310"/>
      <c r="D16" s="20"/>
      <c r="E16" s="18"/>
      <c r="F16" s="15"/>
      <c r="G16" s="15"/>
      <c r="H16" s="15"/>
      <c r="I16" s="15"/>
      <c r="J16" s="15"/>
      <c r="K16" s="15"/>
      <c r="L16" s="313"/>
      <c r="M16" s="313"/>
      <c r="N16" s="315"/>
    </row>
    <row r="17" spans="2:14" x14ac:dyDescent="0.25">
      <c r="B17" s="310"/>
      <c r="C17" s="310"/>
      <c r="D17" s="20"/>
      <c r="E17" s="18"/>
      <c r="F17" s="15"/>
      <c r="G17" s="15"/>
      <c r="H17" s="15"/>
      <c r="I17" s="15"/>
      <c r="J17" s="15"/>
      <c r="K17" s="15"/>
      <c r="L17" s="313"/>
      <c r="M17" s="313"/>
      <c r="N17" s="315"/>
    </row>
    <row r="18" spans="2:14" x14ac:dyDescent="0.25">
      <c r="B18" s="310"/>
      <c r="C18" s="310"/>
      <c r="D18" s="20"/>
      <c r="E18" s="18"/>
      <c r="F18" s="15"/>
      <c r="G18" s="15"/>
      <c r="H18" s="15"/>
      <c r="I18" s="15"/>
      <c r="J18" s="15"/>
      <c r="K18" s="15"/>
      <c r="L18" s="313"/>
      <c r="M18" s="313"/>
      <c r="N18" s="315"/>
    </row>
    <row r="19" spans="2:14" x14ac:dyDescent="0.25">
      <c r="B19" s="310"/>
      <c r="C19" s="310"/>
      <c r="D19" s="20"/>
      <c r="E19" s="18"/>
      <c r="F19" s="15"/>
      <c r="G19" s="15"/>
      <c r="H19" s="15"/>
      <c r="I19" s="15"/>
      <c r="J19" s="15"/>
      <c r="K19" s="15"/>
      <c r="L19" s="313"/>
      <c r="M19" s="313"/>
      <c r="N19" s="315"/>
    </row>
    <row r="20" spans="2:14" x14ac:dyDescent="0.25">
      <c r="B20" s="310"/>
      <c r="C20" s="310"/>
      <c r="D20" s="20"/>
      <c r="E20" s="18"/>
      <c r="F20" s="15"/>
      <c r="G20" s="15"/>
      <c r="H20" s="15"/>
      <c r="I20" s="15"/>
      <c r="J20" s="15"/>
      <c r="K20" s="15"/>
      <c r="L20" s="313"/>
      <c r="M20" s="313"/>
      <c r="N20" s="315"/>
    </row>
    <row r="21" spans="2:14" x14ac:dyDescent="0.25">
      <c r="B21" s="310"/>
      <c r="C21" s="310"/>
      <c r="D21" s="20"/>
      <c r="E21" s="18"/>
      <c r="F21" s="15"/>
      <c r="G21" s="15"/>
      <c r="H21" s="15"/>
      <c r="I21" s="15"/>
      <c r="J21" s="15"/>
      <c r="K21" s="15"/>
      <c r="L21" s="313"/>
      <c r="M21" s="313"/>
      <c r="N21" s="315"/>
    </row>
    <row r="22" spans="2:14" x14ac:dyDescent="0.25">
      <c r="B22" s="310"/>
      <c r="C22" s="310"/>
      <c r="D22" s="20"/>
      <c r="E22" s="18"/>
      <c r="F22" s="15"/>
      <c r="G22" s="15"/>
      <c r="H22" s="15"/>
      <c r="I22" s="15"/>
      <c r="J22" s="15"/>
      <c r="K22" s="15"/>
      <c r="L22" s="313"/>
      <c r="M22" s="313"/>
      <c r="N22" s="315"/>
    </row>
    <row r="23" spans="2:14" x14ac:dyDescent="0.25">
      <c r="B23" s="310"/>
      <c r="C23" s="310"/>
      <c r="D23" s="20"/>
      <c r="E23" s="18"/>
      <c r="F23" s="15"/>
      <c r="G23" s="15"/>
      <c r="H23" s="15"/>
      <c r="I23" s="15"/>
      <c r="J23" s="15"/>
      <c r="K23" s="15"/>
      <c r="L23" s="313"/>
      <c r="M23" s="313"/>
      <c r="N23" s="315"/>
    </row>
    <row r="24" spans="2:14" x14ac:dyDescent="0.25">
      <c r="B24" s="310"/>
      <c r="C24" s="310"/>
      <c r="D24" s="20"/>
      <c r="E24" s="18"/>
      <c r="F24" s="15"/>
      <c r="G24" s="15"/>
      <c r="H24" s="15"/>
      <c r="I24" s="15"/>
      <c r="J24" s="15"/>
      <c r="K24" s="15"/>
      <c r="L24" s="313"/>
      <c r="M24" s="313"/>
      <c r="N24" s="315"/>
    </row>
    <row r="25" spans="2:14" x14ac:dyDescent="0.25">
      <c r="B25" s="310"/>
      <c r="C25" s="310"/>
      <c r="D25" s="20"/>
      <c r="F25" s="15"/>
      <c r="G25" s="15"/>
      <c r="H25" s="15"/>
      <c r="I25" s="15"/>
      <c r="J25" s="15"/>
      <c r="K25" s="15"/>
      <c r="L25" s="313"/>
      <c r="M25" s="313"/>
      <c r="N25" s="315"/>
    </row>
    <row r="26" spans="2:14" x14ac:dyDescent="0.25">
      <c r="B26" s="310"/>
      <c r="C26" s="310"/>
      <c r="D26" s="20"/>
      <c r="F26" s="15"/>
      <c r="G26" s="15"/>
      <c r="H26" s="15"/>
      <c r="I26" s="15"/>
      <c r="J26" s="15"/>
      <c r="K26" s="15"/>
      <c r="L26" s="313"/>
      <c r="M26" s="313"/>
      <c r="N26" s="315"/>
    </row>
    <row r="27" spans="2:14" x14ac:dyDescent="0.25">
      <c r="B27" s="310"/>
      <c r="C27" s="310"/>
      <c r="D27" s="20"/>
      <c r="F27" s="15"/>
      <c r="G27" s="15"/>
      <c r="H27" s="15"/>
      <c r="I27" s="15"/>
      <c r="J27" s="15"/>
      <c r="K27" s="15"/>
      <c r="L27" s="313"/>
      <c r="M27" s="313"/>
      <c r="N27" s="315"/>
    </row>
    <row r="28" spans="2:14" x14ac:dyDescent="0.25">
      <c r="B28" s="310"/>
      <c r="C28" s="310"/>
      <c r="D28" s="20"/>
      <c r="F28" s="15"/>
      <c r="G28" s="15"/>
      <c r="H28" s="15"/>
      <c r="I28" s="15"/>
      <c r="J28" s="15"/>
      <c r="K28" s="15"/>
      <c r="L28" s="313"/>
      <c r="M28" s="313"/>
      <c r="N28" s="315"/>
    </row>
    <row r="29" spans="2:14" x14ac:dyDescent="0.25">
      <c r="B29" s="310"/>
      <c r="C29" s="310"/>
      <c r="D29" s="20"/>
      <c r="F29" s="15"/>
      <c r="G29" s="15"/>
      <c r="H29" s="15"/>
      <c r="I29" s="15"/>
      <c r="J29" s="15"/>
      <c r="K29" s="15"/>
      <c r="L29" s="313"/>
      <c r="M29" s="313"/>
      <c r="N29" s="315"/>
    </row>
    <row r="30" spans="2:14" x14ac:dyDescent="0.25">
      <c r="B30" s="310"/>
      <c r="C30" s="310"/>
      <c r="D30" s="20"/>
      <c r="E30" s="1"/>
      <c r="F30" s="15"/>
      <c r="G30" s="15"/>
      <c r="H30" s="15"/>
      <c r="I30" s="15"/>
      <c r="J30" s="15"/>
      <c r="K30" s="15"/>
      <c r="L30" s="313"/>
      <c r="M30" s="313"/>
      <c r="N30" s="315"/>
    </row>
    <row r="31" spans="2:14" x14ac:dyDescent="0.25">
      <c r="B31" s="310"/>
      <c r="C31" s="310"/>
      <c r="D31" s="1"/>
      <c r="E31" s="15"/>
      <c r="F31" s="15"/>
      <c r="G31" s="15"/>
      <c r="H31" s="15"/>
      <c r="I31" s="15"/>
      <c r="J31" s="15"/>
      <c r="K31" s="15"/>
      <c r="L31" s="313"/>
      <c r="M31" s="313"/>
      <c r="N31" s="315"/>
    </row>
    <row r="32" spans="2:14" x14ac:dyDescent="0.25">
      <c r="B32" s="310"/>
      <c r="C32" s="310"/>
      <c r="D32" s="1"/>
      <c r="E32" s="15"/>
      <c r="F32" s="15"/>
      <c r="G32" s="15"/>
      <c r="H32" s="15"/>
      <c r="I32" s="15"/>
      <c r="J32" s="15"/>
      <c r="K32" s="15"/>
      <c r="L32" s="313"/>
      <c r="M32" s="313"/>
      <c r="N32" s="315"/>
    </row>
    <row r="33" spans="2:14" ht="15.75" thickBot="1" x14ac:dyDescent="0.3">
      <c r="B33" s="310"/>
      <c r="C33" s="311"/>
      <c r="D33" s="1"/>
      <c r="E33" s="15"/>
      <c r="F33" s="15"/>
      <c r="G33" s="15"/>
      <c r="H33" s="15"/>
      <c r="I33" s="15"/>
      <c r="J33" s="15"/>
      <c r="K33" s="15"/>
      <c r="L33" s="313"/>
      <c r="M33" s="313"/>
      <c r="N33" s="315"/>
    </row>
    <row r="34" spans="2:14" ht="15.75" thickBot="1" x14ac:dyDescent="0.3">
      <c r="B34" s="310"/>
      <c r="C34" s="309" t="s">
        <v>231</v>
      </c>
      <c r="D34" s="33"/>
      <c r="E34" s="33" t="s">
        <v>238</v>
      </c>
      <c r="F34" s="33" t="s">
        <v>229</v>
      </c>
      <c r="G34" s="33" t="s">
        <v>237</v>
      </c>
      <c r="H34" s="33" t="s">
        <v>4</v>
      </c>
      <c r="I34" s="33" t="s">
        <v>240</v>
      </c>
      <c r="J34" s="33" t="s">
        <v>5</v>
      </c>
      <c r="K34" s="33"/>
      <c r="L34" s="34" t="s">
        <v>308</v>
      </c>
      <c r="M34" s="34" t="s">
        <v>286</v>
      </c>
      <c r="N34" s="34" t="s">
        <v>239</v>
      </c>
    </row>
    <row r="35" spans="2:14" ht="14.45" customHeight="1" x14ac:dyDescent="0.25">
      <c r="B35" s="310"/>
      <c r="C35" s="310"/>
      <c r="D35" s="16"/>
      <c r="E35" s="15"/>
      <c r="F35" s="15"/>
      <c r="G35" s="15"/>
      <c r="H35" s="15"/>
      <c r="I35" s="15"/>
      <c r="J35" s="15"/>
      <c r="K35" s="15"/>
      <c r="L35" s="312" t="s">
        <v>309</v>
      </c>
      <c r="M35" s="312" t="s">
        <v>312</v>
      </c>
      <c r="N35" s="314" t="s">
        <v>322</v>
      </c>
    </row>
    <row r="36" spans="2:14" ht="14.45" customHeight="1" x14ac:dyDescent="0.25">
      <c r="B36" s="310"/>
      <c r="C36" s="310"/>
      <c r="D36" s="15"/>
      <c r="E36" s="15"/>
      <c r="F36" s="15"/>
      <c r="G36" s="15"/>
      <c r="H36" s="15"/>
      <c r="I36" s="15"/>
      <c r="J36" s="15"/>
      <c r="K36" s="15"/>
      <c r="L36" s="313"/>
      <c r="M36" s="313"/>
      <c r="N36" s="315"/>
    </row>
    <row r="37" spans="2:14" x14ac:dyDescent="0.25">
      <c r="B37" s="310"/>
      <c r="C37" s="310"/>
      <c r="D37" s="15"/>
      <c r="E37" s="15"/>
      <c r="F37" s="15"/>
      <c r="G37" s="15"/>
      <c r="H37" s="15"/>
      <c r="I37" s="15"/>
      <c r="J37" s="15"/>
      <c r="K37" s="15"/>
      <c r="L37" s="313"/>
      <c r="M37" s="313"/>
      <c r="N37" s="315"/>
    </row>
    <row r="38" spans="2:14" x14ac:dyDescent="0.25">
      <c r="B38" s="310"/>
      <c r="C38" s="310"/>
      <c r="D38" s="15"/>
      <c r="E38" s="15"/>
      <c r="F38" s="15"/>
      <c r="G38" s="15"/>
      <c r="H38" s="15"/>
      <c r="I38" s="15"/>
      <c r="J38" s="15"/>
      <c r="K38" s="15"/>
      <c r="L38" s="313"/>
      <c r="M38" s="313"/>
      <c r="N38" s="315"/>
    </row>
    <row r="39" spans="2:14" x14ac:dyDescent="0.25">
      <c r="B39" s="310"/>
      <c r="C39" s="310"/>
      <c r="D39" s="15"/>
      <c r="E39" s="15"/>
      <c r="F39" s="15"/>
      <c r="G39" s="15"/>
      <c r="H39" s="15"/>
      <c r="I39" s="15"/>
      <c r="J39" s="15"/>
      <c r="K39" s="15"/>
      <c r="L39" s="313"/>
      <c r="M39" s="313"/>
      <c r="N39" s="315"/>
    </row>
    <row r="40" spans="2:14" x14ac:dyDescent="0.25">
      <c r="B40" s="310"/>
      <c r="C40" s="310"/>
      <c r="D40" s="15"/>
      <c r="E40" s="15"/>
      <c r="F40" s="15"/>
      <c r="G40" s="15"/>
      <c r="H40" s="15"/>
      <c r="I40" s="15"/>
      <c r="J40" s="15"/>
      <c r="K40" s="15"/>
      <c r="L40" s="313"/>
      <c r="M40" s="313"/>
      <c r="N40" s="315"/>
    </row>
    <row r="41" spans="2:14" x14ac:dyDescent="0.25">
      <c r="B41" s="310"/>
      <c r="C41" s="310"/>
      <c r="D41" s="15"/>
      <c r="E41" s="15"/>
      <c r="F41" s="15"/>
      <c r="G41" s="15"/>
      <c r="H41" s="15"/>
      <c r="I41" s="15"/>
      <c r="J41" s="15"/>
      <c r="K41" s="15"/>
      <c r="L41" s="313"/>
      <c r="M41" s="313"/>
      <c r="N41" s="315"/>
    </row>
    <row r="42" spans="2:14" x14ac:dyDescent="0.25">
      <c r="B42" s="310"/>
      <c r="C42" s="310"/>
      <c r="D42" s="15"/>
      <c r="E42" s="15"/>
      <c r="F42" s="15"/>
      <c r="G42" s="15"/>
      <c r="H42" s="15"/>
      <c r="I42" s="15"/>
      <c r="J42" s="15"/>
      <c r="K42" s="15"/>
      <c r="L42" s="313"/>
      <c r="M42" s="313"/>
      <c r="N42" s="315"/>
    </row>
    <row r="43" spans="2:14" x14ac:dyDescent="0.25">
      <c r="B43" s="310"/>
      <c r="C43" s="310"/>
      <c r="D43" s="15"/>
      <c r="E43" s="15"/>
      <c r="F43" s="15"/>
      <c r="G43" s="15"/>
      <c r="H43" s="15"/>
      <c r="I43" s="15"/>
      <c r="J43" s="15"/>
      <c r="K43" s="15"/>
      <c r="L43" s="313"/>
      <c r="M43" s="313"/>
      <c r="N43" s="315"/>
    </row>
    <row r="44" spans="2:14" x14ac:dyDescent="0.25">
      <c r="B44" s="310"/>
      <c r="C44" s="310"/>
      <c r="D44" s="15"/>
      <c r="E44" s="15"/>
      <c r="F44" s="15"/>
      <c r="G44" s="15"/>
      <c r="H44" s="15"/>
      <c r="I44" s="15"/>
      <c r="J44" s="15"/>
      <c r="K44" s="15"/>
      <c r="L44" s="313"/>
      <c r="M44" s="313"/>
      <c r="N44" s="315"/>
    </row>
    <row r="45" spans="2:14" x14ac:dyDescent="0.25">
      <c r="B45" s="310"/>
      <c r="C45" s="310"/>
      <c r="D45" s="15"/>
      <c r="E45" s="15"/>
      <c r="F45" s="15"/>
      <c r="G45" s="15"/>
      <c r="H45" s="15"/>
      <c r="I45" s="15"/>
      <c r="J45" s="15"/>
      <c r="K45" s="15"/>
      <c r="L45" s="313"/>
      <c r="M45" s="313"/>
      <c r="N45" s="315"/>
    </row>
    <row r="46" spans="2:14" x14ac:dyDescent="0.25">
      <c r="B46" s="310"/>
      <c r="C46" s="310"/>
      <c r="D46" s="15"/>
      <c r="E46" s="15"/>
      <c r="F46" s="15"/>
      <c r="G46" s="15"/>
      <c r="H46" s="15"/>
      <c r="I46" s="15"/>
      <c r="J46" s="15"/>
      <c r="K46" s="15"/>
      <c r="L46" s="313"/>
      <c r="M46" s="313"/>
      <c r="N46" s="315"/>
    </row>
    <row r="47" spans="2:14" x14ac:dyDescent="0.25">
      <c r="B47" s="310"/>
      <c r="C47" s="310"/>
      <c r="D47" s="15"/>
      <c r="E47" s="15"/>
      <c r="F47" s="15"/>
      <c r="G47" s="15"/>
      <c r="H47" s="15"/>
      <c r="I47" s="15"/>
      <c r="J47" s="15"/>
      <c r="K47" s="15"/>
      <c r="L47" s="313"/>
      <c r="M47" s="313"/>
      <c r="N47" s="315"/>
    </row>
    <row r="48" spans="2:14" x14ac:dyDescent="0.25">
      <c r="B48" s="310"/>
      <c r="C48" s="310"/>
      <c r="D48" s="15"/>
      <c r="E48" s="15"/>
      <c r="F48" s="15"/>
      <c r="G48" s="15"/>
      <c r="H48" s="15"/>
      <c r="I48" s="15"/>
      <c r="J48" s="15"/>
      <c r="K48" s="15"/>
      <c r="L48" s="313"/>
      <c r="M48" s="313"/>
      <c r="N48" s="315"/>
    </row>
    <row r="49" spans="2:14" x14ac:dyDescent="0.25">
      <c r="B49" s="310"/>
      <c r="C49" s="310"/>
      <c r="D49" s="15"/>
      <c r="E49" s="15"/>
      <c r="F49" s="15"/>
      <c r="G49" s="15"/>
      <c r="H49" s="15"/>
      <c r="I49" s="15"/>
      <c r="J49" s="15"/>
      <c r="K49" s="15"/>
      <c r="L49" s="313"/>
      <c r="M49" s="313"/>
      <c r="N49" s="315"/>
    </row>
    <row r="50" spans="2:14" x14ac:dyDescent="0.25">
      <c r="B50" s="310"/>
      <c r="C50" s="310"/>
      <c r="D50" s="15"/>
      <c r="E50" s="15"/>
      <c r="F50" s="15"/>
      <c r="G50" s="15"/>
      <c r="H50" s="15"/>
      <c r="I50" s="15"/>
      <c r="J50" s="15"/>
      <c r="K50" s="15"/>
      <c r="L50" s="313"/>
      <c r="M50" s="313"/>
      <c r="N50" s="315"/>
    </row>
    <row r="51" spans="2:14" x14ac:dyDescent="0.25">
      <c r="B51" s="310"/>
      <c r="C51" s="310"/>
      <c r="D51" s="15"/>
      <c r="E51" s="15"/>
      <c r="F51" s="15"/>
      <c r="G51" s="15"/>
      <c r="H51" s="15"/>
      <c r="I51" s="15"/>
      <c r="J51" s="15"/>
      <c r="K51" s="15"/>
      <c r="L51" s="313"/>
      <c r="M51" s="313"/>
      <c r="N51" s="315"/>
    </row>
    <row r="52" spans="2:14" x14ac:dyDescent="0.25">
      <c r="B52" s="310"/>
      <c r="C52" s="310"/>
      <c r="D52" s="15"/>
      <c r="E52" s="15"/>
      <c r="F52" s="15"/>
      <c r="G52" s="15"/>
      <c r="H52" s="15"/>
      <c r="I52" s="15"/>
      <c r="J52" s="15"/>
      <c r="K52" s="15"/>
      <c r="L52" s="313"/>
      <c r="M52" s="313"/>
      <c r="N52" s="315"/>
    </row>
    <row r="53" spans="2:14" x14ac:dyDescent="0.25">
      <c r="B53" s="310"/>
      <c r="C53" s="310"/>
      <c r="D53" s="15"/>
      <c r="E53" s="15"/>
      <c r="F53" s="15"/>
      <c r="G53" s="15"/>
      <c r="H53" s="15"/>
      <c r="I53" s="15"/>
      <c r="J53" s="15"/>
      <c r="K53" s="15"/>
      <c r="L53" s="313"/>
      <c r="M53" s="313"/>
      <c r="N53" s="315"/>
    </row>
    <row r="54" spans="2:14" x14ac:dyDescent="0.25">
      <c r="B54" s="310"/>
      <c r="C54" s="310"/>
      <c r="D54" s="15"/>
      <c r="E54" s="15"/>
      <c r="F54" s="15"/>
      <c r="G54" s="15"/>
      <c r="H54" s="15"/>
      <c r="I54" s="15"/>
      <c r="J54" s="15"/>
      <c r="K54" s="15"/>
      <c r="L54" s="313"/>
      <c r="M54" s="313"/>
      <c r="N54" s="315"/>
    </row>
    <row r="55" spans="2:14" x14ac:dyDescent="0.25">
      <c r="B55" s="310"/>
      <c r="C55" s="310"/>
      <c r="D55" s="15"/>
      <c r="E55" s="15"/>
      <c r="F55" s="15"/>
      <c r="G55" s="15"/>
      <c r="H55" s="15"/>
      <c r="I55" s="15"/>
      <c r="J55" s="15"/>
      <c r="K55" s="15"/>
      <c r="L55" s="313"/>
      <c r="M55" s="313"/>
      <c r="N55" s="315"/>
    </row>
    <row r="56" spans="2:14" x14ac:dyDescent="0.25">
      <c r="B56" s="310"/>
      <c r="C56" s="310"/>
      <c r="D56" s="15"/>
      <c r="E56" s="15"/>
      <c r="F56" s="15"/>
      <c r="G56" s="15"/>
      <c r="H56" s="15"/>
      <c r="I56" s="15"/>
      <c r="J56" s="15"/>
      <c r="K56" s="15"/>
      <c r="L56" s="313"/>
      <c r="M56" s="313"/>
      <c r="N56" s="315"/>
    </row>
    <row r="57" spans="2:14" x14ac:dyDescent="0.25">
      <c r="B57" s="310"/>
      <c r="C57" s="310"/>
      <c r="D57" s="15"/>
      <c r="E57" s="15"/>
      <c r="F57" s="15"/>
      <c r="G57" s="15"/>
      <c r="H57" s="15"/>
      <c r="I57" s="15"/>
      <c r="J57" s="15"/>
      <c r="K57" s="15"/>
      <c r="L57" s="313"/>
      <c r="M57" s="313"/>
      <c r="N57" s="315"/>
    </row>
    <row r="58" spans="2:14" x14ac:dyDescent="0.25">
      <c r="B58" s="310"/>
      <c r="C58" s="310"/>
      <c r="D58" s="15"/>
      <c r="E58" s="15"/>
      <c r="F58" s="15"/>
      <c r="G58" s="15"/>
      <c r="H58" s="15"/>
      <c r="I58" s="15"/>
      <c r="J58" s="15"/>
      <c r="K58" s="15"/>
      <c r="L58" s="313"/>
      <c r="M58" s="313"/>
      <c r="N58" s="315"/>
    </row>
    <row r="59" spans="2:14" x14ac:dyDescent="0.25">
      <c r="B59" s="310"/>
      <c r="C59" s="310"/>
      <c r="D59" s="15"/>
      <c r="E59" s="15"/>
      <c r="F59" s="15"/>
      <c r="G59" s="15"/>
      <c r="H59" s="15"/>
      <c r="I59" s="15"/>
      <c r="J59" s="15"/>
      <c r="K59" s="15"/>
      <c r="L59" s="313"/>
      <c r="M59" s="313"/>
      <c r="N59" s="315"/>
    </row>
    <row r="60" spans="2:14" x14ac:dyDescent="0.25">
      <c r="B60" s="310"/>
      <c r="C60" s="310"/>
      <c r="D60" s="15"/>
      <c r="E60" s="15"/>
      <c r="F60" s="15"/>
      <c r="G60" s="15"/>
      <c r="H60" s="15"/>
      <c r="I60" s="15"/>
      <c r="J60" s="15"/>
      <c r="K60" s="15"/>
      <c r="L60" s="313"/>
      <c r="M60" s="313"/>
      <c r="N60" s="315"/>
    </row>
    <row r="61" spans="2:14" x14ac:dyDescent="0.25">
      <c r="B61" s="310"/>
      <c r="C61" s="310"/>
      <c r="D61" s="15"/>
      <c r="E61" s="15"/>
      <c r="F61" s="15"/>
      <c r="G61" s="15"/>
      <c r="H61" s="15"/>
      <c r="I61" s="15"/>
      <c r="J61" s="15"/>
      <c r="K61" s="15"/>
      <c r="L61" s="313"/>
      <c r="M61" s="313"/>
      <c r="N61" s="315"/>
    </row>
    <row r="62" spans="2:14" x14ac:dyDescent="0.25">
      <c r="B62" s="310"/>
      <c r="C62" s="310"/>
      <c r="D62" s="15"/>
      <c r="E62" s="15"/>
      <c r="F62" s="15"/>
      <c r="G62" s="15"/>
      <c r="H62" s="15"/>
      <c r="I62" s="15"/>
      <c r="J62" s="15"/>
      <c r="K62" s="15"/>
      <c r="L62" s="313"/>
      <c r="M62" s="313"/>
      <c r="N62" s="315"/>
    </row>
    <row r="63" spans="2:14" x14ac:dyDescent="0.25">
      <c r="B63" s="310"/>
      <c r="C63" s="310"/>
      <c r="D63" s="15"/>
      <c r="E63" s="15"/>
      <c r="F63" s="15"/>
      <c r="G63" s="15"/>
      <c r="H63" s="15"/>
      <c r="I63" s="15"/>
      <c r="J63" s="15"/>
      <c r="K63" s="15"/>
      <c r="L63" s="313"/>
      <c r="M63" s="313"/>
      <c r="N63" s="315"/>
    </row>
    <row r="64" spans="2:14" x14ac:dyDescent="0.25">
      <c r="B64" s="310"/>
      <c r="C64" s="310"/>
      <c r="D64" s="15"/>
      <c r="E64" s="15"/>
      <c r="F64" s="15"/>
      <c r="G64" s="15"/>
      <c r="H64" s="15"/>
      <c r="I64" s="15"/>
      <c r="J64" s="15"/>
      <c r="K64" s="15"/>
      <c r="L64" s="313"/>
      <c r="M64" s="313"/>
      <c r="N64" s="315"/>
    </row>
    <row r="65" spans="2:14" x14ac:dyDescent="0.25">
      <c r="B65" s="310"/>
      <c r="C65" s="310"/>
      <c r="D65" s="15"/>
      <c r="E65" s="15"/>
      <c r="F65" s="15"/>
      <c r="G65" s="15"/>
      <c r="H65" s="15"/>
      <c r="I65" s="15"/>
      <c r="J65" s="15"/>
      <c r="K65" s="15"/>
      <c r="L65" s="313"/>
      <c r="M65" s="313"/>
      <c r="N65" s="315"/>
    </row>
    <row r="66" spans="2:14" x14ac:dyDescent="0.25">
      <c r="B66" s="310"/>
      <c r="C66" s="310"/>
      <c r="D66" s="15"/>
      <c r="E66" s="15"/>
      <c r="F66" s="15"/>
      <c r="G66" s="15"/>
      <c r="H66" s="15"/>
      <c r="I66" s="15"/>
      <c r="J66" s="15"/>
      <c r="K66" s="15"/>
      <c r="L66" s="313"/>
      <c r="M66" s="313"/>
      <c r="N66" s="315"/>
    </row>
    <row r="67" spans="2:14" x14ac:dyDescent="0.25">
      <c r="B67" s="310"/>
      <c r="C67" s="310"/>
      <c r="D67" s="15"/>
      <c r="E67" s="15"/>
      <c r="F67" s="15"/>
      <c r="G67" s="15"/>
      <c r="H67" s="15"/>
      <c r="I67" s="15"/>
      <c r="J67" s="15"/>
      <c r="K67" s="15"/>
      <c r="L67" s="313"/>
      <c r="M67" s="313"/>
      <c r="N67" s="315"/>
    </row>
    <row r="68" spans="2:14" x14ac:dyDescent="0.25">
      <c r="B68" s="310"/>
      <c r="C68" s="310"/>
      <c r="D68" s="15"/>
      <c r="E68" s="15"/>
      <c r="F68" s="15"/>
      <c r="G68" s="15"/>
      <c r="H68" s="15"/>
      <c r="I68" s="15"/>
      <c r="J68" s="15"/>
      <c r="K68" s="15"/>
      <c r="L68" s="313"/>
      <c r="M68" s="313"/>
      <c r="N68" s="315"/>
    </row>
    <row r="69" spans="2:14" x14ac:dyDescent="0.25">
      <c r="B69" s="310"/>
      <c r="C69" s="310"/>
      <c r="D69" s="15"/>
      <c r="E69" s="15"/>
      <c r="F69" s="15"/>
      <c r="G69" s="15"/>
      <c r="H69" s="15"/>
      <c r="I69" s="15"/>
      <c r="J69" s="15"/>
      <c r="K69" s="15"/>
      <c r="L69" s="313"/>
      <c r="M69" s="313"/>
      <c r="N69" s="315"/>
    </row>
    <row r="70" spans="2:14" x14ac:dyDescent="0.25">
      <c r="B70" s="310"/>
      <c r="C70" s="310"/>
      <c r="D70" s="15"/>
      <c r="E70" s="15"/>
      <c r="F70" s="15"/>
      <c r="G70" s="15"/>
      <c r="H70" s="15"/>
      <c r="I70" s="15"/>
      <c r="J70" s="15"/>
      <c r="K70" s="15"/>
      <c r="L70" s="313"/>
      <c r="M70" s="313"/>
      <c r="N70" s="315"/>
    </row>
    <row r="71" spans="2:14" x14ac:dyDescent="0.25">
      <c r="B71" s="310"/>
      <c r="C71" s="310"/>
      <c r="D71" s="15"/>
      <c r="E71" s="15"/>
      <c r="F71" s="15"/>
      <c r="G71" s="15"/>
      <c r="H71" s="15"/>
      <c r="I71" s="15"/>
      <c r="J71" s="15"/>
      <c r="K71" s="15"/>
      <c r="L71" s="313"/>
      <c r="M71" s="313"/>
      <c r="N71" s="315"/>
    </row>
    <row r="72" spans="2:14" x14ac:dyDescent="0.25">
      <c r="B72" s="310"/>
      <c r="C72" s="310"/>
      <c r="D72" s="15"/>
      <c r="E72" s="15"/>
      <c r="F72" s="15"/>
      <c r="G72" s="15"/>
      <c r="H72" s="15"/>
      <c r="I72" s="15"/>
      <c r="J72" s="15"/>
      <c r="K72" s="15"/>
      <c r="L72" s="313"/>
      <c r="M72" s="313"/>
      <c r="N72" s="315"/>
    </row>
    <row r="73" spans="2:14" x14ac:dyDescent="0.25">
      <c r="B73" s="310"/>
      <c r="C73" s="310"/>
      <c r="D73" s="15"/>
      <c r="E73" s="15"/>
      <c r="F73" s="15"/>
      <c r="G73" s="15"/>
      <c r="H73" s="15"/>
      <c r="I73" s="15"/>
      <c r="J73" s="15"/>
      <c r="K73" s="15"/>
      <c r="L73" s="313"/>
      <c r="M73" s="313"/>
      <c r="N73" s="315"/>
    </row>
    <row r="74" spans="2:14" x14ac:dyDescent="0.25">
      <c r="B74" s="310"/>
      <c r="C74" s="310"/>
      <c r="D74" s="15"/>
      <c r="E74" s="15"/>
      <c r="F74" s="15"/>
      <c r="G74" s="15"/>
      <c r="H74" s="15"/>
      <c r="I74" s="15"/>
      <c r="J74" s="15"/>
      <c r="K74" s="15"/>
      <c r="L74" s="313"/>
      <c r="M74" s="313"/>
      <c r="N74" s="315"/>
    </row>
    <row r="75" spans="2:14" x14ac:dyDescent="0.25">
      <c r="B75" s="310"/>
      <c r="C75" s="310"/>
      <c r="D75" s="15"/>
      <c r="E75" s="15"/>
      <c r="F75" s="15"/>
      <c r="G75" s="15"/>
      <c r="H75" s="15"/>
      <c r="I75" s="15"/>
      <c r="J75" s="15"/>
      <c r="K75" s="15"/>
      <c r="L75" s="313"/>
      <c r="M75" s="313"/>
      <c r="N75" s="315"/>
    </row>
    <row r="76" spans="2:14" x14ac:dyDescent="0.25">
      <c r="B76" s="310"/>
      <c r="C76" s="310"/>
      <c r="D76" s="15"/>
      <c r="E76" s="15"/>
      <c r="F76" s="15"/>
      <c r="G76" s="15"/>
      <c r="H76" s="15"/>
      <c r="I76" s="15"/>
      <c r="J76" s="15"/>
      <c r="K76" s="15"/>
      <c r="L76" s="313"/>
      <c r="M76" s="313"/>
      <c r="N76" s="315"/>
    </row>
    <row r="77" spans="2:14" x14ac:dyDescent="0.25">
      <c r="B77" s="310"/>
      <c r="C77" s="310"/>
      <c r="D77" s="15"/>
      <c r="E77" s="15"/>
      <c r="F77" s="15"/>
      <c r="G77" s="15"/>
      <c r="H77" s="15"/>
      <c r="I77" s="15"/>
      <c r="J77" s="15"/>
      <c r="K77" s="15"/>
      <c r="L77" s="313"/>
      <c r="M77" s="313"/>
      <c r="N77" s="315"/>
    </row>
    <row r="78" spans="2:14" x14ac:dyDescent="0.25">
      <c r="B78" s="310"/>
      <c r="C78" s="310"/>
      <c r="D78" s="15"/>
      <c r="E78" s="15"/>
      <c r="F78" s="15"/>
      <c r="G78" s="15"/>
      <c r="H78" s="15"/>
      <c r="I78" s="15"/>
      <c r="J78" s="15"/>
      <c r="K78" s="15"/>
      <c r="L78" s="313"/>
      <c r="M78" s="313"/>
      <c r="N78" s="315"/>
    </row>
    <row r="79" spans="2:14" x14ac:dyDescent="0.25">
      <c r="B79" s="310"/>
      <c r="C79" s="310"/>
      <c r="D79" s="15"/>
      <c r="E79" s="15"/>
      <c r="F79" s="15"/>
      <c r="G79" s="15"/>
      <c r="H79" s="15"/>
      <c r="I79" s="15"/>
      <c r="J79" s="15"/>
      <c r="K79" s="15"/>
      <c r="L79" s="313"/>
      <c r="M79" s="313"/>
      <c r="N79" s="315"/>
    </row>
    <row r="80" spans="2:14" x14ac:dyDescent="0.25">
      <c r="B80" s="310"/>
      <c r="C80" s="310"/>
      <c r="D80" s="15"/>
      <c r="E80" s="15"/>
      <c r="F80" s="15"/>
      <c r="G80" s="15"/>
      <c r="H80" s="15"/>
      <c r="I80" s="15"/>
      <c r="J80" s="15"/>
      <c r="K80" s="15"/>
      <c r="L80" s="313"/>
      <c r="M80" s="313"/>
      <c r="N80" s="315"/>
    </row>
    <row r="81" spans="2:14" x14ac:dyDescent="0.25">
      <c r="B81" s="310"/>
      <c r="C81" s="310"/>
      <c r="D81" s="15"/>
      <c r="E81" s="15"/>
      <c r="F81" s="15"/>
      <c r="G81" s="15"/>
      <c r="H81" s="15"/>
      <c r="I81" s="15"/>
      <c r="J81" s="15"/>
      <c r="K81" s="15"/>
      <c r="L81" s="313"/>
      <c r="M81" s="313"/>
      <c r="N81" s="315"/>
    </row>
    <row r="82" spans="2:14" x14ac:dyDescent="0.25">
      <c r="B82" s="310"/>
      <c r="C82" s="310"/>
      <c r="D82" s="15"/>
      <c r="E82" s="15"/>
      <c r="F82" s="15"/>
      <c r="G82" s="15"/>
      <c r="H82" s="15"/>
      <c r="I82" s="15"/>
      <c r="J82" s="15"/>
      <c r="K82" s="15"/>
      <c r="L82" s="313"/>
      <c r="M82" s="313"/>
      <c r="N82" s="315"/>
    </row>
    <row r="83" spans="2:14" x14ac:dyDescent="0.25">
      <c r="B83" s="310"/>
      <c r="C83" s="310"/>
      <c r="D83" s="15"/>
      <c r="E83" s="15"/>
      <c r="F83" s="15"/>
      <c r="G83" s="15"/>
      <c r="H83" s="15"/>
      <c r="I83" s="15"/>
      <c r="J83" s="15"/>
      <c r="K83" s="15"/>
      <c r="L83" s="313"/>
      <c r="M83" s="313"/>
      <c r="N83" s="315"/>
    </row>
    <row r="84" spans="2:14" x14ac:dyDescent="0.25">
      <c r="B84" s="310"/>
      <c r="C84" s="310"/>
      <c r="D84" s="15"/>
      <c r="E84" s="15"/>
      <c r="F84" s="15"/>
      <c r="G84" s="15"/>
      <c r="H84" s="15"/>
      <c r="I84" s="15"/>
      <c r="J84" s="15"/>
      <c r="K84" s="15"/>
      <c r="L84" s="313"/>
      <c r="M84" s="313"/>
      <c r="N84" s="315"/>
    </row>
    <row r="85" spans="2:14" x14ac:dyDescent="0.25">
      <c r="B85" s="310"/>
      <c r="C85" s="310"/>
      <c r="D85" s="15"/>
      <c r="E85" s="15"/>
      <c r="F85" s="15"/>
      <c r="G85" s="15"/>
      <c r="H85" s="15"/>
      <c r="I85" s="15"/>
      <c r="J85" s="15"/>
      <c r="K85" s="15"/>
      <c r="L85" s="313"/>
      <c r="M85" s="313"/>
      <c r="N85" s="315"/>
    </row>
    <row r="86" spans="2:14" x14ac:dyDescent="0.25">
      <c r="B86" s="310"/>
      <c r="C86" s="310"/>
      <c r="D86" s="15"/>
      <c r="E86" s="15"/>
      <c r="F86" s="15"/>
      <c r="G86" s="15"/>
      <c r="H86" s="15"/>
      <c r="I86" s="15"/>
      <c r="J86" s="15"/>
      <c r="K86" s="15"/>
      <c r="L86" s="313"/>
      <c r="M86" s="313"/>
      <c r="N86" s="315"/>
    </row>
    <row r="87" spans="2:14" x14ac:dyDescent="0.25">
      <c r="B87" s="310"/>
      <c r="C87" s="310"/>
      <c r="D87" s="15"/>
      <c r="E87" s="15"/>
      <c r="F87" s="15"/>
      <c r="G87" s="15"/>
      <c r="H87" s="15"/>
      <c r="I87" s="15"/>
      <c r="J87" s="15"/>
      <c r="K87" s="15"/>
      <c r="L87" s="313"/>
      <c r="M87" s="313"/>
      <c r="N87" s="315"/>
    </row>
    <row r="88" spans="2:14" x14ac:dyDescent="0.25">
      <c r="B88" s="310"/>
      <c r="C88" s="310"/>
      <c r="D88" s="15"/>
      <c r="E88" s="15"/>
      <c r="F88" s="15"/>
      <c r="G88" s="15"/>
      <c r="H88" s="15"/>
      <c r="I88" s="15"/>
      <c r="J88" s="15"/>
      <c r="K88" s="15"/>
      <c r="L88" s="313"/>
      <c r="M88" s="313"/>
      <c r="N88" s="315"/>
    </row>
    <row r="89" spans="2:14" x14ac:dyDescent="0.25">
      <c r="B89" s="310"/>
      <c r="C89" s="310"/>
      <c r="D89" s="15"/>
      <c r="E89" s="15"/>
      <c r="F89" s="15"/>
      <c r="G89" s="15"/>
      <c r="H89" s="15"/>
      <c r="I89" s="15"/>
      <c r="J89" s="15"/>
      <c r="K89" s="15"/>
      <c r="L89" s="313"/>
      <c r="M89" s="313"/>
      <c r="N89" s="315"/>
    </row>
    <row r="90" spans="2:14" x14ac:dyDescent="0.25">
      <c r="B90" s="310"/>
      <c r="C90" s="310"/>
      <c r="D90" s="15"/>
      <c r="E90" s="15"/>
      <c r="F90" s="15"/>
      <c r="G90" s="15"/>
      <c r="H90" s="15"/>
      <c r="I90" s="15"/>
      <c r="J90" s="15"/>
      <c r="K90" s="15"/>
      <c r="L90" s="313"/>
      <c r="M90" s="313"/>
      <c r="N90" s="315"/>
    </row>
    <row r="91" spans="2:14" x14ac:dyDescent="0.25">
      <c r="B91" s="310"/>
      <c r="C91" s="310"/>
      <c r="D91" s="15"/>
      <c r="E91" s="15"/>
      <c r="F91" s="15"/>
      <c r="G91" s="15"/>
      <c r="H91" s="15"/>
      <c r="I91" s="15"/>
      <c r="J91" s="15"/>
      <c r="K91" s="15"/>
      <c r="L91" s="313"/>
      <c r="M91" s="313"/>
      <c r="N91" s="315"/>
    </row>
    <row r="92" spans="2:14" x14ac:dyDescent="0.25">
      <c r="B92" s="310"/>
      <c r="C92" s="310"/>
      <c r="D92" s="15"/>
      <c r="E92" s="15"/>
      <c r="F92" s="15"/>
      <c r="G92" s="15"/>
      <c r="H92" s="15"/>
      <c r="I92" s="15"/>
      <c r="J92" s="15"/>
      <c r="K92" s="15"/>
      <c r="L92" s="313"/>
      <c r="M92" s="313"/>
      <c r="N92" s="315"/>
    </row>
    <row r="93" spans="2:14" x14ac:dyDescent="0.25">
      <c r="B93" s="310"/>
      <c r="C93" s="310"/>
      <c r="D93" s="15"/>
      <c r="E93" s="15"/>
      <c r="F93" s="15"/>
      <c r="G93" s="15"/>
      <c r="H93" s="15"/>
      <c r="I93" s="15"/>
      <c r="J93" s="15"/>
      <c r="K93" s="15"/>
      <c r="L93" s="313"/>
      <c r="M93" s="313"/>
      <c r="N93" s="315"/>
    </row>
    <row r="94" spans="2:14" x14ac:dyDescent="0.25">
      <c r="B94" s="310"/>
      <c r="C94" s="310"/>
      <c r="D94" s="15"/>
      <c r="E94" s="15"/>
      <c r="F94" s="15"/>
      <c r="G94" s="15"/>
      <c r="H94" s="15"/>
      <c r="I94" s="15"/>
      <c r="J94" s="15"/>
      <c r="K94" s="15"/>
      <c r="L94" s="313"/>
      <c r="M94" s="313"/>
      <c r="N94" s="315"/>
    </row>
    <row r="95" spans="2:14" x14ac:dyDescent="0.25">
      <c r="B95" s="310"/>
      <c r="C95" s="310"/>
      <c r="D95" s="15"/>
      <c r="E95" s="15"/>
      <c r="F95" s="15"/>
      <c r="G95" s="15"/>
      <c r="H95" s="15"/>
      <c r="I95" s="15"/>
      <c r="J95" s="15"/>
      <c r="K95" s="15"/>
      <c r="L95" s="313"/>
      <c r="M95" s="313"/>
      <c r="N95" s="315"/>
    </row>
    <row r="96" spans="2:14" x14ac:dyDescent="0.25">
      <c r="B96" s="310"/>
      <c r="C96" s="310"/>
      <c r="D96" s="15"/>
      <c r="E96" s="15"/>
      <c r="F96" s="15"/>
      <c r="G96" s="15"/>
      <c r="H96" s="15"/>
      <c r="I96" s="15"/>
      <c r="J96" s="15"/>
      <c r="K96" s="15"/>
      <c r="L96" s="313"/>
      <c r="M96" s="313"/>
      <c r="N96" s="315"/>
    </row>
    <row r="97" spans="2:14" x14ac:dyDescent="0.25">
      <c r="B97" s="310"/>
      <c r="C97" s="310"/>
      <c r="D97" s="15"/>
      <c r="E97" s="15"/>
      <c r="F97" s="15"/>
      <c r="G97" s="15"/>
      <c r="H97" s="15"/>
      <c r="I97" s="15"/>
      <c r="J97" s="15"/>
      <c r="K97" s="15"/>
      <c r="L97" s="313"/>
      <c r="M97" s="313"/>
      <c r="N97" s="315"/>
    </row>
    <row r="98" spans="2:14" x14ac:dyDescent="0.25">
      <c r="B98" s="310"/>
      <c r="C98" s="310"/>
      <c r="D98" s="15"/>
      <c r="E98" s="15"/>
      <c r="F98" s="15"/>
      <c r="G98" s="15"/>
      <c r="H98" s="15"/>
      <c r="I98" s="15"/>
      <c r="J98" s="15"/>
      <c r="K98" s="15"/>
      <c r="L98" s="313"/>
      <c r="M98" s="313"/>
      <c r="N98" s="315"/>
    </row>
    <row r="99" spans="2:14" x14ac:dyDescent="0.25">
      <c r="B99" s="310"/>
      <c r="C99" s="310"/>
      <c r="D99" s="15"/>
      <c r="E99" s="15"/>
      <c r="F99" s="15"/>
      <c r="G99" s="15"/>
      <c r="H99" s="15"/>
      <c r="I99" s="15"/>
      <c r="J99" s="15"/>
      <c r="K99" s="15"/>
      <c r="L99" s="313"/>
      <c r="M99" s="313"/>
      <c r="N99" s="315"/>
    </row>
    <row r="100" spans="2:14" x14ac:dyDescent="0.25">
      <c r="B100" s="310"/>
      <c r="C100" s="310"/>
      <c r="D100" s="15"/>
      <c r="E100" s="15"/>
      <c r="F100" s="15"/>
      <c r="G100" s="15"/>
      <c r="H100" s="15"/>
      <c r="I100" s="15"/>
      <c r="J100" s="15"/>
      <c r="K100" s="15"/>
      <c r="L100" s="313"/>
      <c r="M100" s="313"/>
      <c r="N100" s="315"/>
    </row>
    <row r="101" spans="2:14" x14ac:dyDescent="0.25">
      <c r="B101" s="310"/>
      <c r="C101" s="310"/>
      <c r="D101" s="15"/>
      <c r="E101" s="15"/>
      <c r="F101" s="15"/>
      <c r="G101" s="15"/>
      <c r="H101" s="15"/>
      <c r="I101" s="15"/>
      <c r="J101" s="15"/>
      <c r="K101" s="15"/>
      <c r="L101" s="313"/>
      <c r="M101" s="313"/>
      <c r="N101" s="315"/>
    </row>
    <row r="102" spans="2:14" x14ac:dyDescent="0.25">
      <c r="B102" s="310"/>
      <c r="C102" s="310"/>
      <c r="D102" s="15"/>
      <c r="E102" s="15"/>
      <c r="F102" s="15"/>
      <c r="G102" s="15"/>
      <c r="H102" s="15"/>
      <c r="I102" s="15"/>
      <c r="J102" s="15"/>
      <c r="K102" s="15"/>
      <c r="L102" s="313"/>
      <c r="M102" s="313"/>
      <c r="N102" s="315"/>
    </row>
    <row r="103" spans="2:14" x14ac:dyDescent="0.25">
      <c r="B103" s="310"/>
      <c r="C103" s="310"/>
      <c r="D103" s="15"/>
      <c r="E103" s="15"/>
      <c r="F103" s="15"/>
      <c r="G103" s="15"/>
      <c r="H103" s="15"/>
      <c r="I103" s="15"/>
      <c r="J103" s="15"/>
      <c r="K103" s="15"/>
      <c r="L103" s="313"/>
      <c r="M103" s="313"/>
      <c r="N103" s="315"/>
    </row>
    <row r="104" spans="2:14" x14ac:dyDescent="0.25">
      <c r="B104" s="310"/>
      <c r="C104" s="310"/>
      <c r="D104" s="15"/>
      <c r="E104" s="15"/>
      <c r="F104" s="15"/>
      <c r="G104" s="15"/>
      <c r="H104" s="15"/>
      <c r="I104" s="15"/>
      <c r="J104" s="15"/>
      <c r="K104" s="15"/>
      <c r="L104" s="313"/>
      <c r="M104" s="313"/>
      <c r="N104" s="315"/>
    </row>
    <row r="105" spans="2:14" x14ac:dyDescent="0.25">
      <c r="B105" s="310"/>
      <c r="C105" s="310"/>
      <c r="D105" s="15"/>
      <c r="E105" s="15"/>
      <c r="F105" s="15"/>
      <c r="G105" s="15"/>
      <c r="H105" s="15"/>
      <c r="I105" s="15"/>
      <c r="J105" s="15"/>
      <c r="K105" s="15"/>
      <c r="L105" s="313"/>
      <c r="M105" s="313"/>
      <c r="N105" s="315"/>
    </row>
    <row r="106" spans="2:14" x14ac:dyDescent="0.25">
      <c r="B106" s="310"/>
      <c r="C106" s="310"/>
      <c r="D106" s="15"/>
      <c r="E106" s="15"/>
      <c r="F106" s="15"/>
      <c r="G106" s="15"/>
      <c r="H106" s="15"/>
      <c r="I106" s="15"/>
      <c r="J106" s="15"/>
      <c r="K106" s="15"/>
      <c r="L106" s="313"/>
      <c r="M106" s="313"/>
      <c r="N106" s="315"/>
    </row>
    <row r="107" spans="2:14" x14ac:dyDescent="0.25">
      <c r="B107" s="310"/>
      <c r="C107" s="310"/>
      <c r="D107" s="15"/>
      <c r="E107" s="15"/>
      <c r="F107" s="15"/>
      <c r="G107" s="15"/>
      <c r="H107" s="15"/>
      <c r="I107" s="15"/>
      <c r="J107" s="15"/>
      <c r="K107" s="15"/>
      <c r="L107" s="313"/>
      <c r="M107" s="313"/>
      <c r="N107" s="315"/>
    </row>
    <row r="108" spans="2:14" x14ac:dyDescent="0.25">
      <c r="B108" s="310"/>
      <c r="C108" s="310"/>
      <c r="D108" s="15"/>
      <c r="E108" s="15"/>
      <c r="F108" s="15"/>
      <c r="G108" s="15"/>
      <c r="H108" s="15"/>
      <c r="I108" s="15"/>
      <c r="J108" s="15"/>
      <c r="K108" s="15"/>
      <c r="L108" s="313"/>
      <c r="M108" s="313"/>
      <c r="N108" s="315"/>
    </row>
    <row r="109" spans="2:14" ht="15.75" thickBot="1" x14ac:dyDescent="0.3">
      <c r="B109" s="310"/>
      <c r="C109" s="311"/>
      <c r="D109" s="15"/>
      <c r="E109" s="15"/>
      <c r="F109" s="15"/>
      <c r="G109" s="15"/>
      <c r="H109" s="15"/>
      <c r="I109" s="15"/>
      <c r="J109" s="15"/>
      <c r="K109" s="15"/>
      <c r="L109" s="313"/>
      <c r="M109" s="313"/>
      <c r="N109" s="315"/>
    </row>
    <row r="110" spans="2:14" ht="15.75" thickBot="1" x14ac:dyDescent="0.3">
      <c r="B110" s="310"/>
      <c r="C110" s="309" t="s">
        <v>233</v>
      </c>
      <c r="D110" s="33"/>
      <c r="E110" s="33" t="s">
        <v>238</v>
      </c>
      <c r="F110" s="33" t="s">
        <v>229</v>
      </c>
      <c r="G110" s="33" t="s">
        <v>237</v>
      </c>
      <c r="H110" s="33" t="s">
        <v>4</v>
      </c>
      <c r="I110" s="33" t="s">
        <v>240</v>
      </c>
      <c r="J110" s="33" t="s">
        <v>5</v>
      </c>
      <c r="K110" s="33"/>
      <c r="L110" s="34" t="s">
        <v>308</v>
      </c>
      <c r="M110" s="34" t="s">
        <v>286</v>
      </c>
      <c r="N110" s="34" t="s">
        <v>239</v>
      </c>
    </row>
    <row r="111" spans="2:14" ht="14.45" customHeight="1" x14ac:dyDescent="0.25">
      <c r="B111" s="310"/>
      <c r="C111" s="310"/>
      <c r="D111" s="16"/>
      <c r="E111" s="16"/>
      <c r="F111" s="16"/>
      <c r="G111" s="16"/>
      <c r="H111" s="16"/>
      <c r="I111" s="16"/>
      <c r="J111" s="16"/>
      <c r="K111" s="16"/>
      <c r="L111" s="312" t="s">
        <v>309</v>
      </c>
      <c r="M111" s="312" t="s">
        <v>312</v>
      </c>
      <c r="N111" s="314" t="s">
        <v>322</v>
      </c>
    </row>
    <row r="112" spans="2:14" ht="14.45" customHeight="1" x14ac:dyDescent="0.25">
      <c r="B112" s="310"/>
      <c r="C112" s="310"/>
      <c r="D112" s="15"/>
      <c r="E112" s="15"/>
      <c r="F112" s="15"/>
      <c r="G112" s="15"/>
      <c r="H112" s="15"/>
      <c r="I112" s="15"/>
      <c r="J112" s="15"/>
      <c r="K112" s="15"/>
      <c r="L112" s="313"/>
      <c r="M112" s="313"/>
      <c r="N112" s="315"/>
    </row>
    <row r="113" spans="2:14" x14ac:dyDescent="0.25">
      <c r="B113" s="310"/>
      <c r="C113" s="310"/>
      <c r="D113" s="15"/>
      <c r="E113" s="15"/>
      <c r="F113" s="15"/>
      <c r="G113" s="15"/>
      <c r="H113" s="15"/>
      <c r="I113" s="15"/>
      <c r="J113" s="15"/>
      <c r="K113" s="15"/>
      <c r="L113" s="313"/>
      <c r="M113" s="313"/>
      <c r="N113" s="315"/>
    </row>
    <row r="114" spans="2:14" x14ac:dyDescent="0.25">
      <c r="B114" s="310"/>
      <c r="C114" s="310"/>
      <c r="D114" s="15"/>
      <c r="E114" s="15"/>
      <c r="F114" s="15"/>
      <c r="G114" s="15"/>
      <c r="H114" s="15"/>
      <c r="I114" s="15"/>
      <c r="J114" s="15"/>
      <c r="K114" s="15"/>
      <c r="L114" s="313"/>
      <c r="M114" s="313"/>
      <c r="N114" s="315"/>
    </row>
    <row r="115" spans="2:14" x14ac:dyDescent="0.25">
      <c r="B115" s="310"/>
      <c r="C115" s="310"/>
      <c r="D115" s="15"/>
      <c r="E115" s="15"/>
      <c r="F115" s="15"/>
      <c r="G115" s="15"/>
      <c r="H115" s="15"/>
      <c r="I115" s="15"/>
      <c r="J115" s="15"/>
      <c r="K115" s="15"/>
      <c r="L115" s="313"/>
      <c r="M115" s="313"/>
      <c r="N115" s="315"/>
    </row>
    <row r="116" spans="2:14" x14ac:dyDescent="0.25">
      <c r="B116" s="310"/>
      <c r="C116" s="310"/>
      <c r="D116" s="15"/>
      <c r="E116" s="15"/>
      <c r="F116" s="15"/>
      <c r="G116" s="15"/>
      <c r="H116" s="15"/>
      <c r="I116" s="15"/>
      <c r="J116" s="15"/>
      <c r="K116" s="15"/>
      <c r="L116" s="313"/>
      <c r="M116" s="313"/>
      <c r="N116" s="315"/>
    </row>
    <row r="117" spans="2:14" x14ac:dyDescent="0.25">
      <c r="B117" s="310"/>
      <c r="C117" s="310"/>
      <c r="D117" s="15"/>
      <c r="E117" s="15"/>
      <c r="F117" s="15"/>
      <c r="G117" s="15"/>
      <c r="H117" s="15"/>
      <c r="I117" s="15"/>
      <c r="J117" s="15"/>
      <c r="K117" s="15"/>
      <c r="L117" s="313"/>
      <c r="M117" s="313"/>
      <c r="N117" s="315"/>
    </row>
    <row r="118" spans="2:14" x14ac:dyDescent="0.25">
      <c r="B118" s="310"/>
      <c r="C118" s="310"/>
      <c r="D118" s="15"/>
      <c r="E118" s="15"/>
      <c r="F118" s="15"/>
      <c r="G118" s="15"/>
      <c r="H118" s="15"/>
      <c r="I118" s="15"/>
      <c r="J118" s="15"/>
      <c r="K118" s="15"/>
      <c r="L118" s="313"/>
      <c r="M118" s="313"/>
      <c r="N118" s="315"/>
    </row>
    <row r="119" spans="2:14" x14ac:dyDescent="0.25">
      <c r="B119" s="310"/>
      <c r="C119" s="310"/>
      <c r="D119" s="15"/>
      <c r="E119" s="15"/>
      <c r="F119" s="15"/>
      <c r="G119" s="15"/>
      <c r="H119" s="15"/>
      <c r="I119" s="15"/>
      <c r="J119" s="15"/>
      <c r="K119" s="15"/>
      <c r="L119" s="313"/>
      <c r="M119" s="313"/>
      <c r="N119" s="315"/>
    </row>
    <row r="120" spans="2:14" x14ac:dyDescent="0.25">
      <c r="B120" s="310"/>
      <c r="C120" s="310"/>
      <c r="D120" s="15"/>
      <c r="E120" s="15"/>
      <c r="F120" s="15"/>
      <c r="G120" s="15"/>
      <c r="H120" s="15"/>
      <c r="I120" s="15"/>
      <c r="J120" s="15"/>
      <c r="K120" s="15"/>
      <c r="L120" s="313"/>
      <c r="M120" s="313"/>
      <c r="N120" s="315"/>
    </row>
    <row r="121" spans="2:14" x14ac:dyDescent="0.25">
      <c r="B121" s="310"/>
      <c r="C121" s="310"/>
      <c r="D121" s="15"/>
      <c r="E121" s="15"/>
      <c r="F121" s="15"/>
      <c r="G121" s="15"/>
      <c r="H121" s="15"/>
      <c r="I121" s="15"/>
      <c r="J121" s="15"/>
      <c r="K121" s="15"/>
      <c r="L121" s="313"/>
      <c r="M121" s="313"/>
      <c r="N121" s="315"/>
    </row>
    <row r="122" spans="2:14" x14ac:dyDescent="0.25">
      <c r="B122" s="310"/>
      <c r="C122" s="310"/>
      <c r="D122" s="15"/>
      <c r="E122" s="15"/>
      <c r="F122" s="15"/>
      <c r="G122" s="15"/>
      <c r="H122" s="15"/>
      <c r="I122" s="15"/>
      <c r="J122" s="15"/>
      <c r="K122" s="15"/>
      <c r="L122" s="313"/>
      <c r="M122" s="313"/>
      <c r="N122" s="315"/>
    </row>
    <row r="123" spans="2:14" x14ac:dyDescent="0.25">
      <c r="B123" s="310"/>
      <c r="C123" s="310"/>
      <c r="D123" s="15"/>
      <c r="E123" s="15"/>
      <c r="F123" s="15"/>
      <c r="G123" s="15"/>
      <c r="H123" s="15"/>
      <c r="I123" s="15"/>
      <c r="J123" s="15"/>
      <c r="K123" s="15"/>
      <c r="L123" s="313"/>
      <c r="M123" s="313"/>
      <c r="N123" s="315"/>
    </row>
    <row r="124" spans="2:14" x14ac:dyDescent="0.25">
      <c r="B124" s="310"/>
      <c r="C124" s="310"/>
      <c r="D124" s="15"/>
      <c r="E124" s="15"/>
      <c r="F124" s="15"/>
      <c r="G124" s="15"/>
      <c r="H124" s="15"/>
      <c r="I124" s="15"/>
      <c r="J124" s="15"/>
      <c r="K124" s="15"/>
      <c r="L124" s="313"/>
      <c r="M124" s="313"/>
      <c r="N124" s="315"/>
    </row>
    <row r="125" spans="2:14" x14ac:dyDescent="0.25">
      <c r="B125" s="310"/>
      <c r="C125" s="310"/>
      <c r="D125" s="15"/>
      <c r="E125" s="15"/>
      <c r="F125" s="15"/>
      <c r="G125" s="15"/>
      <c r="H125" s="15"/>
      <c r="I125" s="15"/>
      <c r="J125" s="15"/>
      <c r="K125" s="15"/>
      <c r="L125" s="313"/>
      <c r="M125" s="313"/>
      <c r="N125" s="315"/>
    </row>
    <row r="126" spans="2:14" x14ac:dyDescent="0.25">
      <c r="B126" s="310"/>
      <c r="C126" s="310"/>
      <c r="D126" s="15"/>
      <c r="E126" s="15"/>
      <c r="F126" s="15"/>
      <c r="G126" s="15"/>
      <c r="H126" s="15"/>
      <c r="I126" s="15"/>
      <c r="J126" s="15"/>
      <c r="K126" s="15"/>
      <c r="L126" s="313"/>
      <c r="M126" s="313"/>
      <c r="N126" s="315"/>
    </row>
    <row r="127" spans="2:14" x14ac:dyDescent="0.25">
      <c r="B127" s="310"/>
      <c r="C127" s="310"/>
      <c r="D127" s="15"/>
      <c r="E127" s="15"/>
      <c r="F127" s="15"/>
      <c r="G127" s="15"/>
      <c r="H127" s="15"/>
      <c r="I127" s="15"/>
      <c r="J127" s="15"/>
      <c r="K127" s="15"/>
      <c r="L127" s="313"/>
      <c r="M127" s="313"/>
      <c r="N127" s="315"/>
    </row>
    <row r="128" spans="2:14" x14ac:dyDescent="0.25">
      <c r="B128" s="310"/>
      <c r="C128" s="310"/>
      <c r="D128" s="15"/>
      <c r="E128" s="15"/>
      <c r="F128" s="15"/>
      <c r="G128" s="15"/>
      <c r="H128" s="15"/>
      <c r="I128" s="15"/>
      <c r="J128" s="15"/>
      <c r="K128" s="15"/>
      <c r="L128" s="313"/>
      <c r="M128" s="313"/>
      <c r="N128" s="315"/>
    </row>
    <row r="129" spans="2:14" x14ac:dyDescent="0.25">
      <c r="B129" s="310"/>
      <c r="C129" s="310"/>
      <c r="D129" s="15"/>
      <c r="E129" s="15"/>
      <c r="F129" s="15"/>
      <c r="G129" s="15"/>
      <c r="H129" s="15"/>
      <c r="I129" s="15"/>
      <c r="J129" s="15"/>
      <c r="K129" s="15"/>
      <c r="L129" s="313"/>
      <c r="M129" s="313"/>
      <c r="N129" s="315"/>
    </row>
    <row r="130" spans="2:14" x14ac:dyDescent="0.25">
      <c r="B130" s="310"/>
      <c r="C130" s="310"/>
      <c r="D130" s="15"/>
      <c r="E130" s="15"/>
      <c r="F130" s="15"/>
      <c r="G130" s="15"/>
      <c r="H130" s="15"/>
      <c r="I130" s="15"/>
      <c r="J130" s="15"/>
      <c r="K130" s="15"/>
      <c r="L130" s="313"/>
      <c r="M130" s="313"/>
      <c r="N130" s="315"/>
    </row>
    <row r="131" spans="2:14" x14ac:dyDescent="0.25">
      <c r="B131" s="310"/>
      <c r="C131" s="310"/>
      <c r="D131" s="15"/>
      <c r="E131" s="15"/>
      <c r="F131" s="15"/>
      <c r="G131" s="15"/>
      <c r="H131" s="15"/>
      <c r="I131" s="15"/>
      <c r="J131" s="15"/>
      <c r="K131" s="15"/>
      <c r="L131" s="313"/>
      <c r="M131" s="313"/>
      <c r="N131" s="315"/>
    </row>
    <row r="132" spans="2:14" x14ac:dyDescent="0.25">
      <c r="B132" s="310"/>
      <c r="C132" s="310"/>
      <c r="D132" s="15"/>
      <c r="E132" s="15"/>
      <c r="F132" s="15"/>
      <c r="G132" s="15"/>
      <c r="H132" s="15"/>
      <c r="I132" s="15"/>
      <c r="J132" s="15"/>
      <c r="K132" s="15"/>
      <c r="L132" s="313"/>
      <c r="M132" s="313"/>
      <c r="N132" s="315"/>
    </row>
    <row r="133" spans="2:14" x14ac:dyDescent="0.25">
      <c r="B133" s="310"/>
      <c r="C133" s="310"/>
      <c r="D133" s="15"/>
      <c r="E133" s="15"/>
      <c r="F133" s="15"/>
      <c r="G133" s="15"/>
      <c r="H133" s="15"/>
      <c r="I133" s="15"/>
      <c r="J133" s="15"/>
      <c r="K133" s="15"/>
      <c r="L133" s="313"/>
      <c r="M133" s="313"/>
      <c r="N133" s="315"/>
    </row>
    <row r="134" spans="2:14" x14ac:dyDescent="0.25">
      <c r="B134" s="310"/>
      <c r="C134" s="310"/>
      <c r="D134" s="15"/>
      <c r="E134" s="15"/>
      <c r="F134" s="15"/>
      <c r="G134" s="15"/>
      <c r="H134" s="15"/>
      <c r="I134" s="15"/>
      <c r="J134" s="15"/>
      <c r="K134" s="15"/>
      <c r="L134" s="313"/>
      <c r="M134" s="313"/>
      <c r="N134" s="315"/>
    </row>
    <row r="135" spans="2:14" x14ac:dyDescent="0.25">
      <c r="B135" s="310"/>
      <c r="C135" s="310"/>
      <c r="D135" s="15"/>
      <c r="E135" s="15"/>
      <c r="F135" s="15"/>
      <c r="G135" s="15"/>
      <c r="H135" s="15"/>
      <c r="I135" s="15"/>
      <c r="J135" s="15"/>
      <c r="K135" s="15"/>
      <c r="L135" s="313"/>
      <c r="M135" s="313"/>
      <c r="N135" s="315"/>
    </row>
    <row r="136" spans="2:14" x14ac:dyDescent="0.25">
      <c r="B136" s="310"/>
      <c r="C136" s="310"/>
      <c r="D136" s="15"/>
      <c r="E136" s="15"/>
      <c r="F136" s="15"/>
      <c r="G136" s="15"/>
      <c r="H136" s="15"/>
      <c r="I136" s="15"/>
      <c r="J136" s="15"/>
      <c r="K136" s="15"/>
      <c r="L136" s="313"/>
      <c r="M136" s="313"/>
      <c r="N136" s="315"/>
    </row>
    <row r="137" spans="2:14" ht="15.75" thickBot="1" x14ac:dyDescent="0.3">
      <c r="B137" s="310"/>
      <c r="C137" s="311"/>
      <c r="D137" s="15"/>
      <c r="E137" s="15"/>
      <c r="F137" s="15"/>
      <c r="G137" s="15"/>
      <c r="H137" s="15"/>
      <c r="I137" s="15"/>
      <c r="J137" s="15"/>
      <c r="K137" s="15"/>
      <c r="L137" s="313"/>
      <c r="M137" s="313"/>
      <c r="N137" s="315"/>
    </row>
    <row r="138" spans="2:14" ht="15.75" thickBot="1" x14ac:dyDescent="0.3">
      <c r="B138" s="310"/>
      <c r="C138" s="309" t="s">
        <v>234</v>
      </c>
      <c r="D138" s="33"/>
      <c r="E138" s="33" t="s">
        <v>238</v>
      </c>
      <c r="F138" s="33" t="s">
        <v>229</v>
      </c>
      <c r="G138" s="33" t="s">
        <v>237</v>
      </c>
      <c r="H138" s="33" t="s">
        <v>4</v>
      </c>
      <c r="I138" s="33" t="s">
        <v>240</v>
      </c>
      <c r="J138" s="33" t="s">
        <v>5</v>
      </c>
      <c r="K138" s="33"/>
      <c r="L138" s="34" t="s">
        <v>308</v>
      </c>
      <c r="M138" s="34" t="s">
        <v>286</v>
      </c>
      <c r="N138" s="34" t="s">
        <v>239</v>
      </c>
    </row>
    <row r="139" spans="2:14" ht="14.45" customHeight="1" x14ac:dyDescent="0.25">
      <c r="B139" s="310"/>
      <c r="C139" s="310"/>
      <c r="D139" s="15"/>
      <c r="E139" s="15"/>
      <c r="F139" s="15"/>
      <c r="G139" s="15"/>
      <c r="H139" s="15"/>
      <c r="I139" s="15"/>
      <c r="J139" s="15"/>
      <c r="K139" s="15"/>
      <c r="L139" s="312" t="s">
        <v>309</v>
      </c>
      <c r="M139" s="312" t="s">
        <v>312</v>
      </c>
      <c r="N139" s="314" t="s">
        <v>322</v>
      </c>
    </row>
    <row r="140" spans="2:14" x14ac:dyDescent="0.25">
      <c r="B140" s="310"/>
      <c r="C140" s="310"/>
      <c r="D140" s="15"/>
      <c r="E140" s="15"/>
      <c r="F140" s="15"/>
      <c r="G140" s="15"/>
      <c r="H140" s="15"/>
      <c r="I140" s="15"/>
      <c r="J140" s="15"/>
      <c r="K140" s="15"/>
      <c r="L140" s="313"/>
      <c r="M140" s="313"/>
      <c r="N140" s="315"/>
    </row>
    <row r="141" spans="2:14" x14ac:dyDescent="0.25">
      <c r="B141" s="310"/>
      <c r="C141" s="310"/>
      <c r="D141" s="15"/>
      <c r="E141" s="15"/>
      <c r="F141" s="15"/>
      <c r="G141" s="15"/>
      <c r="H141" s="15"/>
      <c r="I141" s="15"/>
      <c r="J141" s="15"/>
      <c r="K141" s="15"/>
      <c r="L141" s="313"/>
      <c r="M141" s="313"/>
      <c r="N141" s="315"/>
    </row>
    <row r="142" spans="2:14" x14ac:dyDescent="0.25">
      <c r="B142" s="310"/>
      <c r="C142" s="310"/>
      <c r="D142" s="15"/>
      <c r="E142" s="15"/>
      <c r="F142" s="15"/>
      <c r="G142" s="15"/>
      <c r="H142" s="15"/>
      <c r="I142" s="15"/>
      <c r="J142" s="15"/>
      <c r="K142" s="15"/>
      <c r="L142" s="313"/>
      <c r="M142" s="313"/>
      <c r="N142" s="315"/>
    </row>
    <row r="143" spans="2:14" x14ac:dyDescent="0.25">
      <c r="B143" s="310"/>
      <c r="C143" s="310"/>
      <c r="D143" s="15"/>
      <c r="E143" s="15"/>
      <c r="F143" s="15"/>
      <c r="G143" s="15"/>
      <c r="H143" s="15"/>
      <c r="I143" s="15"/>
      <c r="J143" s="15"/>
      <c r="K143" s="15"/>
      <c r="L143" s="313"/>
      <c r="M143" s="313"/>
      <c r="N143" s="315"/>
    </row>
    <row r="144" spans="2:14" x14ac:dyDescent="0.25">
      <c r="B144" s="310"/>
      <c r="C144" s="310"/>
      <c r="D144" s="15"/>
      <c r="E144" s="15"/>
      <c r="F144" s="15"/>
      <c r="G144" s="15"/>
      <c r="H144" s="15"/>
      <c r="I144" s="15"/>
      <c r="J144" s="15"/>
      <c r="K144" s="15"/>
      <c r="L144" s="313"/>
      <c r="M144" s="313"/>
      <c r="N144" s="315"/>
    </row>
    <row r="145" spans="2:14" x14ac:dyDescent="0.25">
      <c r="B145" s="310"/>
      <c r="C145" s="310"/>
      <c r="D145" s="15"/>
      <c r="E145" s="15"/>
      <c r="F145" s="15"/>
      <c r="G145" s="15"/>
      <c r="H145" s="15"/>
      <c r="I145" s="15"/>
      <c r="J145" s="15"/>
      <c r="K145" s="15"/>
      <c r="L145" s="313"/>
      <c r="M145" s="313"/>
      <c r="N145" s="315"/>
    </row>
    <row r="146" spans="2:14" x14ac:dyDescent="0.25">
      <c r="B146" s="310"/>
      <c r="C146" s="310"/>
      <c r="D146" s="15"/>
      <c r="E146" s="15"/>
      <c r="F146" s="15"/>
      <c r="G146" s="15"/>
      <c r="H146" s="15"/>
      <c r="I146" s="15"/>
      <c r="J146" s="15"/>
      <c r="K146" s="15"/>
      <c r="L146" s="313"/>
      <c r="M146" s="313"/>
      <c r="N146" s="315"/>
    </row>
    <row r="147" spans="2:14" x14ac:dyDescent="0.25">
      <c r="B147" s="310"/>
      <c r="C147" s="310"/>
      <c r="D147" s="15"/>
      <c r="E147" s="15"/>
      <c r="F147" s="15"/>
      <c r="G147" s="15"/>
      <c r="H147" s="15"/>
      <c r="I147" s="15"/>
      <c r="J147" s="15"/>
      <c r="K147" s="15"/>
      <c r="L147" s="313"/>
      <c r="M147" s="313"/>
      <c r="N147" s="315"/>
    </row>
    <row r="148" spans="2:14" x14ac:dyDescent="0.25">
      <c r="B148" s="310"/>
      <c r="C148" s="310"/>
      <c r="D148" s="15"/>
      <c r="E148" s="15"/>
      <c r="F148" s="15"/>
      <c r="G148" s="15"/>
      <c r="H148" s="15"/>
      <c r="I148" s="15"/>
      <c r="J148" s="15"/>
      <c r="K148" s="15"/>
      <c r="L148" s="313"/>
      <c r="M148" s="313"/>
      <c r="N148" s="315"/>
    </row>
    <row r="149" spans="2:14" x14ac:dyDescent="0.25">
      <c r="B149" s="310"/>
      <c r="C149" s="310"/>
      <c r="D149" s="15"/>
      <c r="E149" s="15"/>
      <c r="F149" s="15"/>
      <c r="G149" s="15"/>
      <c r="H149" s="15"/>
      <c r="I149" s="15"/>
      <c r="J149" s="15"/>
      <c r="K149" s="15"/>
      <c r="L149" s="313"/>
      <c r="M149" s="313"/>
      <c r="N149" s="315"/>
    </row>
    <row r="150" spans="2:14" x14ac:dyDescent="0.25">
      <c r="B150" s="310"/>
      <c r="C150" s="310"/>
      <c r="D150" s="15"/>
      <c r="E150" s="15"/>
      <c r="F150" s="15"/>
      <c r="G150" s="15"/>
      <c r="H150" s="15"/>
      <c r="I150" s="15"/>
      <c r="J150" s="15"/>
      <c r="K150" s="15"/>
      <c r="L150" s="313"/>
      <c r="M150" s="313"/>
      <c r="N150" s="315"/>
    </row>
    <row r="151" spans="2:14" x14ac:dyDescent="0.25">
      <c r="B151" s="310"/>
      <c r="C151" s="310"/>
      <c r="D151" s="15"/>
      <c r="E151" s="15"/>
      <c r="F151" s="15"/>
      <c r="G151" s="15"/>
      <c r="H151" s="15"/>
      <c r="I151" s="15"/>
      <c r="J151" s="15"/>
      <c r="K151" s="15"/>
      <c r="L151" s="313"/>
      <c r="M151" s="313"/>
      <c r="N151" s="315"/>
    </row>
    <row r="152" spans="2:14" x14ac:dyDescent="0.25">
      <c r="B152" s="310"/>
      <c r="C152" s="310"/>
      <c r="D152" s="15"/>
      <c r="E152" s="15"/>
      <c r="F152" s="15"/>
      <c r="G152" s="15"/>
      <c r="H152" s="15"/>
      <c r="I152" s="15"/>
      <c r="J152" s="15"/>
      <c r="K152" s="15"/>
      <c r="L152" s="313"/>
      <c r="M152" s="313"/>
      <c r="N152" s="315"/>
    </row>
    <row r="153" spans="2:14" x14ac:dyDescent="0.25">
      <c r="B153" s="310"/>
      <c r="C153" s="310"/>
      <c r="D153" s="15"/>
      <c r="E153" s="15"/>
      <c r="F153" s="15"/>
      <c r="G153" s="15"/>
      <c r="H153" s="15"/>
      <c r="I153" s="15"/>
      <c r="J153" s="15"/>
      <c r="K153" s="15"/>
      <c r="L153" s="313"/>
      <c r="M153" s="313"/>
      <c r="N153" s="315"/>
    </row>
    <row r="154" spans="2:14" x14ac:dyDescent="0.25">
      <c r="B154" s="310"/>
      <c r="C154" s="310"/>
      <c r="D154" s="15"/>
      <c r="E154" s="15"/>
      <c r="F154" s="15"/>
      <c r="G154" s="15"/>
      <c r="H154" s="15"/>
      <c r="I154" s="15"/>
      <c r="J154" s="15"/>
      <c r="K154" s="15"/>
      <c r="L154" s="313"/>
      <c r="M154" s="313"/>
      <c r="N154" s="315"/>
    </row>
    <row r="155" spans="2:14" x14ac:dyDescent="0.25">
      <c r="B155" s="310"/>
      <c r="C155" s="310"/>
      <c r="D155" s="15"/>
      <c r="E155" s="15"/>
      <c r="F155" s="15"/>
      <c r="G155" s="15"/>
      <c r="H155" s="15"/>
      <c r="I155" s="15"/>
      <c r="J155" s="15"/>
      <c r="K155" s="15"/>
      <c r="L155" s="313"/>
      <c r="M155" s="313"/>
      <c r="N155" s="315"/>
    </row>
    <row r="156" spans="2:14" x14ac:dyDescent="0.25">
      <c r="B156" s="310"/>
      <c r="C156" s="310"/>
      <c r="D156" s="15"/>
      <c r="E156" s="15"/>
      <c r="F156" s="15"/>
      <c r="G156" s="15"/>
      <c r="H156" s="15"/>
      <c r="I156" s="15"/>
      <c r="J156" s="15"/>
      <c r="K156" s="15"/>
      <c r="L156" s="313"/>
      <c r="M156" s="313"/>
      <c r="N156" s="315"/>
    </row>
    <row r="157" spans="2:14" x14ac:dyDescent="0.25">
      <c r="B157" s="310"/>
      <c r="C157" s="310"/>
      <c r="D157" s="15"/>
      <c r="E157" s="15"/>
      <c r="F157" s="15"/>
      <c r="G157" s="15"/>
      <c r="H157" s="15"/>
      <c r="I157" s="15"/>
      <c r="J157" s="15"/>
      <c r="K157" s="15"/>
      <c r="L157" s="313"/>
      <c r="M157" s="313"/>
      <c r="N157" s="315"/>
    </row>
    <row r="158" spans="2:14" x14ac:dyDescent="0.25">
      <c r="B158" s="310"/>
      <c r="C158" s="310"/>
      <c r="D158" s="15"/>
      <c r="E158" s="15"/>
      <c r="F158" s="15"/>
      <c r="G158" s="15"/>
      <c r="H158" s="15"/>
      <c r="I158" s="15"/>
      <c r="J158" s="15"/>
      <c r="K158" s="15"/>
      <c r="L158" s="313"/>
      <c r="M158" s="313"/>
      <c r="N158" s="315"/>
    </row>
    <row r="159" spans="2:14" x14ac:dyDescent="0.25">
      <c r="B159" s="310"/>
      <c r="C159" s="310"/>
      <c r="D159" s="15"/>
      <c r="E159" s="15"/>
      <c r="F159" s="15"/>
      <c r="G159" s="15"/>
      <c r="H159" s="15"/>
      <c r="I159" s="15"/>
      <c r="J159" s="15"/>
      <c r="K159" s="15"/>
      <c r="L159" s="313"/>
      <c r="M159" s="313"/>
      <c r="N159" s="315"/>
    </row>
    <row r="160" spans="2:14" x14ac:dyDescent="0.25">
      <c r="B160" s="310"/>
      <c r="C160" s="310"/>
      <c r="D160" s="15"/>
      <c r="E160" s="15"/>
      <c r="F160" s="15"/>
      <c r="G160" s="15"/>
      <c r="H160" s="15"/>
      <c r="I160" s="15"/>
      <c r="J160" s="15"/>
      <c r="K160" s="15"/>
      <c r="L160" s="313"/>
      <c r="M160" s="313"/>
      <c r="N160" s="315"/>
    </row>
    <row r="161" spans="2:14" x14ac:dyDescent="0.25">
      <c r="B161" s="310"/>
      <c r="C161" s="310"/>
      <c r="D161" s="15"/>
      <c r="E161" s="15"/>
      <c r="F161" s="15"/>
      <c r="G161" s="15"/>
      <c r="H161" s="15"/>
      <c r="I161" s="15"/>
      <c r="J161" s="15"/>
      <c r="K161" s="15"/>
      <c r="L161" s="313"/>
      <c r="M161" s="313"/>
      <c r="N161" s="315"/>
    </row>
    <row r="162" spans="2:14" x14ac:dyDescent="0.25">
      <c r="B162" s="310"/>
      <c r="C162" s="310"/>
      <c r="D162" s="15"/>
      <c r="E162" s="15"/>
      <c r="F162" s="15"/>
      <c r="G162" s="15"/>
      <c r="H162" s="15"/>
      <c r="I162" s="15"/>
      <c r="J162" s="15"/>
      <c r="K162" s="15"/>
      <c r="L162" s="313"/>
      <c r="M162" s="313"/>
      <c r="N162" s="315"/>
    </row>
    <row r="163" spans="2:14" x14ac:dyDescent="0.25">
      <c r="B163" s="310"/>
      <c r="C163" s="310"/>
      <c r="D163" s="15"/>
      <c r="E163" s="15"/>
      <c r="F163" s="15"/>
      <c r="G163" s="15"/>
      <c r="H163" s="15"/>
      <c r="I163" s="15"/>
      <c r="J163" s="15"/>
      <c r="K163" s="15"/>
      <c r="L163" s="313"/>
      <c r="M163" s="313"/>
      <c r="N163" s="315"/>
    </row>
    <row r="164" spans="2:14" x14ac:dyDescent="0.25">
      <c r="B164" s="310"/>
      <c r="C164" s="310"/>
      <c r="D164" s="15"/>
      <c r="E164" s="15"/>
      <c r="F164" s="15"/>
      <c r="G164" s="15"/>
      <c r="H164" s="15"/>
      <c r="I164" s="15"/>
      <c r="J164" s="15"/>
      <c r="K164" s="15"/>
      <c r="L164" s="313"/>
      <c r="M164" s="313"/>
      <c r="N164" s="315"/>
    </row>
    <row r="165" spans="2:14" x14ac:dyDescent="0.25">
      <c r="B165" s="310"/>
      <c r="C165" s="310"/>
      <c r="D165" s="15"/>
      <c r="E165" s="15"/>
      <c r="F165" s="15"/>
      <c r="G165" s="15"/>
      <c r="H165" s="15"/>
      <c r="I165" s="15"/>
      <c r="J165" s="15"/>
      <c r="K165" s="15"/>
      <c r="L165" s="313"/>
      <c r="M165" s="313"/>
      <c r="N165" s="315"/>
    </row>
    <row r="166" spans="2:14" x14ac:dyDescent="0.25">
      <c r="B166" s="310"/>
      <c r="C166" s="310"/>
      <c r="D166" s="15"/>
      <c r="E166" s="15"/>
      <c r="F166" s="15"/>
      <c r="G166" s="15"/>
      <c r="H166" s="15"/>
      <c r="I166" s="15"/>
      <c r="J166" s="15"/>
      <c r="K166" s="15"/>
      <c r="L166" s="313"/>
      <c r="M166" s="313"/>
      <c r="N166" s="315"/>
    </row>
    <row r="167" spans="2:14" x14ac:dyDescent="0.25">
      <c r="B167" s="310"/>
      <c r="C167" s="310"/>
      <c r="D167" s="15"/>
      <c r="E167" s="15"/>
      <c r="F167" s="15"/>
      <c r="G167" s="15"/>
      <c r="H167" s="15"/>
      <c r="I167" s="15"/>
      <c r="J167" s="15"/>
      <c r="K167" s="15"/>
      <c r="L167" s="313"/>
      <c r="M167" s="313"/>
      <c r="N167" s="315"/>
    </row>
    <row r="168" spans="2:14" x14ac:dyDescent="0.25">
      <c r="B168" s="310"/>
      <c r="C168" s="310"/>
      <c r="D168" s="15"/>
      <c r="E168" s="15"/>
      <c r="F168" s="15"/>
      <c r="G168" s="15"/>
      <c r="H168" s="15"/>
      <c r="I168" s="15"/>
      <c r="J168" s="15"/>
      <c r="K168" s="15"/>
      <c r="L168" s="313"/>
      <c r="M168" s="313"/>
      <c r="N168" s="315"/>
    </row>
    <row r="169" spans="2:14" x14ac:dyDescent="0.25">
      <c r="B169" s="310"/>
      <c r="C169" s="310"/>
      <c r="D169" s="15"/>
      <c r="E169" s="15"/>
      <c r="F169" s="15"/>
      <c r="G169" s="15"/>
      <c r="H169" s="15"/>
      <c r="I169" s="15"/>
      <c r="J169" s="15"/>
      <c r="K169" s="15"/>
      <c r="L169" s="313"/>
      <c r="M169" s="313"/>
      <c r="N169" s="315"/>
    </row>
    <row r="170" spans="2:14" x14ac:dyDescent="0.25">
      <c r="B170" s="310"/>
      <c r="C170" s="310"/>
      <c r="D170" s="15"/>
      <c r="E170" s="15"/>
      <c r="F170" s="15"/>
      <c r="G170" s="15"/>
      <c r="H170" s="15"/>
      <c r="I170" s="15"/>
      <c r="J170" s="15"/>
      <c r="K170" s="15"/>
      <c r="L170" s="313"/>
      <c r="M170" s="313"/>
      <c r="N170" s="315"/>
    </row>
    <row r="171" spans="2:14" x14ac:dyDescent="0.25">
      <c r="B171" s="310"/>
      <c r="C171" s="310"/>
      <c r="D171" s="15"/>
      <c r="E171" s="15"/>
      <c r="F171" s="15"/>
      <c r="G171" s="15"/>
      <c r="H171" s="15"/>
      <c r="I171" s="15"/>
      <c r="J171" s="15"/>
      <c r="K171" s="15"/>
      <c r="L171" s="313"/>
      <c r="M171" s="313"/>
      <c r="N171" s="315"/>
    </row>
    <row r="172" spans="2:14" ht="15.75" thickBot="1" x14ac:dyDescent="0.3">
      <c r="B172" s="311"/>
      <c r="C172" s="311"/>
      <c r="D172" s="15"/>
      <c r="E172" s="15"/>
      <c r="F172" s="15"/>
      <c r="G172" s="15"/>
      <c r="H172" s="15"/>
      <c r="I172" s="15"/>
      <c r="J172" s="15"/>
      <c r="K172" s="15"/>
      <c r="L172" s="313"/>
      <c r="M172" s="313"/>
      <c r="N172" s="315"/>
    </row>
    <row r="173" spans="2:14" ht="15.75" thickBot="1" x14ac:dyDescent="0.3">
      <c r="B173" s="309" t="s">
        <v>242</v>
      </c>
      <c r="C173" s="309" t="s">
        <v>236</v>
      </c>
      <c r="D173" s="33"/>
      <c r="E173" s="33" t="s">
        <v>238</v>
      </c>
      <c r="F173" s="33" t="s">
        <v>229</v>
      </c>
      <c r="G173" s="33" t="s">
        <v>237</v>
      </c>
      <c r="H173" s="33" t="s">
        <v>4</v>
      </c>
      <c r="I173" s="33" t="s">
        <v>240</v>
      </c>
      <c r="J173" s="33" t="s">
        <v>5</v>
      </c>
      <c r="K173" s="33"/>
      <c r="L173" s="34" t="s">
        <v>308</v>
      </c>
      <c r="M173" s="34" t="s">
        <v>286</v>
      </c>
      <c r="N173" s="34" t="s">
        <v>239</v>
      </c>
    </row>
    <row r="174" spans="2:14" ht="14.45" customHeight="1" x14ac:dyDescent="0.25">
      <c r="B174" s="310"/>
      <c r="C174" s="310"/>
      <c r="D174" s="15"/>
      <c r="E174" s="15"/>
      <c r="F174" s="15"/>
      <c r="G174" s="15"/>
      <c r="H174" s="15"/>
      <c r="I174" s="15"/>
      <c r="J174" s="15"/>
      <c r="K174" s="15"/>
      <c r="L174" s="312" t="s">
        <v>310</v>
      </c>
      <c r="M174" s="312" t="s">
        <v>311</v>
      </c>
      <c r="N174" s="314" t="s">
        <v>322</v>
      </c>
    </row>
    <row r="175" spans="2:14" x14ac:dyDescent="0.25">
      <c r="B175" s="310"/>
      <c r="C175" s="310"/>
      <c r="D175" s="15"/>
      <c r="E175" s="15"/>
      <c r="F175" s="15"/>
      <c r="G175" s="15"/>
      <c r="H175" s="15"/>
      <c r="I175" s="15"/>
      <c r="J175" s="15"/>
      <c r="K175" s="15"/>
      <c r="L175" s="313"/>
      <c r="M175" s="313"/>
      <c r="N175" s="315"/>
    </row>
    <row r="176" spans="2:14" x14ac:dyDescent="0.25">
      <c r="B176" s="310"/>
      <c r="C176" s="310"/>
      <c r="D176" s="15"/>
      <c r="E176" s="15"/>
      <c r="F176" s="15"/>
      <c r="G176" s="15"/>
      <c r="H176" s="15"/>
      <c r="I176" s="15"/>
      <c r="J176" s="15"/>
      <c r="K176" s="15"/>
      <c r="L176" s="313"/>
      <c r="M176" s="313"/>
      <c r="N176" s="315"/>
    </row>
    <row r="177" spans="2:14" x14ac:dyDescent="0.25">
      <c r="B177" s="310"/>
      <c r="C177" s="310"/>
      <c r="D177" s="15"/>
      <c r="E177" s="15"/>
      <c r="F177" s="15"/>
      <c r="G177" s="15"/>
      <c r="H177" s="15"/>
      <c r="I177" s="15"/>
      <c r="J177" s="15"/>
      <c r="K177" s="15"/>
      <c r="L177" s="313"/>
      <c r="M177" s="313"/>
      <c r="N177" s="315"/>
    </row>
    <row r="178" spans="2:14" x14ac:dyDescent="0.25">
      <c r="B178" s="310"/>
      <c r="C178" s="310"/>
      <c r="D178" s="15"/>
      <c r="E178" s="15"/>
      <c r="F178" s="15"/>
      <c r="G178" s="15"/>
      <c r="H178" s="15"/>
      <c r="I178" s="15"/>
      <c r="J178" s="15"/>
      <c r="K178" s="15"/>
      <c r="L178" s="313"/>
      <c r="M178" s="313"/>
      <c r="N178" s="315"/>
    </row>
    <row r="179" spans="2:14" x14ac:dyDescent="0.25">
      <c r="B179" s="310"/>
      <c r="C179" s="310"/>
      <c r="D179" s="15"/>
      <c r="E179" s="15"/>
      <c r="F179" s="15"/>
      <c r="G179" s="15"/>
      <c r="H179" s="15"/>
      <c r="I179" s="15"/>
      <c r="J179" s="15"/>
      <c r="K179" s="15"/>
      <c r="L179" s="313"/>
      <c r="M179" s="313"/>
      <c r="N179" s="315"/>
    </row>
    <row r="180" spans="2:14" x14ac:dyDescent="0.25">
      <c r="B180" s="310"/>
      <c r="C180" s="310"/>
      <c r="D180" s="15"/>
      <c r="E180" s="15"/>
      <c r="F180" s="15"/>
      <c r="G180" s="15"/>
      <c r="H180" s="15"/>
      <c r="I180" s="15"/>
      <c r="J180" s="15"/>
      <c r="K180" s="15"/>
      <c r="L180" s="313"/>
      <c r="M180" s="313"/>
      <c r="N180" s="315"/>
    </row>
    <row r="181" spans="2:14" x14ac:dyDescent="0.25">
      <c r="B181" s="310"/>
      <c r="C181" s="310"/>
      <c r="D181" s="15"/>
      <c r="E181" s="15"/>
      <c r="F181" s="15"/>
      <c r="G181" s="15"/>
      <c r="H181" s="15"/>
      <c r="I181" s="15"/>
      <c r="J181" s="15"/>
      <c r="K181" s="15"/>
      <c r="L181" s="313"/>
      <c r="M181" s="313"/>
      <c r="N181" s="315"/>
    </row>
    <row r="182" spans="2:14" x14ac:dyDescent="0.25">
      <c r="B182" s="310"/>
      <c r="C182" s="310"/>
      <c r="D182" s="15"/>
      <c r="E182" s="15"/>
      <c r="F182" s="15"/>
      <c r="G182" s="15"/>
      <c r="H182" s="15"/>
      <c r="I182" s="15"/>
      <c r="J182" s="15"/>
      <c r="K182" s="15"/>
      <c r="L182" s="313"/>
      <c r="M182" s="313"/>
      <c r="N182" s="315"/>
    </row>
    <row r="183" spans="2:14" x14ac:dyDescent="0.25">
      <c r="B183" s="310"/>
      <c r="C183" s="310"/>
      <c r="D183" s="15"/>
      <c r="E183" s="15"/>
      <c r="F183" s="15"/>
      <c r="G183" s="15"/>
      <c r="H183" s="15"/>
      <c r="I183" s="15"/>
      <c r="J183" s="15"/>
      <c r="K183" s="15"/>
      <c r="L183" s="313"/>
      <c r="M183" s="313"/>
      <c r="N183" s="315"/>
    </row>
    <row r="184" spans="2:14" x14ac:dyDescent="0.25">
      <c r="B184" s="310"/>
      <c r="C184" s="310"/>
      <c r="D184" s="15"/>
      <c r="E184" s="15"/>
      <c r="F184" s="15"/>
      <c r="G184" s="15"/>
      <c r="H184" s="15"/>
      <c r="I184" s="15"/>
      <c r="J184" s="15"/>
      <c r="K184" s="15"/>
      <c r="L184" s="313"/>
      <c r="M184" s="313"/>
      <c r="N184" s="315"/>
    </row>
    <row r="185" spans="2:14" x14ac:dyDescent="0.25">
      <c r="B185" s="310"/>
      <c r="C185" s="310"/>
      <c r="D185" s="15"/>
      <c r="E185" s="15"/>
      <c r="F185" s="15"/>
      <c r="G185" s="15"/>
      <c r="H185" s="15"/>
      <c r="I185" s="15"/>
      <c r="J185" s="15"/>
      <c r="K185" s="15"/>
      <c r="L185" s="313"/>
      <c r="M185" s="313"/>
      <c r="N185" s="315"/>
    </row>
    <row r="186" spans="2:14" x14ac:dyDescent="0.25">
      <c r="B186" s="310"/>
      <c r="C186" s="310"/>
      <c r="D186" s="15"/>
      <c r="E186" s="15"/>
      <c r="F186" s="15"/>
      <c r="G186" s="15"/>
      <c r="H186" s="15"/>
      <c r="I186" s="15"/>
      <c r="J186" s="15"/>
      <c r="K186" s="15"/>
      <c r="L186" s="313"/>
      <c r="M186" s="313"/>
      <c r="N186" s="315"/>
    </row>
    <row r="187" spans="2:14" x14ac:dyDescent="0.25">
      <c r="B187" s="310"/>
      <c r="C187" s="310"/>
      <c r="D187" s="15"/>
      <c r="E187" s="15"/>
      <c r="F187" s="15"/>
      <c r="G187" s="15"/>
      <c r="H187" s="15"/>
      <c r="I187" s="15"/>
      <c r="J187" s="15"/>
      <c r="K187" s="15"/>
      <c r="L187" s="313"/>
      <c r="M187" s="313"/>
      <c r="N187" s="315"/>
    </row>
    <row r="188" spans="2:14" x14ac:dyDescent="0.25">
      <c r="B188" s="310"/>
      <c r="C188" s="310"/>
      <c r="D188" s="15"/>
      <c r="E188" s="15"/>
      <c r="F188" s="15"/>
      <c r="G188" s="15"/>
      <c r="H188" s="15"/>
      <c r="I188" s="15"/>
      <c r="J188" s="15"/>
      <c r="K188" s="15"/>
      <c r="L188" s="313"/>
      <c r="M188" s="313"/>
      <c r="N188" s="315"/>
    </row>
    <row r="189" spans="2:14" x14ac:dyDescent="0.25">
      <c r="B189" s="310"/>
      <c r="C189" s="310"/>
      <c r="D189" s="15"/>
      <c r="E189" s="15"/>
      <c r="F189" s="15"/>
      <c r="G189" s="15"/>
      <c r="H189" s="15"/>
      <c r="I189" s="15"/>
      <c r="J189" s="15"/>
      <c r="K189" s="15"/>
      <c r="L189" s="313"/>
      <c r="M189" s="313"/>
      <c r="N189" s="315"/>
    </row>
    <row r="190" spans="2:14" x14ac:dyDescent="0.25">
      <c r="B190" s="310"/>
      <c r="C190" s="310"/>
      <c r="D190" s="15"/>
      <c r="E190" s="15"/>
      <c r="F190" s="15"/>
      <c r="G190" s="15"/>
      <c r="H190" s="15"/>
      <c r="I190" s="15"/>
      <c r="J190" s="15"/>
      <c r="K190" s="15"/>
      <c r="L190" s="313"/>
      <c r="M190" s="313"/>
      <c r="N190" s="315"/>
    </row>
    <row r="191" spans="2:14" x14ac:dyDescent="0.25">
      <c r="B191" s="310"/>
      <c r="C191" s="310"/>
      <c r="D191" s="15"/>
      <c r="E191" s="15"/>
      <c r="F191" s="15"/>
      <c r="G191" s="15"/>
      <c r="H191" s="15"/>
      <c r="I191" s="15"/>
      <c r="J191" s="15"/>
      <c r="K191" s="15"/>
      <c r="L191" s="313"/>
      <c r="M191" s="313"/>
      <c r="N191" s="315"/>
    </row>
    <row r="192" spans="2:14" x14ac:dyDescent="0.25">
      <c r="B192" s="310"/>
      <c r="C192" s="310"/>
      <c r="D192" s="15"/>
      <c r="E192" s="15"/>
      <c r="F192" s="15"/>
      <c r="G192" s="15"/>
      <c r="H192" s="15"/>
      <c r="I192" s="15"/>
      <c r="J192" s="15"/>
      <c r="K192" s="15"/>
      <c r="L192" s="313"/>
      <c r="M192" s="313"/>
      <c r="N192" s="315"/>
    </row>
    <row r="193" spans="2:14" ht="15.75" thickBot="1" x14ac:dyDescent="0.3">
      <c r="B193" s="310"/>
      <c r="C193" s="311"/>
      <c r="D193" s="15"/>
      <c r="E193" s="15"/>
      <c r="F193" s="15"/>
      <c r="G193" s="15"/>
      <c r="H193" s="15"/>
      <c r="I193" s="15"/>
      <c r="J193" s="15"/>
      <c r="K193" s="15"/>
      <c r="L193" s="313"/>
      <c r="M193" s="313"/>
      <c r="N193" s="315"/>
    </row>
    <row r="194" spans="2:14" ht="15.75" thickBot="1" x14ac:dyDescent="0.3">
      <c r="B194" s="310"/>
      <c r="C194" s="309" t="s">
        <v>241</v>
      </c>
      <c r="D194" s="33"/>
      <c r="E194" s="33" t="s">
        <v>238</v>
      </c>
      <c r="F194" s="33" t="s">
        <v>229</v>
      </c>
      <c r="G194" s="33" t="s">
        <v>237</v>
      </c>
      <c r="H194" s="33" t="s">
        <v>4</v>
      </c>
      <c r="I194" s="33" t="s">
        <v>240</v>
      </c>
      <c r="J194" s="33" t="s">
        <v>5</v>
      </c>
      <c r="K194" s="33"/>
      <c r="L194" s="34" t="s">
        <v>308</v>
      </c>
      <c r="M194" s="34" t="s">
        <v>286</v>
      </c>
      <c r="N194" s="34" t="s">
        <v>239</v>
      </c>
    </row>
    <row r="195" spans="2:14" ht="14.45" customHeight="1" x14ac:dyDescent="0.25">
      <c r="B195" s="310"/>
      <c r="C195" s="310"/>
      <c r="D195" s="16"/>
      <c r="E195" s="16"/>
      <c r="F195" s="16"/>
      <c r="G195" s="16"/>
      <c r="H195" s="16"/>
      <c r="I195" s="16"/>
      <c r="J195" s="16"/>
      <c r="K195" s="16"/>
      <c r="L195" s="312" t="s">
        <v>321</v>
      </c>
      <c r="M195" s="312" t="s">
        <v>313</v>
      </c>
      <c r="N195" s="314" t="s">
        <v>322</v>
      </c>
    </row>
    <row r="196" spans="2:14" x14ac:dyDescent="0.25">
      <c r="B196" s="310"/>
      <c r="C196" s="310"/>
      <c r="D196" s="15"/>
      <c r="E196" s="15"/>
      <c r="F196" s="15"/>
      <c r="G196" s="15"/>
      <c r="H196" s="15"/>
      <c r="I196" s="15"/>
      <c r="J196" s="15"/>
      <c r="K196" s="15"/>
      <c r="L196" s="313"/>
      <c r="M196" s="313"/>
      <c r="N196" s="315"/>
    </row>
    <row r="197" spans="2:14" x14ac:dyDescent="0.25">
      <c r="B197" s="310"/>
      <c r="C197" s="310"/>
      <c r="D197" s="15"/>
      <c r="E197" s="15"/>
      <c r="F197" s="15"/>
      <c r="G197" s="15"/>
      <c r="H197" s="15"/>
      <c r="I197" s="15"/>
      <c r="J197" s="15"/>
      <c r="K197" s="15"/>
      <c r="L197" s="313"/>
      <c r="M197" s="313"/>
      <c r="N197" s="315"/>
    </row>
    <row r="198" spans="2:14" x14ac:dyDescent="0.25">
      <c r="B198" s="310"/>
      <c r="C198" s="310"/>
      <c r="D198" s="15"/>
      <c r="E198" s="15"/>
      <c r="F198" s="15"/>
      <c r="G198" s="15"/>
      <c r="H198" s="15"/>
      <c r="I198" s="15"/>
      <c r="J198" s="15"/>
      <c r="K198" s="15"/>
      <c r="L198" s="313"/>
      <c r="M198" s="313"/>
      <c r="N198" s="315"/>
    </row>
    <row r="199" spans="2:14" x14ac:dyDescent="0.25">
      <c r="B199" s="310"/>
      <c r="C199" s="310"/>
      <c r="D199" s="15"/>
      <c r="E199" s="15"/>
      <c r="F199" s="15"/>
      <c r="G199" s="15"/>
      <c r="H199" s="15"/>
      <c r="I199" s="15"/>
      <c r="J199" s="15"/>
      <c r="K199" s="15"/>
      <c r="L199" s="313"/>
      <c r="M199" s="313"/>
      <c r="N199" s="315"/>
    </row>
    <row r="200" spans="2:14" x14ac:dyDescent="0.25">
      <c r="B200" s="310"/>
      <c r="C200" s="310"/>
      <c r="D200" s="15"/>
      <c r="E200" s="15"/>
      <c r="F200" s="15"/>
      <c r="G200" s="15"/>
      <c r="H200" s="15"/>
      <c r="I200" s="15"/>
      <c r="J200" s="15"/>
      <c r="K200" s="15"/>
      <c r="L200" s="313"/>
      <c r="M200" s="313"/>
      <c r="N200" s="315"/>
    </row>
    <row r="201" spans="2:14" x14ac:dyDescent="0.25">
      <c r="B201" s="310"/>
      <c r="C201" s="310"/>
      <c r="D201" s="15"/>
      <c r="E201" s="15"/>
      <c r="F201" s="15"/>
      <c r="G201" s="15"/>
      <c r="H201" s="15"/>
      <c r="I201" s="15"/>
      <c r="J201" s="15"/>
      <c r="K201" s="15"/>
      <c r="L201" s="313"/>
      <c r="M201" s="313"/>
      <c r="N201" s="315"/>
    </row>
    <row r="202" spans="2:14" x14ac:dyDescent="0.25">
      <c r="B202" s="310"/>
      <c r="C202" s="310"/>
      <c r="D202" s="15"/>
      <c r="E202" s="15"/>
      <c r="F202" s="15"/>
      <c r="G202" s="15"/>
      <c r="H202" s="15"/>
      <c r="I202" s="15"/>
      <c r="J202" s="15"/>
      <c r="K202" s="15"/>
      <c r="L202" s="313"/>
      <c r="M202" s="313"/>
      <c r="N202" s="315"/>
    </row>
    <row r="203" spans="2:14" x14ac:dyDescent="0.25">
      <c r="B203" s="310"/>
      <c r="C203" s="310"/>
      <c r="D203" s="15"/>
      <c r="E203" s="15"/>
      <c r="F203" s="15"/>
      <c r="G203" s="15"/>
      <c r="H203" s="15"/>
      <c r="I203" s="15"/>
      <c r="J203" s="15"/>
      <c r="K203" s="15"/>
      <c r="L203" s="313"/>
      <c r="M203" s="313"/>
      <c r="N203" s="315"/>
    </row>
    <row r="204" spans="2:14" x14ac:dyDescent="0.25">
      <c r="B204" s="310"/>
      <c r="C204" s="310"/>
      <c r="D204" s="15"/>
      <c r="E204" s="15"/>
      <c r="F204" s="15"/>
      <c r="G204" s="15"/>
      <c r="H204" s="15"/>
      <c r="I204" s="15"/>
      <c r="J204" s="15"/>
      <c r="K204" s="15"/>
      <c r="L204" s="313"/>
      <c r="M204" s="313"/>
      <c r="N204" s="315"/>
    </row>
    <row r="205" spans="2:14" x14ac:dyDescent="0.25">
      <c r="B205" s="310"/>
      <c r="C205" s="310"/>
      <c r="D205" s="15"/>
      <c r="E205" s="15"/>
      <c r="F205" s="15"/>
      <c r="G205" s="15"/>
      <c r="H205" s="15"/>
      <c r="I205" s="15"/>
      <c r="J205" s="15"/>
      <c r="K205" s="15"/>
      <c r="L205" s="313"/>
      <c r="M205" s="313"/>
      <c r="N205" s="315"/>
    </row>
    <row r="206" spans="2:14" x14ac:dyDescent="0.25">
      <c r="B206" s="310"/>
      <c r="C206" s="310"/>
      <c r="D206" s="15"/>
      <c r="E206" s="15"/>
      <c r="F206" s="15"/>
      <c r="G206" s="15"/>
      <c r="H206" s="15"/>
      <c r="I206" s="15"/>
      <c r="J206" s="15"/>
      <c r="K206" s="15"/>
      <c r="L206" s="313"/>
      <c r="M206" s="313"/>
      <c r="N206" s="315"/>
    </row>
    <row r="207" spans="2:14" x14ac:dyDescent="0.25">
      <c r="B207" s="310"/>
      <c r="C207" s="310"/>
      <c r="D207" s="15"/>
      <c r="E207" s="15"/>
      <c r="F207" s="15"/>
      <c r="G207" s="15"/>
      <c r="H207" s="15"/>
      <c r="I207" s="15"/>
      <c r="J207" s="15"/>
      <c r="K207" s="15"/>
      <c r="L207" s="313"/>
      <c r="M207" s="313"/>
      <c r="N207" s="315"/>
    </row>
    <row r="208" spans="2:14" x14ac:dyDescent="0.25">
      <c r="B208" s="310"/>
      <c r="C208" s="310"/>
      <c r="D208" s="15"/>
      <c r="E208" s="15"/>
      <c r="F208" s="15"/>
      <c r="G208" s="15"/>
      <c r="H208" s="15"/>
      <c r="I208" s="15"/>
      <c r="J208" s="15"/>
      <c r="K208" s="15"/>
      <c r="L208" s="313"/>
      <c r="M208" s="313"/>
      <c r="N208" s="315"/>
    </row>
    <row r="209" spans="2:14" x14ac:dyDescent="0.25">
      <c r="B209" s="310"/>
      <c r="C209" s="310"/>
      <c r="D209" s="15"/>
      <c r="E209" s="15"/>
      <c r="F209" s="15"/>
      <c r="G209" s="15"/>
      <c r="H209" s="15"/>
      <c r="I209" s="15"/>
      <c r="J209" s="15"/>
      <c r="K209" s="15"/>
      <c r="L209" s="313"/>
      <c r="M209" s="313"/>
      <c r="N209" s="315"/>
    </row>
    <row r="210" spans="2:14" x14ac:dyDescent="0.25">
      <c r="B210" s="310"/>
      <c r="C210" s="310"/>
      <c r="D210" s="15"/>
      <c r="E210" s="15"/>
      <c r="F210" s="15"/>
      <c r="G210" s="15"/>
      <c r="H210" s="15"/>
      <c r="I210" s="15"/>
      <c r="J210" s="15"/>
      <c r="K210" s="15"/>
      <c r="L210" s="313"/>
      <c r="M210" s="313"/>
      <c r="N210" s="315"/>
    </row>
    <row r="211" spans="2:14" x14ac:dyDescent="0.25">
      <c r="B211" s="310"/>
      <c r="C211" s="310"/>
      <c r="D211" s="15"/>
      <c r="E211" s="15"/>
      <c r="F211" s="15"/>
      <c r="G211" s="15"/>
      <c r="H211" s="15"/>
      <c r="I211" s="15"/>
      <c r="J211" s="15"/>
      <c r="K211" s="15"/>
      <c r="L211" s="313"/>
      <c r="M211" s="313"/>
      <c r="N211" s="315"/>
    </row>
    <row r="212" spans="2:14" x14ac:dyDescent="0.25">
      <c r="B212" s="310"/>
      <c r="C212" s="310"/>
      <c r="D212" s="15"/>
      <c r="E212" s="15"/>
      <c r="F212" s="15"/>
      <c r="G212" s="15"/>
      <c r="H212" s="15"/>
      <c r="I212" s="15"/>
      <c r="J212" s="15"/>
      <c r="K212" s="15"/>
      <c r="L212" s="313"/>
      <c r="M212" s="313"/>
      <c r="N212" s="315"/>
    </row>
    <row r="213" spans="2:14" x14ac:dyDescent="0.25">
      <c r="B213" s="310"/>
      <c r="C213" s="310"/>
      <c r="D213" s="15"/>
      <c r="E213" s="15"/>
      <c r="F213" s="15"/>
      <c r="G213" s="15"/>
      <c r="H213" s="15"/>
      <c r="I213" s="15"/>
      <c r="J213" s="15"/>
      <c r="K213" s="15"/>
      <c r="L213" s="313"/>
      <c r="M213" s="313"/>
      <c r="N213" s="315"/>
    </row>
    <row r="214" spans="2:14" x14ac:dyDescent="0.25">
      <c r="B214" s="310"/>
      <c r="C214" s="310"/>
      <c r="D214" s="15"/>
      <c r="E214" s="15"/>
      <c r="F214" s="15"/>
      <c r="G214" s="15"/>
      <c r="H214" s="15"/>
      <c r="I214" s="15"/>
      <c r="J214" s="15"/>
      <c r="K214" s="15"/>
      <c r="L214" s="313"/>
      <c r="M214" s="313"/>
      <c r="N214" s="315"/>
    </row>
    <row r="215" spans="2:14" x14ac:dyDescent="0.25">
      <c r="B215" s="310"/>
      <c r="C215" s="310"/>
      <c r="D215" s="15"/>
      <c r="E215" s="15"/>
      <c r="F215" s="15"/>
      <c r="G215" s="15"/>
      <c r="H215" s="15"/>
      <c r="I215" s="15"/>
      <c r="J215" s="15"/>
      <c r="K215" s="15"/>
      <c r="L215" s="313"/>
      <c r="M215" s="313"/>
      <c r="N215" s="315"/>
    </row>
    <row r="216" spans="2:14" x14ac:dyDescent="0.25">
      <c r="B216" s="310"/>
      <c r="C216" s="310"/>
      <c r="D216" s="15"/>
      <c r="E216" s="15"/>
      <c r="F216" s="15"/>
      <c r="G216" s="15"/>
      <c r="H216" s="15"/>
      <c r="I216" s="15"/>
      <c r="J216" s="15"/>
      <c r="K216" s="15"/>
      <c r="L216" s="313"/>
      <c r="M216" s="313"/>
      <c r="N216" s="315"/>
    </row>
    <row r="217" spans="2:14" x14ac:dyDescent="0.25">
      <c r="B217" s="310"/>
      <c r="C217" s="310"/>
      <c r="D217" s="15"/>
      <c r="E217" s="15"/>
      <c r="F217" s="15"/>
      <c r="G217" s="15"/>
      <c r="H217" s="15"/>
      <c r="I217" s="15"/>
      <c r="J217" s="15"/>
      <c r="K217" s="15"/>
      <c r="L217" s="313"/>
      <c r="M217" s="313"/>
      <c r="N217" s="315"/>
    </row>
    <row r="218" spans="2:14" x14ac:dyDescent="0.25">
      <c r="B218" s="310"/>
      <c r="C218" s="310"/>
      <c r="D218" s="15"/>
      <c r="E218" s="15"/>
      <c r="F218" s="15"/>
      <c r="G218" s="15"/>
      <c r="H218" s="15"/>
      <c r="I218" s="15"/>
      <c r="J218" s="15"/>
      <c r="K218" s="15"/>
      <c r="L218" s="313"/>
      <c r="M218" s="313"/>
      <c r="N218" s="315"/>
    </row>
    <row r="219" spans="2:14" x14ac:dyDescent="0.25">
      <c r="B219" s="310"/>
      <c r="C219" s="310"/>
      <c r="D219" s="15"/>
      <c r="E219" s="15"/>
      <c r="F219" s="15"/>
      <c r="G219" s="15"/>
      <c r="H219" s="15"/>
      <c r="I219" s="15"/>
      <c r="J219" s="15"/>
      <c r="K219" s="15"/>
      <c r="L219" s="313"/>
      <c r="M219" s="313"/>
      <c r="N219" s="315"/>
    </row>
    <row r="220" spans="2:14" x14ac:dyDescent="0.25">
      <c r="B220" s="310"/>
      <c r="C220" s="310"/>
      <c r="D220" s="15"/>
      <c r="E220" s="15"/>
      <c r="F220" s="15"/>
      <c r="G220" s="15"/>
      <c r="H220" s="15"/>
      <c r="I220" s="15"/>
      <c r="J220" s="15"/>
      <c r="K220" s="15"/>
      <c r="L220" s="313"/>
      <c r="M220" s="313"/>
      <c r="N220" s="315"/>
    </row>
    <row r="221" spans="2:14" x14ac:dyDescent="0.25">
      <c r="B221" s="310"/>
      <c r="C221" s="310"/>
      <c r="D221" s="15"/>
      <c r="E221" s="15"/>
      <c r="F221" s="15"/>
      <c r="G221" s="15"/>
      <c r="H221" s="15"/>
      <c r="I221" s="15"/>
      <c r="J221" s="15"/>
      <c r="K221" s="15"/>
      <c r="L221" s="313"/>
      <c r="M221" s="313"/>
      <c r="N221" s="315"/>
    </row>
    <row r="222" spans="2:14" x14ac:dyDescent="0.25">
      <c r="B222" s="310"/>
      <c r="C222" s="310"/>
      <c r="D222" s="15"/>
      <c r="E222" s="15"/>
      <c r="F222" s="15"/>
      <c r="G222" s="15"/>
      <c r="H222" s="15"/>
      <c r="I222" s="15"/>
      <c r="J222" s="15"/>
      <c r="K222" s="15"/>
      <c r="L222" s="313"/>
      <c r="M222" s="313"/>
      <c r="N222" s="315"/>
    </row>
    <row r="223" spans="2:14" x14ac:dyDescent="0.25">
      <c r="B223" s="310"/>
      <c r="C223" s="310"/>
      <c r="D223" s="15"/>
      <c r="E223" s="15"/>
      <c r="F223" s="15"/>
      <c r="G223" s="15"/>
      <c r="H223" s="15"/>
      <c r="I223" s="15"/>
      <c r="J223" s="15"/>
      <c r="K223" s="15"/>
      <c r="L223" s="313"/>
      <c r="M223" s="313"/>
      <c r="N223" s="315"/>
    </row>
    <row r="224" spans="2:14" x14ac:dyDescent="0.25">
      <c r="B224" s="310"/>
      <c r="C224" s="310"/>
      <c r="D224" s="15"/>
      <c r="E224" s="15"/>
      <c r="F224" s="15"/>
      <c r="G224" s="15"/>
      <c r="H224" s="15"/>
      <c r="I224" s="15"/>
      <c r="J224" s="15"/>
      <c r="K224" s="15"/>
      <c r="L224" s="313"/>
      <c r="M224" s="313"/>
      <c r="N224" s="315"/>
    </row>
    <row r="225" spans="2:14" x14ac:dyDescent="0.25">
      <c r="B225" s="310"/>
      <c r="C225" s="310"/>
      <c r="D225" s="15"/>
      <c r="E225" s="15"/>
      <c r="F225" s="15"/>
      <c r="G225" s="15"/>
      <c r="H225" s="15"/>
      <c r="I225" s="15"/>
      <c r="J225" s="15"/>
      <c r="K225" s="15"/>
      <c r="L225" s="313"/>
      <c r="M225" s="313"/>
      <c r="N225" s="315"/>
    </row>
    <row r="226" spans="2:14" x14ac:dyDescent="0.25">
      <c r="B226" s="310"/>
      <c r="C226" s="310"/>
      <c r="D226" s="15"/>
      <c r="E226" s="15"/>
      <c r="F226" s="15"/>
      <c r="G226" s="15"/>
      <c r="H226" s="15"/>
      <c r="I226" s="15"/>
      <c r="J226" s="15"/>
      <c r="K226" s="15"/>
      <c r="L226" s="313"/>
      <c r="M226" s="313"/>
      <c r="N226" s="315"/>
    </row>
    <row r="227" spans="2:14" ht="15.75" thickBot="1" x14ac:dyDescent="0.3">
      <c r="B227" s="311"/>
      <c r="C227" s="311"/>
      <c r="D227" s="15"/>
      <c r="E227" s="15"/>
      <c r="F227" s="15"/>
      <c r="G227" s="15"/>
      <c r="H227" s="15"/>
      <c r="I227" s="15"/>
      <c r="J227" s="15"/>
      <c r="K227" s="15"/>
      <c r="L227" s="313"/>
      <c r="M227" s="313"/>
      <c r="N227" s="315"/>
    </row>
    <row r="228" spans="2:14" ht="15.75" thickBot="1" x14ac:dyDescent="0.3">
      <c r="B228" s="175"/>
      <c r="C228" s="309" t="s">
        <v>243</v>
      </c>
      <c r="D228" s="33"/>
      <c r="E228" s="33" t="s">
        <v>238</v>
      </c>
      <c r="F228" s="33" t="s">
        <v>229</v>
      </c>
      <c r="G228" s="33" t="s">
        <v>237</v>
      </c>
      <c r="H228" s="33" t="s">
        <v>4</v>
      </c>
      <c r="I228" s="33" t="s">
        <v>240</v>
      </c>
      <c r="J228" s="33" t="s">
        <v>5</v>
      </c>
      <c r="K228" s="33"/>
      <c r="L228" s="34" t="s">
        <v>308</v>
      </c>
      <c r="M228" s="34" t="s">
        <v>286</v>
      </c>
      <c r="N228" s="34" t="s">
        <v>239</v>
      </c>
    </row>
    <row r="229" spans="2:14" ht="14.45" customHeight="1" x14ac:dyDescent="0.25">
      <c r="C229" s="310"/>
      <c r="D229" s="15"/>
      <c r="E229" s="15"/>
      <c r="F229" s="15"/>
      <c r="G229" s="15"/>
      <c r="H229" s="15"/>
      <c r="I229" s="15"/>
      <c r="J229" s="15"/>
      <c r="K229" s="15"/>
      <c r="L229" s="312" t="s">
        <v>315</v>
      </c>
      <c r="M229" s="318" t="s">
        <v>314</v>
      </c>
      <c r="N229" s="314" t="s">
        <v>322</v>
      </c>
    </row>
    <row r="230" spans="2:14" x14ac:dyDescent="0.25">
      <c r="C230" s="310"/>
      <c r="D230" s="15"/>
      <c r="E230" s="15"/>
      <c r="F230" s="15"/>
      <c r="G230" s="15"/>
      <c r="H230" s="15"/>
      <c r="I230" s="15"/>
      <c r="J230" s="15"/>
      <c r="K230" s="15"/>
      <c r="L230" s="313"/>
      <c r="M230" s="319"/>
      <c r="N230" s="315"/>
    </row>
    <row r="231" spans="2:14" x14ac:dyDescent="0.25">
      <c r="C231" s="310"/>
      <c r="D231" s="15"/>
      <c r="E231" s="15"/>
      <c r="F231" s="15"/>
      <c r="G231" s="15"/>
      <c r="H231" s="15"/>
      <c r="I231" s="15"/>
      <c r="J231" s="15"/>
      <c r="K231" s="15"/>
      <c r="L231" s="313"/>
      <c r="M231" s="319"/>
      <c r="N231" s="315"/>
    </row>
    <row r="232" spans="2:14" x14ac:dyDescent="0.25">
      <c r="C232" s="310"/>
      <c r="D232" s="15"/>
      <c r="E232" s="15"/>
      <c r="F232" s="15"/>
      <c r="G232" s="15"/>
      <c r="H232" s="15"/>
      <c r="I232" s="15"/>
      <c r="J232" s="15"/>
      <c r="K232" s="15"/>
      <c r="L232" s="313"/>
      <c r="M232" s="319"/>
      <c r="N232" s="315"/>
    </row>
    <row r="233" spans="2:14" x14ac:dyDescent="0.25">
      <c r="C233" s="310"/>
      <c r="D233" s="15"/>
      <c r="E233" s="15"/>
      <c r="F233" s="15"/>
      <c r="G233" s="15"/>
      <c r="H233" s="15"/>
      <c r="I233" s="15"/>
      <c r="J233" s="15"/>
      <c r="K233" s="15"/>
      <c r="L233" s="313"/>
      <c r="M233" s="319"/>
      <c r="N233" s="315"/>
    </row>
    <row r="234" spans="2:14" x14ac:dyDescent="0.25">
      <c r="C234" s="310"/>
      <c r="D234" s="15"/>
      <c r="E234" s="15"/>
      <c r="F234" s="15"/>
      <c r="G234" s="15"/>
      <c r="H234" s="15"/>
      <c r="I234" s="15"/>
      <c r="J234" s="15"/>
      <c r="K234" s="15"/>
      <c r="L234" s="313"/>
      <c r="M234" s="319"/>
      <c r="N234" s="315"/>
    </row>
    <row r="235" spans="2:14" x14ac:dyDescent="0.25">
      <c r="C235" s="310"/>
      <c r="D235" s="15"/>
      <c r="E235" s="15"/>
      <c r="F235" s="15"/>
      <c r="G235" s="15"/>
      <c r="H235" s="15"/>
      <c r="I235" s="15"/>
      <c r="J235" s="15"/>
      <c r="K235" s="15"/>
      <c r="L235" s="313"/>
      <c r="M235" s="319"/>
      <c r="N235" s="315"/>
    </row>
    <row r="236" spans="2:14" x14ac:dyDescent="0.25">
      <c r="C236" s="310"/>
      <c r="D236" s="15"/>
      <c r="E236" s="15"/>
      <c r="F236" s="15"/>
      <c r="G236" s="15"/>
      <c r="H236" s="15"/>
      <c r="I236" s="15"/>
      <c r="J236" s="15"/>
      <c r="K236" s="15"/>
      <c r="L236" s="313"/>
      <c r="M236" s="319"/>
      <c r="N236" s="315"/>
    </row>
    <row r="237" spans="2:14" x14ac:dyDescent="0.25">
      <c r="C237" s="310"/>
      <c r="D237" s="15"/>
      <c r="E237" s="15"/>
      <c r="F237" s="15"/>
      <c r="G237" s="15"/>
      <c r="H237" s="15"/>
      <c r="I237" s="15"/>
      <c r="J237" s="15"/>
      <c r="K237" s="15"/>
      <c r="L237" s="313"/>
      <c r="M237" s="319"/>
      <c r="N237" s="315"/>
    </row>
    <row r="238" spans="2:14" x14ac:dyDescent="0.25">
      <c r="C238" s="310"/>
      <c r="D238" s="15"/>
      <c r="E238" s="15"/>
      <c r="F238" s="15"/>
      <c r="G238" s="15"/>
      <c r="H238" s="15"/>
      <c r="I238" s="15"/>
      <c r="J238" s="15"/>
      <c r="K238" s="15"/>
      <c r="L238" s="313"/>
      <c r="M238" s="319"/>
      <c r="N238" s="315"/>
    </row>
    <row r="239" spans="2:14" x14ac:dyDescent="0.25">
      <c r="C239" s="310"/>
      <c r="D239" s="15"/>
      <c r="E239" s="15"/>
      <c r="F239" s="15"/>
      <c r="G239" s="15"/>
      <c r="H239" s="15"/>
      <c r="I239" s="15"/>
      <c r="J239" s="15"/>
      <c r="K239" s="15"/>
      <c r="L239" s="313"/>
      <c r="M239" s="319"/>
      <c r="N239" s="315"/>
    </row>
    <row r="240" spans="2:14" x14ac:dyDescent="0.25">
      <c r="C240" s="310"/>
      <c r="D240" s="15"/>
      <c r="E240" s="15"/>
      <c r="F240" s="15"/>
      <c r="G240" s="15"/>
      <c r="H240" s="15"/>
      <c r="I240" s="15"/>
      <c r="J240" s="15"/>
      <c r="K240" s="15"/>
      <c r="L240" s="313"/>
      <c r="M240" s="319"/>
      <c r="N240" s="315"/>
    </row>
    <row r="241" spans="3:14" x14ac:dyDescent="0.25">
      <c r="C241" s="310"/>
      <c r="D241" s="15"/>
      <c r="E241" s="15"/>
      <c r="F241" s="15"/>
      <c r="G241" s="15"/>
      <c r="H241" s="15"/>
      <c r="I241" s="15"/>
      <c r="J241" s="15"/>
      <c r="K241" s="15"/>
      <c r="L241" s="313"/>
      <c r="M241" s="319"/>
      <c r="N241" s="315"/>
    </row>
    <row r="242" spans="3:14" x14ac:dyDescent="0.25">
      <c r="C242" s="310"/>
      <c r="D242" s="15"/>
      <c r="E242" s="15"/>
      <c r="F242" s="15"/>
      <c r="G242" s="15"/>
      <c r="H242" s="15"/>
      <c r="I242" s="15"/>
      <c r="J242" s="15"/>
      <c r="K242" s="15"/>
      <c r="L242" s="313"/>
      <c r="M242" s="319"/>
      <c r="N242" s="315"/>
    </row>
    <row r="243" spans="3:14" x14ac:dyDescent="0.25">
      <c r="C243" s="310"/>
      <c r="D243" s="15"/>
      <c r="E243" s="15"/>
      <c r="F243" s="15"/>
      <c r="G243" s="15"/>
      <c r="H243" s="15"/>
      <c r="I243" s="15"/>
      <c r="J243" s="15"/>
      <c r="K243" s="15"/>
      <c r="L243" s="313"/>
      <c r="M243" s="319"/>
      <c r="N243" s="315"/>
    </row>
    <row r="244" spans="3:14" x14ac:dyDescent="0.25">
      <c r="C244" s="310"/>
      <c r="D244" s="15"/>
      <c r="E244" s="15"/>
      <c r="F244" s="15"/>
      <c r="G244" s="15"/>
      <c r="H244" s="15"/>
      <c r="I244" s="15"/>
      <c r="J244" s="15"/>
      <c r="K244" s="15"/>
      <c r="L244" s="313"/>
      <c r="M244" s="319"/>
      <c r="N244" s="315"/>
    </row>
    <row r="245" spans="3:14" x14ac:dyDescent="0.25">
      <c r="C245" s="310"/>
      <c r="D245" s="15"/>
      <c r="E245" s="15"/>
      <c r="F245" s="15"/>
      <c r="G245" s="15"/>
      <c r="H245" s="15"/>
      <c r="I245" s="15"/>
      <c r="J245" s="15"/>
      <c r="K245" s="15"/>
      <c r="L245" s="313"/>
      <c r="M245" s="319"/>
      <c r="N245" s="315"/>
    </row>
    <row r="246" spans="3:14" x14ac:dyDescent="0.25">
      <c r="C246" s="310"/>
      <c r="D246" s="15"/>
      <c r="E246" s="15"/>
      <c r="F246" s="15"/>
      <c r="G246" s="15"/>
      <c r="H246" s="15"/>
      <c r="I246" s="15"/>
      <c r="J246" s="15"/>
      <c r="K246" s="15"/>
      <c r="L246" s="313"/>
      <c r="M246" s="319"/>
      <c r="N246" s="315"/>
    </row>
    <row r="247" spans="3:14" x14ac:dyDescent="0.25">
      <c r="C247" s="310"/>
      <c r="D247" s="15"/>
      <c r="E247" s="15"/>
      <c r="F247" s="15"/>
      <c r="G247" s="15"/>
      <c r="H247" s="15"/>
      <c r="I247" s="15"/>
      <c r="J247" s="15"/>
      <c r="K247" s="15"/>
      <c r="L247" s="313"/>
      <c r="M247" s="319"/>
      <c r="N247" s="315"/>
    </row>
    <row r="248" spans="3:14" x14ac:dyDescent="0.25">
      <c r="C248" s="310"/>
      <c r="D248" s="15"/>
      <c r="E248" s="15"/>
      <c r="F248" s="15"/>
      <c r="G248" s="15"/>
      <c r="H248" s="15"/>
      <c r="I248" s="15"/>
      <c r="J248" s="15"/>
      <c r="K248" s="15"/>
      <c r="L248" s="313"/>
      <c r="M248" s="319"/>
      <c r="N248" s="315"/>
    </row>
    <row r="249" spans="3:14" x14ac:dyDescent="0.25">
      <c r="C249" s="310"/>
      <c r="D249" s="15"/>
      <c r="E249" s="15"/>
      <c r="F249" s="15"/>
      <c r="G249" s="15"/>
      <c r="H249" s="15"/>
      <c r="I249" s="15"/>
      <c r="J249" s="15"/>
      <c r="K249" s="15"/>
      <c r="L249" s="313"/>
      <c r="M249" s="319"/>
      <c r="N249" s="315"/>
    </row>
    <row r="250" spans="3:14" x14ac:dyDescent="0.25">
      <c r="C250" s="310"/>
      <c r="D250" s="15"/>
      <c r="E250" s="15"/>
      <c r="F250" s="15"/>
      <c r="G250" s="15"/>
      <c r="H250" s="15"/>
      <c r="I250" s="15"/>
      <c r="J250" s="15"/>
      <c r="K250" s="15"/>
      <c r="L250" s="313"/>
      <c r="M250" s="319"/>
      <c r="N250" s="315"/>
    </row>
    <row r="251" spans="3:14" x14ac:dyDescent="0.25">
      <c r="C251" s="310"/>
      <c r="D251" s="15"/>
      <c r="E251" s="15"/>
      <c r="F251" s="15"/>
      <c r="G251" s="15"/>
      <c r="H251" s="15"/>
      <c r="I251" s="15"/>
      <c r="J251" s="15"/>
      <c r="K251" s="15"/>
      <c r="L251" s="313"/>
      <c r="M251" s="319"/>
      <c r="N251" s="315"/>
    </row>
    <row r="252" spans="3:14" x14ac:dyDescent="0.25">
      <c r="C252" s="310"/>
      <c r="D252" s="15"/>
      <c r="E252" s="15"/>
      <c r="F252" s="15"/>
      <c r="G252" s="15"/>
      <c r="H252" s="15"/>
      <c r="I252" s="15"/>
      <c r="J252" s="15"/>
      <c r="K252" s="15"/>
      <c r="L252" s="313"/>
      <c r="M252" s="319"/>
      <c r="N252" s="315"/>
    </row>
    <row r="253" spans="3:14" x14ac:dyDescent="0.25">
      <c r="C253" s="310"/>
      <c r="D253" s="15"/>
      <c r="E253" s="15"/>
      <c r="F253" s="15"/>
      <c r="G253" s="15"/>
      <c r="H253" s="15"/>
      <c r="I253" s="15"/>
      <c r="J253" s="15"/>
      <c r="K253" s="15"/>
      <c r="L253" s="313"/>
      <c r="M253" s="319"/>
      <c r="N253" s="315"/>
    </row>
    <row r="254" spans="3:14" x14ac:dyDescent="0.25">
      <c r="C254" s="310"/>
      <c r="D254" s="15"/>
      <c r="E254" s="15"/>
      <c r="F254" s="15"/>
      <c r="G254" s="15"/>
      <c r="H254" s="15"/>
      <c r="I254" s="15"/>
      <c r="J254" s="15"/>
      <c r="K254" s="15"/>
      <c r="L254" s="313"/>
      <c r="M254" s="319"/>
      <c r="N254" s="315"/>
    </row>
    <row r="255" spans="3:14" x14ac:dyDescent="0.25">
      <c r="C255" s="310"/>
      <c r="D255" s="15"/>
      <c r="E255" s="15"/>
      <c r="F255" s="15"/>
      <c r="G255" s="15"/>
      <c r="H255" s="15"/>
      <c r="I255" s="15"/>
      <c r="J255" s="15"/>
      <c r="K255" s="15"/>
      <c r="L255" s="313"/>
      <c r="M255" s="319"/>
      <c r="N255" s="315"/>
    </row>
    <row r="256" spans="3:14" x14ac:dyDescent="0.25">
      <c r="C256" s="310"/>
      <c r="D256" s="15"/>
      <c r="E256" s="15"/>
      <c r="F256" s="15"/>
      <c r="G256" s="15"/>
      <c r="H256" s="15"/>
      <c r="I256" s="15"/>
      <c r="J256" s="15"/>
      <c r="K256" s="15"/>
      <c r="L256" s="313"/>
      <c r="M256" s="319"/>
      <c r="N256" s="315"/>
    </row>
    <row r="257" spans="3:14" x14ac:dyDescent="0.25">
      <c r="C257" s="310"/>
      <c r="D257" s="15"/>
      <c r="E257" s="15"/>
      <c r="F257" s="15"/>
      <c r="G257" s="15"/>
      <c r="H257" s="15"/>
      <c r="I257" s="15"/>
      <c r="J257" s="15"/>
      <c r="K257" s="15"/>
      <c r="L257" s="313"/>
      <c r="M257" s="319"/>
      <c r="N257" s="315"/>
    </row>
    <row r="258" spans="3:14" x14ac:dyDescent="0.25">
      <c r="C258" s="310"/>
      <c r="D258" s="15"/>
      <c r="E258" s="15"/>
      <c r="F258" s="15"/>
      <c r="G258" s="15"/>
      <c r="H258" s="15"/>
      <c r="I258" s="15"/>
      <c r="J258" s="15"/>
      <c r="K258" s="15"/>
      <c r="L258" s="313"/>
      <c r="M258" s="319"/>
      <c r="N258" s="315"/>
    </row>
    <row r="259" spans="3:14" x14ac:dyDescent="0.25">
      <c r="C259" s="310"/>
      <c r="D259" s="15"/>
      <c r="E259" s="15"/>
      <c r="F259" s="15"/>
      <c r="G259" s="15"/>
      <c r="H259" s="15"/>
      <c r="I259" s="15"/>
      <c r="J259" s="15"/>
      <c r="K259" s="15"/>
      <c r="L259" s="313"/>
      <c r="M259" s="319"/>
      <c r="N259" s="315"/>
    </row>
    <row r="260" spans="3:14" x14ac:dyDescent="0.25">
      <c r="C260" s="310"/>
      <c r="D260" s="15"/>
      <c r="E260" s="15"/>
      <c r="F260" s="15"/>
      <c r="G260" s="15"/>
      <c r="H260" s="15"/>
      <c r="I260" s="15"/>
      <c r="J260" s="15"/>
      <c r="K260" s="15"/>
      <c r="L260" s="313"/>
      <c r="M260" s="319"/>
      <c r="N260" s="315"/>
    </row>
    <row r="261" spans="3:14" x14ac:dyDescent="0.25">
      <c r="C261" s="310"/>
      <c r="D261" s="15"/>
      <c r="E261" s="15"/>
      <c r="F261" s="15"/>
      <c r="G261" s="15"/>
      <c r="H261" s="15"/>
      <c r="I261" s="15"/>
      <c r="J261" s="15"/>
      <c r="K261" s="15"/>
      <c r="L261" s="313"/>
      <c r="M261" s="319"/>
      <c r="N261" s="315"/>
    </row>
    <row r="262" spans="3:14" x14ac:dyDescent="0.25">
      <c r="C262" s="310"/>
      <c r="D262" s="15"/>
      <c r="E262" s="15"/>
      <c r="F262" s="15"/>
      <c r="G262" s="15"/>
      <c r="H262" s="15"/>
      <c r="I262" s="15"/>
      <c r="J262" s="15"/>
      <c r="K262" s="15"/>
      <c r="L262" s="313"/>
      <c r="M262" s="319"/>
      <c r="N262" s="315"/>
    </row>
    <row r="263" spans="3:14" x14ac:dyDescent="0.25">
      <c r="C263" s="310"/>
      <c r="D263" s="15"/>
      <c r="E263" s="15"/>
      <c r="F263" s="15"/>
      <c r="G263" s="15"/>
      <c r="H263" s="15"/>
      <c r="I263" s="15"/>
      <c r="J263" s="15"/>
      <c r="K263" s="15"/>
      <c r="L263" s="313"/>
      <c r="M263" s="319"/>
      <c r="N263" s="315"/>
    </row>
    <row r="264" spans="3:14" x14ac:dyDescent="0.25">
      <c r="C264" s="310"/>
      <c r="D264" s="15"/>
      <c r="E264" s="15"/>
      <c r="F264" s="15"/>
      <c r="G264" s="15"/>
      <c r="H264" s="15"/>
      <c r="I264" s="15"/>
      <c r="J264" s="15"/>
      <c r="K264" s="15"/>
      <c r="L264" s="313"/>
      <c r="M264" s="319"/>
      <c r="N264" s="315"/>
    </row>
    <row r="265" spans="3:14" x14ac:dyDescent="0.25">
      <c r="C265" s="310"/>
      <c r="D265" s="15"/>
      <c r="E265" s="15"/>
      <c r="F265" s="15"/>
      <c r="G265" s="15"/>
      <c r="H265" s="15"/>
      <c r="I265" s="15"/>
      <c r="J265" s="15"/>
      <c r="K265" s="15"/>
      <c r="L265" s="313"/>
      <c r="M265" s="319"/>
      <c r="N265" s="315"/>
    </row>
    <row r="266" spans="3:14" x14ac:dyDescent="0.25">
      <c r="C266" s="310"/>
      <c r="D266" s="15"/>
      <c r="E266" s="15"/>
      <c r="F266" s="15"/>
      <c r="G266" s="15"/>
      <c r="H266" s="15"/>
      <c r="I266" s="15"/>
      <c r="J266" s="15"/>
      <c r="K266" s="15"/>
      <c r="L266" s="313"/>
      <c r="M266" s="319"/>
      <c r="N266" s="315"/>
    </row>
    <row r="267" spans="3:14" x14ac:dyDescent="0.25">
      <c r="C267" s="310"/>
      <c r="D267" s="15"/>
      <c r="E267" s="15"/>
      <c r="F267" s="15"/>
      <c r="G267" s="15"/>
      <c r="H267" s="15"/>
      <c r="I267" s="15"/>
      <c r="J267" s="15"/>
      <c r="K267" s="15"/>
      <c r="L267" s="313"/>
      <c r="M267" s="319"/>
      <c r="N267" s="315"/>
    </row>
    <row r="268" spans="3:14" x14ac:dyDescent="0.25">
      <c r="C268" s="310"/>
      <c r="D268" s="15"/>
      <c r="E268" s="15"/>
      <c r="F268" s="15"/>
      <c r="G268" s="15"/>
      <c r="H268" s="15"/>
      <c r="I268" s="15"/>
      <c r="J268" s="15"/>
      <c r="K268" s="15"/>
      <c r="L268" s="313"/>
      <c r="M268" s="319"/>
      <c r="N268" s="315"/>
    </row>
    <row r="269" spans="3:14" x14ac:dyDescent="0.25">
      <c r="C269" s="310"/>
      <c r="D269" s="15"/>
      <c r="E269" s="15"/>
      <c r="F269" s="15"/>
      <c r="G269" s="15"/>
      <c r="H269" s="15"/>
      <c r="I269" s="15"/>
      <c r="J269" s="15"/>
      <c r="K269" s="15"/>
      <c r="L269" s="313"/>
      <c r="M269" s="319"/>
      <c r="N269" s="315"/>
    </row>
    <row r="270" spans="3:14" x14ac:dyDescent="0.25">
      <c r="C270" s="310"/>
      <c r="D270" s="15"/>
      <c r="E270" s="15"/>
      <c r="F270" s="15"/>
      <c r="G270" s="15"/>
      <c r="H270" s="15"/>
      <c r="I270" s="15"/>
      <c r="J270" s="15"/>
      <c r="K270" s="15"/>
      <c r="L270" s="313"/>
      <c r="M270" s="319"/>
      <c r="N270" s="315"/>
    </row>
    <row r="271" spans="3:14" x14ac:dyDescent="0.25">
      <c r="C271" s="310"/>
      <c r="D271" s="15"/>
      <c r="E271" s="15"/>
      <c r="F271" s="15"/>
      <c r="G271" s="15"/>
      <c r="H271" s="15"/>
      <c r="I271" s="15"/>
      <c r="J271" s="15"/>
      <c r="K271" s="15"/>
      <c r="L271" s="313"/>
      <c r="M271" s="319"/>
      <c r="N271" s="315"/>
    </row>
    <row r="272" spans="3:14" x14ac:dyDescent="0.25">
      <c r="C272" s="310"/>
      <c r="D272" s="15"/>
      <c r="E272" s="15"/>
      <c r="F272" s="15"/>
      <c r="G272" s="15"/>
      <c r="H272" s="15"/>
      <c r="I272" s="15"/>
      <c r="J272" s="15"/>
      <c r="K272" s="15"/>
      <c r="L272" s="313"/>
      <c r="M272" s="319"/>
      <c r="N272" s="315"/>
    </row>
    <row r="273" spans="3:14" x14ac:dyDescent="0.25">
      <c r="C273" s="310"/>
      <c r="D273" s="15"/>
      <c r="E273" s="15"/>
      <c r="F273" s="15"/>
      <c r="G273" s="15"/>
      <c r="H273" s="15"/>
      <c r="I273" s="15"/>
      <c r="J273" s="15"/>
      <c r="K273" s="15"/>
      <c r="L273" s="313"/>
      <c r="M273" s="319"/>
      <c r="N273" s="315"/>
    </row>
    <row r="274" spans="3:14" x14ac:dyDescent="0.25">
      <c r="C274" s="310"/>
      <c r="D274" s="15"/>
      <c r="E274" s="15"/>
      <c r="F274" s="15"/>
      <c r="G274" s="15"/>
      <c r="H274" s="15"/>
      <c r="I274" s="15"/>
      <c r="J274" s="15"/>
      <c r="K274" s="15"/>
      <c r="L274" s="313"/>
      <c r="M274" s="319"/>
      <c r="N274" s="315"/>
    </row>
    <row r="275" spans="3:14" ht="15.75" thickBot="1" x14ac:dyDescent="0.3">
      <c r="C275" s="311"/>
      <c r="D275" s="15"/>
      <c r="E275" s="15"/>
      <c r="F275" s="15"/>
      <c r="G275" s="15"/>
      <c r="H275" s="15"/>
      <c r="I275" s="15"/>
      <c r="J275" s="15"/>
      <c r="K275" s="15"/>
      <c r="L275" s="313"/>
      <c r="M275" s="319"/>
      <c r="N275" s="315"/>
    </row>
    <row r="276" spans="3:14" ht="15.75" thickBot="1" x14ac:dyDescent="0.3">
      <c r="C276" s="309" t="s">
        <v>244</v>
      </c>
      <c r="D276" s="33"/>
      <c r="E276" s="33" t="s">
        <v>238</v>
      </c>
      <c r="F276" s="33" t="s">
        <v>229</v>
      </c>
      <c r="G276" s="33" t="s">
        <v>237</v>
      </c>
      <c r="H276" s="33" t="s">
        <v>4</v>
      </c>
      <c r="I276" s="33" t="s">
        <v>240</v>
      </c>
      <c r="J276" s="33" t="s">
        <v>5</v>
      </c>
      <c r="K276" s="33"/>
      <c r="L276" s="34" t="s">
        <v>308</v>
      </c>
      <c r="M276" s="34" t="s">
        <v>286</v>
      </c>
      <c r="N276" s="34" t="s">
        <v>239</v>
      </c>
    </row>
    <row r="277" spans="3:14" ht="14.45" customHeight="1" x14ac:dyDescent="0.25">
      <c r="C277" s="310"/>
      <c r="D277" s="16"/>
      <c r="E277" s="16"/>
      <c r="F277" s="16"/>
      <c r="G277" s="16"/>
      <c r="H277" s="16"/>
      <c r="I277" s="16"/>
      <c r="J277" s="16"/>
      <c r="K277" s="16"/>
      <c r="L277" s="312" t="s">
        <v>315</v>
      </c>
      <c r="M277" s="312" t="s">
        <v>316</v>
      </c>
      <c r="N277" s="314" t="s">
        <v>322</v>
      </c>
    </row>
    <row r="278" spans="3:14" x14ac:dyDescent="0.25">
      <c r="C278" s="310"/>
      <c r="D278" s="15"/>
      <c r="E278" s="15"/>
      <c r="F278" s="15"/>
      <c r="G278" s="15"/>
      <c r="H278" s="15"/>
      <c r="I278" s="15"/>
      <c r="J278" s="15"/>
      <c r="K278" s="15"/>
      <c r="L278" s="313"/>
      <c r="M278" s="313"/>
      <c r="N278" s="315"/>
    </row>
    <row r="279" spans="3:14" x14ac:dyDescent="0.25">
      <c r="C279" s="310"/>
      <c r="D279" s="15"/>
      <c r="E279" s="15"/>
      <c r="F279" s="15"/>
      <c r="G279" s="15"/>
      <c r="H279" s="15"/>
      <c r="I279" s="15"/>
      <c r="J279" s="15"/>
      <c r="K279" s="15"/>
      <c r="L279" s="313"/>
      <c r="M279" s="313"/>
      <c r="N279" s="315"/>
    </row>
    <row r="280" spans="3:14" x14ac:dyDescent="0.25">
      <c r="C280" s="310"/>
      <c r="D280" s="15"/>
      <c r="E280" s="15"/>
      <c r="F280" s="15"/>
      <c r="G280" s="15"/>
      <c r="H280" s="15"/>
      <c r="I280" s="15"/>
      <c r="J280" s="15"/>
      <c r="K280" s="15"/>
      <c r="L280" s="313"/>
      <c r="M280" s="313"/>
      <c r="N280" s="315"/>
    </row>
    <row r="281" spans="3:14" x14ac:dyDescent="0.25">
      <c r="C281" s="310"/>
      <c r="D281" s="15"/>
      <c r="E281" s="15"/>
      <c r="F281" s="15"/>
      <c r="G281" s="15"/>
      <c r="H281" s="15"/>
      <c r="I281" s="15"/>
      <c r="J281" s="15"/>
      <c r="K281" s="15"/>
      <c r="L281" s="313"/>
      <c r="M281" s="313"/>
      <c r="N281" s="315"/>
    </row>
    <row r="282" spans="3:14" x14ac:dyDescent="0.25">
      <c r="C282" s="310"/>
      <c r="D282" s="15"/>
      <c r="E282" s="15"/>
      <c r="F282" s="15"/>
      <c r="G282" s="15"/>
      <c r="H282" s="15"/>
      <c r="I282" s="15"/>
      <c r="J282" s="15"/>
      <c r="K282" s="15"/>
      <c r="L282" s="313"/>
      <c r="M282" s="313"/>
      <c r="N282" s="315"/>
    </row>
    <row r="283" spans="3:14" x14ac:dyDescent="0.25">
      <c r="C283" s="310"/>
      <c r="D283" s="15"/>
      <c r="E283" s="15"/>
      <c r="F283" s="15"/>
      <c r="G283" s="15"/>
      <c r="H283" s="15"/>
      <c r="I283" s="15"/>
      <c r="J283" s="15"/>
      <c r="K283" s="15"/>
      <c r="L283" s="313"/>
      <c r="M283" s="313"/>
      <c r="N283" s="315"/>
    </row>
    <row r="284" spans="3:14" ht="15.75" thickBot="1" x14ac:dyDescent="0.3">
      <c r="C284" s="311"/>
      <c r="D284" s="15"/>
      <c r="E284" s="15"/>
      <c r="F284" s="15"/>
      <c r="G284" s="15"/>
      <c r="H284" s="15"/>
      <c r="I284" s="15"/>
      <c r="J284" s="15"/>
      <c r="K284" s="15"/>
      <c r="L284" s="313"/>
      <c r="M284" s="313"/>
      <c r="N284" s="315"/>
    </row>
    <row r="285" spans="3:14" ht="15.75" thickBot="1" x14ac:dyDescent="0.3">
      <c r="C285" s="309" t="s">
        <v>245</v>
      </c>
      <c r="D285" s="33"/>
      <c r="E285" s="33" t="s">
        <v>238</v>
      </c>
      <c r="F285" s="33" t="s">
        <v>229</v>
      </c>
      <c r="G285" s="33" t="s">
        <v>237</v>
      </c>
      <c r="H285" s="33" t="s">
        <v>4</v>
      </c>
      <c r="I285" s="33" t="s">
        <v>240</v>
      </c>
      <c r="J285" s="33" t="s">
        <v>5</v>
      </c>
      <c r="K285" s="33"/>
      <c r="L285" s="34" t="s">
        <v>308</v>
      </c>
      <c r="M285" s="34" t="s">
        <v>286</v>
      </c>
      <c r="N285" s="34" t="s">
        <v>239</v>
      </c>
    </row>
    <row r="286" spans="3:14" ht="14.45" customHeight="1" x14ac:dyDescent="0.25">
      <c r="C286" s="310"/>
      <c r="D286" s="16"/>
      <c r="E286" s="16"/>
      <c r="F286" s="16"/>
      <c r="G286" s="16"/>
      <c r="H286" s="16"/>
      <c r="I286" s="16"/>
      <c r="J286" s="16"/>
      <c r="K286" s="16"/>
      <c r="L286" s="312" t="s">
        <v>320</v>
      </c>
      <c r="M286" s="312" t="s">
        <v>325</v>
      </c>
      <c r="N286" s="312" t="s">
        <v>317</v>
      </c>
    </row>
    <row r="287" spans="3:14" x14ac:dyDescent="0.25">
      <c r="C287" s="310"/>
      <c r="D287" s="15"/>
      <c r="E287" s="15"/>
      <c r="F287" s="15"/>
      <c r="G287" s="15"/>
      <c r="H287" s="15"/>
      <c r="I287" s="15"/>
      <c r="J287" s="15"/>
      <c r="K287" s="15"/>
      <c r="L287" s="313"/>
      <c r="M287" s="313"/>
      <c r="N287" s="313"/>
    </row>
    <row r="288" spans="3:14" x14ac:dyDescent="0.25">
      <c r="C288" s="310"/>
      <c r="D288" s="15"/>
      <c r="E288" s="15"/>
      <c r="F288" s="15"/>
      <c r="G288" s="15"/>
      <c r="H288" s="15"/>
      <c r="I288" s="15"/>
      <c r="J288" s="15"/>
      <c r="K288" s="15"/>
      <c r="L288" s="313"/>
      <c r="M288" s="313"/>
      <c r="N288" s="313"/>
    </row>
    <row r="289" spans="3:14" x14ac:dyDescent="0.25">
      <c r="C289" s="310"/>
      <c r="D289" s="15"/>
      <c r="E289" s="15"/>
      <c r="F289" s="15"/>
      <c r="G289" s="15"/>
      <c r="H289" s="15"/>
      <c r="I289" s="15"/>
      <c r="J289" s="15"/>
      <c r="K289" s="15"/>
      <c r="L289" s="313"/>
      <c r="M289" s="313"/>
      <c r="N289" s="313"/>
    </row>
    <row r="290" spans="3:14" x14ac:dyDescent="0.25">
      <c r="C290" s="310"/>
      <c r="D290" s="15"/>
      <c r="E290" s="15"/>
      <c r="F290" s="15"/>
      <c r="G290" s="15"/>
      <c r="H290" s="15"/>
      <c r="I290" s="15"/>
      <c r="J290" s="15"/>
      <c r="K290" s="15"/>
      <c r="L290" s="313"/>
      <c r="M290" s="313"/>
      <c r="N290" s="313"/>
    </row>
    <row r="291" spans="3:14" x14ac:dyDescent="0.25">
      <c r="C291" s="310"/>
      <c r="D291" s="15"/>
      <c r="E291" s="15"/>
      <c r="F291" s="15"/>
      <c r="G291" s="15"/>
      <c r="H291" s="15"/>
      <c r="I291" s="15"/>
      <c r="J291" s="15"/>
      <c r="K291" s="15"/>
      <c r="L291" s="313"/>
      <c r="M291" s="313"/>
      <c r="N291" s="313"/>
    </row>
    <row r="292" spans="3:14" x14ac:dyDescent="0.25">
      <c r="C292" s="310"/>
      <c r="D292" s="15"/>
      <c r="E292" s="15"/>
      <c r="F292" s="15"/>
      <c r="G292" s="15"/>
      <c r="H292" s="15"/>
      <c r="I292" s="15"/>
      <c r="J292" s="15"/>
      <c r="K292" s="15"/>
      <c r="L292" s="313"/>
      <c r="M292" s="313"/>
      <c r="N292" s="313"/>
    </row>
    <row r="293" spans="3:14" ht="15.75" thickBot="1" x14ac:dyDescent="0.3">
      <c r="C293" s="311"/>
      <c r="D293" s="15"/>
      <c r="E293" s="15"/>
      <c r="F293" s="15"/>
      <c r="G293" s="15"/>
      <c r="H293" s="15"/>
      <c r="I293" s="15"/>
      <c r="J293" s="15"/>
      <c r="K293" s="15"/>
      <c r="L293" s="313"/>
      <c r="M293" s="313"/>
      <c r="N293" s="313"/>
    </row>
    <row r="294" spans="3:14" ht="15.75" thickBot="1" x14ac:dyDescent="0.3">
      <c r="C294" s="309" t="s">
        <v>246</v>
      </c>
      <c r="D294" s="33"/>
      <c r="E294" s="33" t="s">
        <v>238</v>
      </c>
      <c r="F294" s="33" t="s">
        <v>229</v>
      </c>
      <c r="G294" s="33" t="s">
        <v>237</v>
      </c>
      <c r="H294" s="33" t="s">
        <v>4</v>
      </c>
      <c r="I294" s="33" t="s">
        <v>240</v>
      </c>
      <c r="J294" s="33" t="s">
        <v>5</v>
      </c>
      <c r="K294" s="33"/>
      <c r="L294" s="34" t="s">
        <v>308</v>
      </c>
      <c r="M294" s="34" t="s">
        <v>286</v>
      </c>
      <c r="N294" s="34" t="s">
        <v>239</v>
      </c>
    </row>
    <row r="295" spans="3:14" ht="14.45" customHeight="1" x14ac:dyDescent="0.25">
      <c r="C295" s="310"/>
      <c r="D295" s="15"/>
      <c r="E295" s="15"/>
      <c r="F295" s="15"/>
      <c r="G295" s="15"/>
      <c r="H295" s="15"/>
      <c r="I295" s="15"/>
      <c r="J295" s="15"/>
      <c r="K295" s="15"/>
      <c r="L295" s="312" t="s">
        <v>319</v>
      </c>
      <c r="M295" s="312" t="s">
        <v>324</v>
      </c>
      <c r="N295" s="312" t="s">
        <v>318</v>
      </c>
    </row>
    <row r="296" spans="3:14" x14ac:dyDescent="0.25">
      <c r="C296" s="310"/>
      <c r="D296" s="15"/>
      <c r="E296" s="15"/>
      <c r="F296" s="15"/>
      <c r="G296" s="15"/>
      <c r="H296" s="15"/>
      <c r="I296" s="15"/>
      <c r="J296" s="15"/>
      <c r="K296" s="15"/>
      <c r="L296" s="313"/>
      <c r="M296" s="313"/>
      <c r="N296" s="313"/>
    </row>
    <row r="297" spans="3:14" x14ac:dyDescent="0.25">
      <c r="C297" s="310"/>
      <c r="D297" s="15"/>
      <c r="E297" s="15"/>
      <c r="F297" s="15"/>
      <c r="G297" s="15"/>
      <c r="H297" s="15"/>
      <c r="I297" s="15"/>
      <c r="J297" s="15"/>
      <c r="K297" s="15"/>
      <c r="L297" s="313"/>
      <c r="M297" s="313"/>
      <c r="N297" s="313"/>
    </row>
    <row r="298" spans="3:14" x14ac:dyDescent="0.25">
      <c r="C298" s="310"/>
      <c r="D298" s="15"/>
      <c r="E298" s="15"/>
      <c r="F298" s="15"/>
      <c r="G298" s="15"/>
      <c r="H298" s="15"/>
      <c r="I298" s="15"/>
      <c r="J298" s="15"/>
      <c r="K298" s="15"/>
      <c r="L298" s="313"/>
      <c r="M298" s="313"/>
      <c r="N298" s="313"/>
    </row>
    <row r="299" spans="3:14" x14ac:dyDescent="0.25">
      <c r="C299" s="310"/>
      <c r="D299" s="15"/>
      <c r="E299" s="15"/>
      <c r="F299" s="15"/>
      <c r="G299" s="15"/>
      <c r="H299" s="15"/>
      <c r="I299" s="15"/>
      <c r="J299" s="15"/>
      <c r="K299" s="15"/>
      <c r="L299" s="313"/>
      <c r="M299" s="313"/>
      <c r="N299" s="313"/>
    </row>
    <row r="300" spans="3:14" x14ac:dyDescent="0.25">
      <c r="C300" s="310"/>
      <c r="D300" s="15"/>
      <c r="E300" s="15"/>
      <c r="F300" s="15"/>
      <c r="G300" s="15"/>
      <c r="H300" s="15"/>
      <c r="I300" s="15"/>
      <c r="J300" s="15"/>
      <c r="K300" s="15"/>
      <c r="L300" s="313"/>
      <c r="M300" s="313"/>
      <c r="N300" s="313"/>
    </row>
    <row r="301" spans="3:14" x14ac:dyDescent="0.25">
      <c r="C301" s="310"/>
      <c r="D301" s="15"/>
      <c r="E301" s="15"/>
      <c r="F301" s="15"/>
      <c r="G301" s="15"/>
      <c r="H301" s="15"/>
      <c r="I301" s="15"/>
      <c r="J301" s="15"/>
      <c r="K301" s="15"/>
      <c r="L301" s="313"/>
      <c r="M301" s="313"/>
      <c r="N301" s="313"/>
    </row>
    <row r="302" spans="3:14" x14ac:dyDescent="0.25">
      <c r="C302" s="310"/>
      <c r="D302" s="15"/>
      <c r="E302" s="15"/>
      <c r="F302" s="15"/>
      <c r="G302" s="15"/>
      <c r="H302" s="15"/>
      <c r="I302" s="15"/>
      <c r="J302" s="15"/>
      <c r="K302" s="15"/>
      <c r="L302" s="313"/>
      <c r="M302" s="313"/>
      <c r="N302" s="313"/>
    </row>
    <row r="303" spans="3:14" ht="15.75" thickBot="1" x14ac:dyDescent="0.3">
      <c r="C303" s="311"/>
      <c r="D303" s="15"/>
      <c r="E303" s="15"/>
      <c r="F303" s="15"/>
      <c r="G303" s="15"/>
      <c r="H303" s="15"/>
      <c r="I303" s="15"/>
      <c r="J303" s="15"/>
      <c r="K303" s="15"/>
      <c r="L303" s="313"/>
      <c r="M303" s="313"/>
      <c r="N303" s="313"/>
    </row>
    <row r="304" spans="3:14" ht="15.75" thickBot="1" x14ac:dyDescent="0.3">
      <c r="C304" s="309" t="s">
        <v>755</v>
      </c>
      <c r="D304" s="33"/>
      <c r="E304" s="33" t="s">
        <v>238</v>
      </c>
      <c r="F304" s="33" t="s">
        <v>229</v>
      </c>
      <c r="G304" s="33" t="s">
        <v>237</v>
      </c>
      <c r="H304" s="33" t="s">
        <v>4</v>
      </c>
      <c r="I304" s="33" t="s">
        <v>240</v>
      </c>
      <c r="J304" s="33" t="s">
        <v>5</v>
      </c>
      <c r="K304" s="33"/>
      <c r="L304" s="34" t="s">
        <v>308</v>
      </c>
      <c r="M304" s="34" t="s">
        <v>286</v>
      </c>
      <c r="N304" s="34" t="s">
        <v>239</v>
      </c>
    </row>
    <row r="305" spans="3:14" ht="14.45" customHeight="1" x14ac:dyDescent="0.25">
      <c r="C305" s="310"/>
      <c r="D305" s="15"/>
      <c r="E305" s="15"/>
      <c r="F305" s="15"/>
      <c r="G305" s="15"/>
      <c r="H305" s="15"/>
      <c r="I305" s="15"/>
      <c r="J305" s="15"/>
      <c r="K305" s="15"/>
      <c r="L305" s="312" t="s">
        <v>319</v>
      </c>
      <c r="M305" s="312" t="s">
        <v>323</v>
      </c>
      <c r="N305" s="312" t="s">
        <v>322</v>
      </c>
    </row>
    <row r="306" spans="3:14" x14ac:dyDescent="0.25">
      <c r="C306" s="310"/>
      <c r="D306" s="15"/>
      <c r="E306" s="15"/>
      <c r="F306" s="15"/>
      <c r="G306" s="15"/>
      <c r="H306" s="15"/>
      <c r="I306" s="15"/>
      <c r="J306" s="15"/>
      <c r="K306" s="15"/>
      <c r="L306" s="313"/>
      <c r="M306" s="313"/>
      <c r="N306" s="313"/>
    </row>
    <row r="307" spans="3:14" x14ac:dyDescent="0.25">
      <c r="C307" s="310"/>
      <c r="D307" s="15"/>
      <c r="E307" s="15"/>
      <c r="F307" s="15"/>
      <c r="G307" s="15"/>
      <c r="H307" s="15"/>
      <c r="I307" s="15"/>
      <c r="J307" s="15"/>
      <c r="K307" s="15"/>
      <c r="L307" s="313"/>
      <c r="M307" s="313"/>
      <c r="N307" s="313"/>
    </row>
    <row r="308" spans="3:14" x14ac:dyDescent="0.25">
      <c r="C308" s="310"/>
      <c r="D308" s="15"/>
      <c r="E308" s="15"/>
      <c r="F308" s="15"/>
      <c r="G308" s="15"/>
      <c r="H308" s="15"/>
      <c r="I308" s="15"/>
      <c r="J308" s="15"/>
      <c r="K308" s="15"/>
      <c r="L308" s="313"/>
      <c r="M308" s="313"/>
      <c r="N308" s="313"/>
    </row>
    <row r="309" spans="3:14" x14ac:dyDescent="0.25">
      <c r="C309" s="310"/>
      <c r="D309" s="15"/>
      <c r="E309" s="15"/>
      <c r="F309" s="15"/>
      <c r="G309" s="15"/>
      <c r="H309" s="15"/>
      <c r="I309" s="15"/>
      <c r="J309" s="15"/>
      <c r="K309" s="15"/>
      <c r="L309" s="313"/>
      <c r="M309" s="313"/>
      <c r="N309" s="313"/>
    </row>
    <row r="310" spans="3:14" x14ac:dyDescent="0.25">
      <c r="C310" s="310"/>
      <c r="D310" s="15"/>
      <c r="E310" s="15"/>
      <c r="F310" s="15"/>
      <c r="G310" s="15"/>
      <c r="H310" s="15"/>
      <c r="I310" s="15"/>
      <c r="J310" s="15"/>
      <c r="K310" s="15"/>
      <c r="L310" s="313"/>
      <c r="M310" s="313"/>
      <c r="N310" s="313"/>
    </row>
    <row r="311" spans="3:14" x14ac:dyDescent="0.25">
      <c r="C311" s="310"/>
      <c r="D311" s="15"/>
      <c r="E311" s="15"/>
      <c r="F311" s="15"/>
      <c r="G311" s="15"/>
      <c r="H311" s="15"/>
      <c r="I311" s="15"/>
      <c r="J311" s="15"/>
      <c r="K311" s="15"/>
      <c r="L311" s="313"/>
      <c r="M311" s="313"/>
      <c r="N311" s="313"/>
    </row>
    <row r="312" spans="3:14" ht="15.75" thickBot="1" x14ac:dyDescent="0.3">
      <c r="C312" s="311"/>
      <c r="D312" s="15"/>
      <c r="E312" s="15"/>
      <c r="F312" s="15"/>
      <c r="G312" s="15"/>
      <c r="H312" s="15"/>
      <c r="I312" s="15"/>
      <c r="J312" s="15"/>
      <c r="K312" s="15"/>
      <c r="L312" s="313"/>
      <c r="M312" s="313"/>
      <c r="N312" s="313"/>
    </row>
    <row r="313" spans="3:14" ht="15.75" thickBot="1" x14ac:dyDescent="0.3">
      <c r="C313" s="309" t="s">
        <v>248</v>
      </c>
      <c r="D313" s="33"/>
      <c r="E313" s="33" t="s">
        <v>238</v>
      </c>
      <c r="F313" s="33" t="s">
        <v>229</v>
      </c>
      <c r="G313" s="33" t="s">
        <v>237</v>
      </c>
      <c r="H313" s="33" t="s">
        <v>4</v>
      </c>
      <c r="I313" s="33" t="s">
        <v>240</v>
      </c>
      <c r="J313" s="33" t="s">
        <v>5</v>
      </c>
      <c r="K313" s="33"/>
      <c r="L313" s="34" t="s">
        <v>308</v>
      </c>
      <c r="M313" s="34" t="s">
        <v>286</v>
      </c>
      <c r="N313" s="34" t="s">
        <v>239</v>
      </c>
    </row>
    <row r="314" spans="3:14" ht="14.45" customHeight="1" x14ac:dyDescent="0.25">
      <c r="C314" s="310"/>
      <c r="D314" s="15"/>
      <c r="E314" s="15"/>
      <c r="F314" s="15"/>
      <c r="G314" s="15"/>
      <c r="H314" s="15"/>
      <c r="I314" s="15"/>
      <c r="J314" s="15"/>
      <c r="K314" s="15"/>
      <c r="L314" s="312" t="s">
        <v>315</v>
      </c>
      <c r="M314" s="318" t="s">
        <v>327</v>
      </c>
      <c r="N314" s="312" t="s">
        <v>322</v>
      </c>
    </row>
    <row r="315" spans="3:14" x14ac:dyDescent="0.25">
      <c r="C315" s="310"/>
      <c r="D315" s="15"/>
      <c r="E315" s="15"/>
      <c r="F315" s="15"/>
      <c r="G315" s="15"/>
      <c r="H315" s="15"/>
      <c r="I315" s="15"/>
      <c r="J315" s="15"/>
      <c r="K315" s="15"/>
      <c r="L315" s="313"/>
      <c r="M315" s="319"/>
      <c r="N315" s="313"/>
    </row>
    <row r="316" spans="3:14" x14ac:dyDescent="0.25">
      <c r="C316" s="310"/>
      <c r="D316" s="15"/>
      <c r="E316" s="15"/>
      <c r="F316" s="15"/>
      <c r="G316" s="15"/>
      <c r="H316" s="15"/>
      <c r="I316" s="15"/>
      <c r="J316" s="15"/>
      <c r="K316" s="15"/>
      <c r="L316" s="313"/>
      <c r="M316" s="319"/>
      <c r="N316" s="313"/>
    </row>
    <row r="317" spans="3:14" x14ac:dyDescent="0.25">
      <c r="C317" s="310"/>
      <c r="D317" s="15"/>
      <c r="E317" s="15"/>
      <c r="F317" s="15"/>
      <c r="G317" s="15"/>
      <c r="H317" s="15"/>
      <c r="I317" s="15"/>
      <c r="J317" s="15"/>
      <c r="K317" s="15"/>
      <c r="L317" s="313"/>
      <c r="M317" s="319"/>
      <c r="N317" s="313"/>
    </row>
    <row r="318" spans="3:14" x14ac:dyDescent="0.25">
      <c r="C318" s="310"/>
      <c r="D318" s="15"/>
      <c r="E318" s="15"/>
      <c r="F318" s="15"/>
      <c r="G318" s="15"/>
      <c r="H318" s="15"/>
      <c r="I318" s="15"/>
      <c r="J318" s="15"/>
      <c r="K318" s="15"/>
      <c r="L318" s="313"/>
      <c r="M318" s="319"/>
      <c r="N318" s="313"/>
    </row>
    <row r="319" spans="3:14" x14ac:dyDescent="0.25">
      <c r="C319" s="310"/>
      <c r="D319" s="15"/>
      <c r="E319" s="15"/>
      <c r="F319" s="15"/>
      <c r="G319" s="15"/>
      <c r="H319" s="15"/>
      <c r="I319" s="15"/>
      <c r="J319" s="15"/>
      <c r="K319" s="15"/>
      <c r="L319" s="313"/>
      <c r="M319" s="319"/>
      <c r="N319" s="313"/>
    </row>
    <row r="320" spans="3:14" x14ac:dyDescent="0.25">
      <c r="C320" s="310"/>
      <c r="D320" s="15"/>
      <c r="E320" s="15"/>
      <c r="F320" s="15"/>
      <c r="G320" s="15"/>
      <c r="H320" s="15"/>
      <c r="I320" s="15"/>
      <c r="J320" s="15"/>
      <c r="K320" s="15"/>
      <c r="L320" s="313"/>
      <c r="M320" s="319"/>
      <c r="N320" s="313"/>
    </row>
    <row r="321" spans="3:14" ht="15.75" thickBot="1" x14ac:dyDescent="0.3">
      <c r="C321" s="311"/>
      <c r="D321" s="15"/>
      <c r="E321" s="15"/>
      <c r="F321" s="15"/>
      <c r="G321" s="15"/>
      <c r="H321" s="15"/>
      <c r="I321" s="15"/>
      <c r="J321" s="15"/>
      <c r="K321" s="15"/>
      <c r="L321" s="313"/>
      <c r="M321" s="319"/>
      <c r="N321" s="313"/>
    </row>
    <row r="322" spans="3:14" ht="15.75" thickBot="1" x14ac:dyDescent="0.3">
      <c r="C322" s="309" t="s">
        <v>249</v>
      </c>
      <c r="D322" s="33"/>
      <c r="E322" s="33" t="s">
        <v>238</v>
      </c>
      <c r="F322" s="33" t="s">
        <v>229</v>
      </c>
      <c r="G322" s="33" t="s">
        <v>237</v>
      </c>
      <c r="H322" s="33" t="s">
        <v>4</v>
      </c>
      <c r="I322" s="33" t="s">
        <v>240</v>
      </c>
      <c r="J322" s="33" t="s">
        <v>5</v>
      </c>
      <c r="K322" s="33"/>
      <c r="L322" s="34" t="s">
        <v>308</v>
      </c>
      <c r="M322" s="34" t="s">
        <v>286</v>
      </c>
      <c r="N322" s="34" t="s">
        <v>239</v>
      </c>
    </row>
    <row r="323" spans="3:14" ht="14.45" customHeight="1" x14ac:dyDescent="0.25">
      <c r="C323" s="310"/>
      <c r="D323" s="15"/>
      <c r="E323" s="15"/>
      <c r="F323" s="15"/>
      <c r="G323" s="15"/>
      <c r="H323" s="15"/>
      <c r="I323" s="15"/>
      <c r="J323" s="15"/>
      <c r="K323" s="15"/>
      <c r="L323" s="312" t="s">
        <v>319</v>
      </c>
      <c r="M323" s="318" t="s">
        <v>328</v>
      </c>
      <c r="N323" s="312" t="s">
        <v>326</v>
      </c>
    </row>
    <row r="324" spans="3:14" x14ac:dyDescent="0.25">
      <c r="C324" s="310"/>
      <c r="D324" s="15"/>
      <c r="E324" s="15"/>
      <c r="F324" s="15"/>
      <c r="G324" s="15"/>
      <c r="H324" s="15"/>
      <c r="I324" s="15"/>
      <c r="J324" s="15"/>
      <c r="K324" s="15"/>
      <c r="L324" s="313"/>
      <c r="M324" s="319"/>
      <c r="N324" s="313"/>
    </row>
    <row r="325" spans="3:14" x14ac:dyDescent="0.25">
      <c r="C325" s="310"/>
      <c r="D325" s="15"/>
      <c r="E325" s="15"/>
      <c r="F325" s="15"/>
      <c r="G325" s="15"/>
      <c r="H325" s="15"/>
      <c r="I325" s="15"/>
      <c r="J325" s="15"/>
      <c r="K325" s="15"/>
      <c r="L325" s="313"/>
      <c r="M325" s="319"/>
      <c r="N325" s="313"/>
    </row>
    <row r="326" spans="3:14" x14ac:dyDescent="0.25">
      <c r="C326" s="310"/>
      <c r="D326" s="15"/>
      <c r="E326" s="15"/>
      <c r="F326" s="15"/>
      <c r="G326" s="15"/>
      <c r="H326" s="15"/>
      <c r="I326" s="15"/>
      <c r="J326" s="15"/>
      <c r="K326" s="15"/>
      <c r="L326" s="313"/>
      <c r="M326" s="319"/>
      <c r="N326" s="313"/>
    </row>
    <row r="327" spans="3:14" x14ac:dyDescent="0.25">
      <c r="C327" s="310"/>
      <c r="D327" s="15"/>
      <c r="E327" s="15"/>
      <c r="F327" s="15"/>
      <c r="G327" s="15"/>
      <c r="H327" s="15"/>
      <c r="I327" s="15"/>
      <c r="J327" s="15"/>
      <c r="K327" s="15"/>
      <c r="L327" s="313"/>
      <c r="M327" s="319"/>
      <c r="N327" s="313"/>
    </row>
    <row r="328" spans="3:14" x14ac:dyDescent="0.25">
      <c r="C328" s="310"/>
      <c r="D328" s="15"/>
      <c r="E328" s="15"/>
      <c r="F328" s="15"/>
      <c r="G328" s="15"/>
      <c r="H328" s="15"/>
      <c r="I328" s="15"/>
      <c r="J328" s="15"/>
      <c r="K328" s="15"/>
      <c r="L328" s="313"/>
      <c r="M328" s="319"/>
      <c r="N328" s="313"/>
    </row>
    <row r="329" spans="3:14" x14ac:dyDescent="0.25">
      <c r="C329" s="310"/>
      <c r="D329" s="15"/>
      <c r="E329" s="15"/>
      <c r="F329" s="15"/>
      <c r="G329" s="15"/>
      <c r="H329" s="15"/>
      <c r="I329" s="15"/>
      <c r="J329" s="15"/>
      <c r="K329" s="15"/>
      <c r="L329" s="313"/>
      <c r="M329" s="319"/>
      <c r="N329" s="313"/>
    </row>
    <row r="330" spans="3:14" ht="15.75" thickBot="1" x14ac:dyDescent="0.3">
      <c r="C330" s="311"/>
      <c r="D330" s="15"/>
      <c r="E330" s="15"/>
      <c r="F330" s="15"/>
      <c r="G330" s="15"/>
      <c r="H330" s="15"/>
      <c r="I330" s="15"/>
      <c r="J330" s="15"/>
      <c r="K330" s="15"/>
      <c r="L330" s="313"/>
      <c r="M330" s="319"/>
      <c r="N330" s="313"/>
    </row>
    <row r="331" spans="3:14" ht="15.75" thickBot="1" x14ac:dyDescent="0.3">
      <c r="C331" s="309" t="s">
        <v>250</v>
      </c>
      <c r="D331" s="33"/>
      <c r="E331" s="33" t="s">
        <v>238</v>
      </c>
      <c r="F331" s="33" t="s">
        <v>229</v>
      </c>
      <c r="G331" s="33" t="s">
        <v>237</v>
      </c>
      <c r="H331" s="33" t="s">
        <v>4</v>
      </c>
      <c r="I331" s="33" t="s">
        <v>240</v>
      </c>
      <c r="J331" s="33" t="s">
        <v>5</v>
      </c>
      <c r="K331" s="33"/>
      <c r="L331" s="34" t="s">
        <v>308</v>
      </c>
      <c r="M331" s="34" t="s">
        <v>286</v>
      </c>
      <c r="N331" s="34" t="s">
        <v>239</v>
      </c>
    </row>
    <row r="332" spans="3:14" ht="14.45" customHeight="1" x14ac:dyDescent="0.25">
      <c r="C332" s="310"/>
      <c r="D332" s="15"/>
      <c r="E332" s="15"/>
      <c r="F332" s="15"/>
      <c r="G332" s="15"/>
      <c r="H332" s="15"/>
      <c r="I332" s="15"/>
      <c r="J332" s="15"/>
      <c r="K332" s="15"/>
      <c r="L332" s="312" t="s">
        <v>319</v>
      </c>
      <c r="M332" s="312" t="s">
        <v>329</v>
      </c>
      <c r="N332" s="314" t="s">
        <v>322</v>
      </c>
    </row>
    <row r="333" spans="3:14" x14ac:dyDescent="0.25">
      <c r="C333" s="310"/>
      <c r="D333" s="15"/>
      <c r="E333" s="15"/>
      <c r="F333" s="15"/>
      <c r="G333" s="15"/>
      <c r="H333" s="15"/>
      <c r="I333" s="15"/>
      <c r="J333" s="15"/>
      <c r="K333" s="15"/>
      <c r="L333" s="313"/>
      <c r="M333" s="313"/>
      <c r="N333" s="315"/>
    </row>
    <row r="334" spans="3:14" x14ac:dyDescent="0.25">
      <c r="C334" s="310"/>
      <c r="D334" s="15"/>
      <c r="E334" s="15"/>
      <c r="F334" s="15"/>
      <c r="G334" s="15"/>
      <c r="H334" s="15"/>
      <c r="I334" s="15"/>
      <c r="J334" s="15"/>
      <c r="K334" s="15"/>
      <c r="L334" s="313"/>
      <c r="M334" s="313"/>
      <c r="N334" s="315"/>
    </row>
    <row r="335" spans="3:14" x14ac:dyDescent="0.25">
      <c r="C335" s="310"/>
      <c r="D335" s="15"/>
      <c r="E335" s="15"/>
      <c r="F335" s="15"/>
      <c r="G335" s="15"/>
      <c r="H335" s="15"/>
      <c r="I335" s="15"/>
      <c r="J335" s="15"/>
      <c r="K335" s="15"/>
      <c r="L335" s="313"/>
      <c r="M335" s="313"/>
      <c r="N335" s="315"/>
    </row>
    <row r="336" spans="3:14" x14ac:dyDescent="0.25">
      <c r="C336" s="310"/>
      <c r="D336" s="15"/>
      <c r="E336" s="15"/>
      <c r="F336" s="15"/>
      <c r="G336" s="15"/>
      <c r="H336" s="15"/>
      <c r="I336" s="15"/>
      <c r="J336" s="15"/>
      <c r="K336" s="15"/>
      <c r="L336" s="313"/>
      <c r="M336" s="313"/>
      <c r="N336" s="315"/>
    </row>
    <row r="337" spans="3:14" x14ac:dyDescent="0.25">
      <c r="C337" s="310"/>
      <c r="D337" s="15"/>
      <c r="E337" s="15"/>
      <c r="F337" s="15"/>
      <c r="G337" s="15"/>
      <c r="H337" s="15"/>
      <c r="I337" s="15"/>
      <c r="J337" s="15"/>
      <c r="K337" s="15"/>
      <c r="L337" s="313"/>
      <c r="M337" s="313"/>
      <c r="N337" s="315"/>
    </row>
    <row r="338" spans="3:14" x14ac:dyDescent="0.25">
      <c r="C338" s="310"/>
      <c r="D338" s="15"/>
      <c r="E338" s="15"/>
      <c r="F338" s="15"/>
      <c r="G338" s="15"/>
      <c r="H338" s="15"/>
      <c r="I338" s="15"/>
      <c r="J338" s="15"/>
      <c r="K338" s="15"/>
      <c r="L338" s="313"/>
      <c r="M338" s="313"/>
      <c r="N338" s="315"/>
    </row>
    <row r="339" spans="3:14" ht="15.75" thickBot="1" x14ac:dyDescent="0.3">
      <c r="C339" s="311"/>
      <c r="D339" s="15"/>
      <c r="E339" s="15"/>
      <c r="F339" s="15"/>
      <c r="G339" s="15"/>
      <c r="H339" s="15"/>
      <c r="I339" s="15"/>
      <c r="J339" s="15"/>
      <c r="K339" s="15"/>
      <c r="L339" s="313"/>
      <c r="M339" s="313"/>
      <c r="N339" s="315"/>
    </row>
    <row r="340" spans="3:14" ht="15.75" thickBot="1" x14ac:dyDescent="0.3">
      <c r="C340" s="309" t="s">
        <v>251</v>
      </c>
      <c r="D340" s="33"/>
      <c r="E340" s="33" t="s">
        <v>238</v>
      </c>
      <c r="F340" s="33" t="s">
        <v>229</v>
      </c>
      <c r="G340" s="33" t="s">
        <v>237</v>
      </c>
      <c r="H340" s="33" t="s">
        <v>4</v>
      </c>
      <c r="I340" s="33" t="s">
        <v>240</v>
      </c>
      <c r="J340" s="33" t="s">
        <v>5</v>
      </c>
      <c r="K340" s="33"/>
      <c r="L340" s="34" t="s">
        <v>308</v>
      </c>
      <c r="M340" s="34" t="s">
        <v>286</v>
      </c>
      <c r="N340" s="34" t="s">
        <v>239</v>
      </c>
    </row>
    <row r="341" spans="3:14" ht="14.45" customHeight="1" x14ac:dyDescent="0.25">
      <c r="C341" s="310"/>
      <c r="D341" s="15"/>
      <c r="E341" s="15"/>
      <c r="F341" s="15"/>
      <c r="G341" s="15"/>
      <c r="H341" s="15"/>
      <c r="I341" s="15"/>
      <c r="J341" s="15"/>
      <c r="K341" s="15"/>
      <c r="L341" s="312" t="s">
        <v>330</v>
      </c>
      <c r="M341" s="318" t="s">
        <v>331</v>
      </c>
      <c r="N341" s="312" t="s">
        <v>322</v>
      </c>
    </row>
    <row r="342" spans="3:14" x14ac:dyDescent="0.25">
      <c r="C342" s="310"/>
      <c r="D342" s="15"/>
      <c r="E342" s="15"/>
      <c r="F342" s="15"/>
      <c r="G342" s="15"/>
      <c r="H342" s="15"/>
      <c r="I342" s="15"/>
      <c r="J342" s="15"/>
      <c r="K342" s="15"/>
      <c r="L342" s="313"/>
      <c r="M342" s="319"/>
      <c r="N342" s="313"/>
    </row>
    <row r="343" spans="3:14" x14ac:dyDescent="0.25">
      <c r="C343" s="310"/>
      <c r="D343" s="15"/>
      <c r="E343" s="15"/>
      <c r="F343" s="15"/>
      <c r="G343" s="15"/>
      <c r="H343" s="15"/>
      <c r="I343" s="15"/>
      <c r="J343" s="15"/>
      <c r="K343" s="15"/>
      <c r="L343" s="313"/>
      <c r="M343" s="319"/>
      <c r="N343" s="313"/>
    </row>
    <row r="344" spans="3:14" x14ac:dyDescent="0.25">
      <c r="C344" s="310"/>
      <c r="D344" s="15"/>
      <c r="E344" s="15"/>
      <c r="F344" s="15"/>
      <c r="G344" s="15"/>
      <c r="H344" s="15"/>
      <c r="I344" s="15"/>
      <c r="J344" s="15"/>
      <c r="K344" s="15"/>
      <c r="L344" s="313"/>
      <c r="M344" s="319"/>
      <c r="N344" s="313"/>
    </row>
    <row r="345" spans="3:14" x14ac:dyDescent="0.25">
      <c r="C345" s="310"/>
      <c r="D345" s="15"/>
      <c r="E345" s="15"/>
      <c r="F345" s="15"/>
      <c r="G345" s="15"/>
      <c r="H345" s="15"/>
      <c r="I345" s="15"/>
      <c r="J345" s="15"/>
      <c r="K345" s="15"/>
      <c r="L345" s="313"/>
      <c r="M345" s="319"/>
      <c r="N345" s="313"/>
    </row>
    <row r="346" spans="3:14" x14ac:dyDescent="0.25">
      <c r="C346" s="310"/>
      <c r="D346" s="15"/>
      <c r="E346" s="15"/>
      <c r="F346" s="15"/>
      <c r="G346" s="15"/>
      <c r="H346" s="15"/>
      <c r="I346" s="15"/>
      <c r="J346" s="15"/>
      <c r="K346" s="15"/>
      <c r="L346" s="313"/>
      <c r="M346" s="319"/>
      <c r="N346" s="313"/>
    </row>
    <row r="347" spans="3:14" x14ac:dyDescent="0.25">
      <c r="C347" s="310"/>
      <c r="D347" s="15"/>
      <c r="E347" s="15"/>
      <c r="F347" s="15"/>
      <c r="G347" s="15"/>
      <c r="H347" s="15"/>
      <c r="I347" s="15"/>
      <c r="J347" s="15"/>
      <c r="K347" s="15"/>
      <c r="L347" s="313"/>
      <c r="M347" s="319"/>
      <c r="N347" s="313"/>
    </row>
    <row r="348" spans="3:14" ht="15.75" thickBot="1" x14ac:dyDescent="0.3">
      <c r="C348" s="311"/>
      <c r="D348" s="15"/>
      <c r="E348" s="15"/>
      <c r="F348" s="15"/>
      <c r="G348" s="15"/>
      <c r="H348" s="15"/>
      <c r="I348" s="15"/>
      <c r="J348" s="15"/>
      <c r="K348" s="15"/>
      <c r="L348" s="313"/>
      <c r="M348" s="319"/>
      <c r="N348" s="313"/>
    </row>
    <row r="349" spans="3:14" ht="15.75" thickBot="1" x14ac:dyDescent="0.3">
      <c r="C349" s="309" t="s">
        <v>252</v>
      </c>
      <c r="D349" s="33"/>
      <c r="E349" s="33" t="s">
        <v>238</v>
      </c>
      <c r="F349" s="33" t="s">
        <v>229</v>
      </c>
      <c r="G349" s="33" t="s">
        <v>237</v>
      </c>
      <c r="H349" s="33" t="s">
        <v>4</v>
      </c>
      <c r="I349" s="33" t="s">
        <v>240</v>
      </c>
      <c r="J349" s="33" t="s">
        <v>5</v>
      </c>
      <c r="K349" s="33"/>
      <c r="L349" s="34" t="s">
        <v>308</v>
      </c>
      <c r="M349" s="34" t="s">
        <v>286</v>
      </c>
      <c r="N349" s="34" t="s">
        <v>239</v>
      </c>
    </row>
    <row r="350" spans="3:14" ht="14.45" customHeight="1" x14ac:dyDescent="0.25">
      <c r="C350" s="310"/>
      <c r="D350" s="15"/>
      <c r="E350" s="15"/>
      <c r="F350" s="15"/>
      <c r="G350" s="15"/>
      <c r="H350" s="15"/>
      <c r="I350" s="15"/>
      <c r="J350" s="15"/>
      <c r="K350" s="15"/>
      <c r="L350" s="312" t="s">
        <v>332</v>
      </c>
      <c r="M350" s="312" t="s">
        <v>333</v>
      </c>
      <c r="N350" s="312" t="s">
        <v>322</v>
      </c>
    </row>
    <row r="351" spans="3:14" ht="14.45" customHeight="1" x14ac:dyDescent="0.25">
      <c r="C351" s="310"/>
      <c r="D351" s="15"/>
      <c r="E351" s="15"/>
      <c r="F351" s="15"/>
      <c r="G351" s="15"/>
      <c r="H351" s="15"/>
      <c r="I351" s="15"/>
      <c r="J351" s="15"/>
      <c r="K351" s="15"/>
      <c r="L351" s="313"/>
      <c r="M351" s="313"/>
      <c r="N351" s="313"/>
    </row>
    <row r="352" spans="3:14" x14ac:dyDescent="0.25">
      <c r="C352" s="310"/>
      <c r="D352" s="15"/>
      <c r="E352" s="15"/>
      <c r="F352" s="15"/>
      <c r="G352" s="15"/>
      <c r="H352" s="15"/>
      <c r="I352" s="15"/>
      <c r="J352" s="15"/>
      <c r="K352" s="15"/>
      <c r="L352" s="313"/>
      <c r="M352" s="313"/>
      <c r="N352" s="313"/>
    </row>
    <row r="353" spans="3:14" x14ac:dyDescent="0.25">
      <c r="C353" s="310"/>
      <c r="D353" s="15"/>
      <c r="E353" s="15"/>
      <c r="F353" s="15"/>
      <c r="G353" s="15"/>
      <c r="H353" s="15"/>
      <c r="I353" s="15"/>
      <c r="J353" s="15"/>
      <c r="K353" s="15"/>
      <c r="L353" s="313"/>
      <c r="M353" s="313"/>
      <c r="N353" s="313"/>
    </row>
    <row r="354" spans="3:14" x14ac:dyDescent="0.25">
      <c r="C354" s="310"/>
      <c r="D354" s="15"/>
      <c r="E354" s="15"/>
      <c r="F354" s="15"/>
      <c r="G354" s="15"/>
      <c r="H354" s="15"/>
      <c r="I354" s="15"/>
      <c r="J354" s="15"/>
      <c r="K354" s="15"/>
      <c r="L354" s="313"/>
      <c r="M354" s="313"/>
      <c r="N354" s="313"/>
    </row>
    <row r="355" spans="3:14" x14ac:dyDescent="0.25">
      <c r="C355" s="310"/>
      <c r="D355" s="15"/>
      <c r="E355" s="15"/>
      <c r="F355" s="15"/>
      <c r="G355" s="15"/>
      <c r="H355" s="15"/>
      <c r="I355" s="15"/>
      <c r="J355" s="15"/>
      <c r="K355" s="15"/>
      <c r="L355" s="313"/>
      <c r="M355" s="313"/>
      <c r="N355" s="313"/>
    </row>
    <row r="356" spans="3:14" x14ac:dyDescent="0.25">
      <c r="C356" s="310"/>
      <c r="D356" s="15"/>
      <c r="E356" s="15"/>
      <c r="F356" s="15"/>
      <c r="G356" s="15"/>
      <c r="H356" s="15"/>
      <c r="I356" s="15"/>
      <c r="J356" s="15"/>
      <c r="K356" s="15"/>
      <c r="L356" s="313"/>
      <c r="M356" s="313"/>
      <c r="N356" s="313"/>
    </row>
    <row r="357" spans="3:14" ht="15.75" thickBot="1" x14ac:dyDescent="0.3">
      <c r="C357" s="311"/>
      <c r="D357" s="15"/>
      <c r="E357" s="15"/>
      <c r="F357" s="15"/>
      <c r="G357" s="15"/>
      <c r="H357" s="15"/>
      <c r="I357" s="15"/>
      <c r="J357" s="15"/>
      <c r="K357" s="15"/>
      <c r="L357" s="313"/>
      <c r="M357" s="313"/>
      <c r="N357" s="313"/>
    </row>
    <row r="358" spans="3:14" ht="15.75" thickBot="1" x14ac:dyDescent="0.3">
      <c r="C358" s="309" t="s">
        <v>253</v>
      </c>
      <c r="D358" s="33"/>
      <c r="E358" s="33" t="s">
        <v>238</v>
      </c>
      <c r="F358" s="33" t="s">
        <v>229</v>
      </c>
      <c r="G358" s="33" t="s">
        <v>237</v>
      </c>
      <c r="H358" s="33" t="s">
        <v>4</v>
      </c>
      <c r="I358" s="33" t="s">
        <v>240</v>
      </c>
      <c r="J358" s="33" t="s">
        <v>5</v>
      </c>
      <c r="K358" s="33"/>
      <c r="L358" s="34" t="s">
        <v>308</v>
      </c>
      <c r="M358" s="34" t="s">
        <v>286</v>
      </c>
      <c r="N358" s="34" t="s">
        <v>239</v>
      </c>
    </row>
    <row r="359" spans="3:14" ht="14.45" customHeight="1" x14ac:dyDescent="0.25">
      <c r="C359" s="310"/>
      <c r="D359" s="15"/>
      <c r="E359" s="15"/>
      <c r="F359" s="15"/>
      <c r="G359" s="15"/>
      <c r="H359" s="15"/>
      <c r="I359" s="15"/>
      <c r="J359" s="15"/>
      <c r="K359" s="15"/>
      <c r="L359" s="312" t="s">
        <v>334</v>
      </c>
      <c r="M359" s="312" t="s">
        <v>335</v>
      </c>
      <c r="N359" s="312" t="s">
        <v>322</v>
      </c>
    </row>
    <row r="360" spans="3:14" ht="14.45" customHeight="1" x14ac:dyDescent="0.25">
      <c r="C360" s="310"/>
      <c r="D360" s="15"/>
      <c r="E360" s="15"/>
      <c r="F360" s="15"/>
      <c r="G360" s="15"/>
      <c r="H360" s="15"/>
      <c r="I360" s="15"/>
      <c r="J360" s="15"/>
      <c r="K360" s="15"/>
      <c r="L360" s="313"/>
      <c r="M360" s="313"/>
      <c r="N360" s="313"/>
    </row>
    <row r="361" spans="3:14" x14ac:dyDescent="0.25">
      <c r="C361" s="310"/>
      <c r="D361" s="15"/>
      <c r="E361" s="15"/>
      <c r="F361" s="15"/>
      <c r="G361" s="15"/>
      <c r="H361" s="15"/>
      <c r="I361" s="15"/>
      <c r="J361" s="15"/>
      <c r="K361" s="15"/>
      <c r="L361" s="313"/>
      <c r="M361" s="313"/>
      <c r="N361" s="313"/>
    </row>
    <row r="362" spans="3:14" x14ac:dyDescent="0.25">
      <c r="C362" s="310"/>
      <c r="D362" s="15"/>
      <c r="E362" s="15"/>
      <c r="F362" s="15"/>
      <c r="G362" s="15"/>
      <c r="H362" s="15"/>
      <c r="I362" s="15"/>
      <c r="J362" s="15"/>
      <c r="K362" s="15"/>
      <c r="L362" s="313"/>
      <c r="M362" s="313"/>
      <c r="N362" s="313"/>
    </row>
    <row r="363" spans="3:14" x14ac:dyDescent="0.25">
      <c r="C363" s="310"/>
      <c r="D363" s="15"/>
      <c r="E363" s="15"/>
      <c r="F363" s="15"/>
      <c r="G363" s="15"/>
      <c r="H363" s="15"/>
      <c r="I363" s="15"/>
      <c r="J363" s="15"/>
      <c r="K363" s="15"/>
      <c r="L363" s="313"/>
      <c r="M363" s="313"/>
      <c r="N363" s="313"/>
    </row>
    <row r="364" spans="3:14" x14ac:dyDescent="0.25">
      <c r="C364" s="310"/>
      <c r="D364" s="15"/>
      <c r="E364" s="15"/>
      <c r="F364" s="15"/>
      <c r="G364" s="15"/>
      <c r="H364" s="15"/>
      <c r="I364" s="15"/>
      <c r="J364" s="15"/>
      <c r="K364" s="15"/>
      <c r="L364" s="313"/>
      <c r="M364" s="313"/>
      <c r="N364" s="313"/>
    </row>
    <row r="365" spans="3:14" x14ac:dyDescent="0.25">
      <c r="C365" s="310"/>
      <c r="D365" s="15"/>
      <c r="E365" s="15"/>
      <c r="F365" s="15"/>
      <c r="G365" s="15"/>
      <c r="H365" s="15"/>
      <c r="I365" s="15"/>
      <c r="J365" s="15"/>
      <c r="K365" s="15"/>
      <c r="L365" s="313"/>
      <c r="M365" s="313"/>
      <c r="N365" s="313"/>
    </row>
    <row r="366" spans="3:14" ht="15.75" thickBot="1" x14ac:dyDescent="0.3">
      <c r="C366" s="311"/>
      <c r="D366" s="15"/>
      <c r="E366" s="15"/>
      <c r="F366" s="15"/>
      <c r="G366" s="15"/>
      <c r="H366" s="15"/>
      <c r="I366" s="15"/>
      <c r="J366" s="15"/>
      <c r="K366" s="15"/>
      <c r="L366" s="313"/>
      <c r="M366" s="313"/>
      <c r="N366" s="313"/>
    </row>
    <row r="367" spans="3:14" ht="15.75" thickBot="1" x14ac:dyDescent="0.3">
      <c r="C367" s="309" t="s">
        <v>255</v>
      </c>
      <c r="D367" s="33"/>
      <c r="E367" s="33" t="s">
        <v>238</v>
      </c>
      <c r="F367" s="33" t="s">
        <v>229</v>
      </c>
      <c r="G367" s="33" t="s">
        <v>237</v>
      </c>
      <c r="H367" s="33" t="s">
        <v>4</v>
      </c>
      <c r="I367" s="33" t="s">
        <v>240</v>
      </c>
      <c r="J367" s="33" t="s">
        <v>5</v>
      </c>
      <c r="K367" s="33"/>
      <c r="L367" s="34" t="s">
        <v>308</v>
      </c>
      <c r="M367" s="34" t="s">
        <v>286</v>
      </c>
      <c r="N367" s="34" t="s">
        <v>239</v>
      </c>
    </row>
    <row r="368" spans="3:14" ht="14.45" customHeight="1" x14ac:dyDescent="0.25">
      <c r="C368" s="310"/>
      <c r="D368" s="15"/>
      <c r="E368" s="15"/>
      <c r="F368" s="15"/>
      <c r="G368" s="15"/>
      <c r="H368" s="15"/>
      <c r="I368" s="15"/>
      <c r="J368" s="15"/>
      <c r="K368" s="15"/>
      <c r="L368" s="312" t="s">
        <v>319</v>
      </c>
      <c r="M368" s="312" t="s">
        <v>336</v>
      </c>
      <c r="N368" s="314" t="s">
        <v>322</v>
      </c>
    </row>
    <row r="369" spans="3:14" ht="14.45" customHeight="1" x14ac:dyDescent="0.25">
      <c r="C369" s="310"/>
      <c r="D369" s="15"/>
      <c r="E369" s="15"/>
      <c r="F369" s="15"/>
      <c r="G369" s="15"/>
      <c r="H369" s="15"/>
      <c r="I369" s="15"/>
      <c r="J369" s="15"/>
      <c r="K369" s="15"/>
      <c r="L369" s="313"/>
      <c r="M369" s="313"/>
      <c r="N369" s="315"/>
    </row>
    <row r="370" spans="3:14" x14ac:dyDescent="0.25">
      <c r="C370" s="310"/>
      <c r="D370" s="15"/>
      <c r="E370" s="15"/>
      <c r="F370" s="15"/>
      <c r="G370" s="15"/>
      <c r="H370" s="15"/>
      <c r="I370" s="15"/>
      <c r="J370" s="15"/>
      <c r="K370" s="15"/>
      <c r="L370" s="313"/>
      <c r="M370" s="313"/>
      <c r="N370" s="315"/>
    </row>
    <row r="371" spans="3:14" x14ac:dyDescent="0.25">
      <c r="C371" s="310"/>
      <c r="D371" s="15"/>
      <c r="E371" s="15"/>
      <c r="F371" s="15"/>
      <c r="G371" s="15"/>
      <c r="H371" s="15"/>
      <c r="I371" s="15"/>
      <c r="J371" s="15"/>
      <c r="K371" s="15"/>
      <c r="L371" s="313"/>
      <c r="M371" s="313"/>
      <c r="N371" s="315"/>
    </row>
    <row r="372" spans="3:14" x14ac:dyDescent="0.25">
      <c r="C372" s="310"/>
      <c r="D372" s="15"/>
      <c r="E372" s="15"/>
      <c r="F372" s="15"/>
      <c r="G372" s="15"/>
      <c r="H372" s="15"/>
      <c r="I372" s="15"/>
      <c r="J372" s="15"/>
      <c r="K372" s="15"/>
      <c r="L372" s="313"/>
      <c r="M372" s="313"/>
      <c r="N372" s="315"/>
    </row>
    <row r="373" spans="3:14" x14ac:dyDescent="0.25">
      <c r="C373" s="310"/>
      <c r="D373" s="15"/>
      <c r="E373" s="15"/>
      <c r="F373" s="15"/>
      <c r="G373" s="15"/>
      <c r="H373" s="15"/>
      <c r="I373" s="15"/>
      <c r="J373" s="15"/>
      <c r="K373" s="15"/>
      <c r="L373" s="313"/>
      <c r="M373" s="313"/>
      <c r="N373" s="315"/>
    </row>
    <row r="374" spans="3:14" x14ac:dyDescent="0.25">
      <c r="C374" s="310"/>
      <c r="D374" s="15"/>
      <c r="E374" s="15"/>
      <c r="F374" s="15"/>
      <c r="G374" s="15"/>
      <c r="H374" s="15"/>
      <c r="I374" s="15"/>
      <c r="J374" s="15"/>
      <c r="K374" s="15"/>
      <c r="L374" s="313"/>
      <c r="M374" s="313"/>
      <c r="N374" s="315"/>
    </row>
    <row r="375" spans="3:14" ht="15.75" thickBot="1" x14ac:dyDescent="0.3">
      <c r="C375" s="311"/>
      <c r="D375" s="15"/>
      <c r="E375" s="15"/>
      <c r="F375" s="15"/>
      <c r="G375" s="15"/>
      <c r="H375" s="15"/>
      <c r="I375" s="15"/>
      <c r="J375" s="15"/>
      <c r="K375" s="15"/>
      <c r="L375" s="313"/>
      <c r="M375" s="313"/>
      <c r="N375" s="315"/>
    </row>
    <row r="376" spans="3:14" ht="15.75" thickBot="1" x14ac:dyDescent="0.3">
      <c r="C376" s="309" t="s">
        <v>256</v>
      </c>
      <c r="D376" s="33"/>
      <c r="E376" s="33" t="s">
        <v>238</v>
      </c>
      <c r="F376" s="33" t="s">
        <v>229</v>
      </c>
      <c r="G376" s="33" t="s">
        <v>237</v>
      </c>
      <c r="H376" s="33" t="s">
        <v>4</v>
      </c>
      <c r="I376" s="33" t="s">
        <v>240</v>
      </c>
      <c r="J376" s="33" t="s">
        <v>5</v>
      </c>
      <c r="K376" s="33"/>
      <c r="L376" s="34" t="s">
        <v>308</v>
      </c>
      <c r="M376" s="34" t="s">
        <v>286</v>
      </c>
      <c r="N376" s="34" t="s">
        <v>239</v>
      </c>
    </row>
    <row r="377" spans="3:14" ht="14.45" customHeight="1" x14ac:dyDescent="0.25">
      <c r="C377" s="310"/>
      <c r="D377" s="15"/>
      <c r="E377" s="15"/>
      <c r="F377" s="15"/>
      <c r="G377" s="15"/>
      <c r="H377" s="15"/>
      <c r="I377" s="15"/>
      <c r="J377" s="15"/>
      <c r="K377" s="15"/>
      <c r="L377" s="312" t="s">
        <v>319</v>
      </c>
      <c r="M377" s="312" t="s">
        <v>337</v>
      </c>
      <c r="N377" s="312" t="s">
        <v>338</v>
      </c>
    </row>
    <row r="378" spans="3:14" ht="14.45" customHeight="1" x14ac:dyDescent="0.25">
      <c r="C378" s="310"/>
      <c r="D378" s="15"/>
      <c r="E378" s="15"/>
      <c r="F378" s="15"/>
      <c r="G378" s="15"/>
      <c r="H378" s="15"/>
      <c r="I378" s="15"/>
      <c r="J378" s="15"/>
      <c r="K378" s="15"/>
      <c r="L378" s="313"/>
      <c r="M378" s="313"/>
      <c r="N378" s="313"/>
    </row>
    <row r="379" spans="3:14" x14ac:dyDescent="0.25">
      <c r="C379" s="310"/>
      <c r="D379" s="15"/>
      <c r="E379" s="15"/>
      <c r="F379" s="15"/>
      <c r="G379" s="15"/>
      <c r="H379" s="15"/>
      <c r="I379" s="15"/>
      <c r="J379" s="15"/>
      <c r="K379" s="15"/>
      <c r="L379" s="313"/>
      <c r="M379" s="313"/>
      <c r="N379" s="313"/>
    </row>
    <row r="380" spans="3:14" x14ac:dyDescent="0.25">
      <c r="C380" s="310"/>
      <c r="D380" s="15"/>
      <c r="E380" s="15"/>
      <c r="F380" s="15"/>
      <c r="G380" s="15"/>
      <c r="H380" s="15"/>
      <c r="I380" s="15"/>
      <c r="J380" s="15"/>
      <c r="K380" s="15"/>
      <c r="L380" s="313"/>
      <c r="M380" s="313"/>
      <c r="N380" s="313"/>
    </row>
    <row r="381" spans="3:14" x14ac:dyDescent="0.25">
      <c r="C381" s="310"/>
      <c r="D381" s="15"/>
      <c r="E381" s="15"/>
      <c r="F381" s="15"/>
      <c r="G381" s="15"/>
      <c r="H381" s="15"/>
      <c r="I381" s="15"/>
      <c r="J381" s="15"/>
      <c r="K381" s="15"/>
      <c r="L381" s="313"/>
      <c r="M381" s="313"/>
      <c r="N381" s="313"/>
    </row>
    <row r="382" spans="3:14" x14ac:dyDescent="0.25">
      <c r="C382" s="310"/>
      <c r="D382" s="15"/>
      <c r="E382" s="15"/>
      <c r="F382" s="15"/>
      <c r="G382" s="15"/>
      <c r="H382" s="15"/>
      <c r="I382" s="15"/>
      <c r="J382" s="15"/>
      <c r="K382" s="15"/>
      <c r="L382" s="313"/>
      <c r="M382" s="313"/>
      <c r="N382" s="313"/>
    </row>
    <row r="383" spans="3:14" x14ac:dyDescent="0.25">
      <c r="C383" s="310"/>
      <c r="D383" s="15"/>
      <c r="E383" s="15"/>
      <c r="F383" s="15"/>
      <c r="G383" s="15"/>
      <c r="H383" s="15"/>
      <c r="I383" s="15"/>
      <c r="J383" s="15"/>
      <c r="K383" s="15"/>
      <c r="L383" s="313"/>
      <c r="M383" s="313"/>
      <c r="N383" s="313"/>
    </row>
    <row r="384" spans="3:14" ht="15.75" thickBot="1" x14ac:dyDescent="0.3">
      <c r="C384" s="311"/>
      <c r="D384" s="15"/>
      <c r="E384" s="15"/>
      <c r="F384" s="15"/>
      <c r="G384" s="15"/>
      <c r="H384" s="15"/>
      <c r="I384" s="15"/>
      <c r="J384" s="15"/>
      <c r="K384" s="15"/>
      <c r="L384" s="313"/>
      <c r="M384" s="313"/>
      <c r="N384" s="313"/>
    </row>
    <row r="385" spans="3:14" ht="15.75" thickBot="1" x14ac:dyDescent="0.3">
      <c r="C385" s="309" t="s">
        <v>258</v>
      </c>
      <c r="D385" s="33"/>
      <c r="E385" s="33" t="s">
        <v>238</v>
      </c>
      <c r="F385" s="33" t="s">
        <v>229</v>
      </c>
      <c r="G385" s="33" t="s">
        <v>237</v>
      </c>
      <c r="H385" s="33" t="s">
        <v>4</v>
      </c>
      <c r="I385" s="33" t="s">
        <v>240</v>
      </c>
      <c r="J385" s="33" t="s">
        <v>5</v>
      </c>
      <c r="K385" s="33"/>
      <c r="L385" s="34" t="s">
        <v>308</v>
      </c>
      <c r="M385" s="34" t="s">
        <v>286</v>
      </c>
      <c r="N385" s="34" t="s">
        <v>239</v>
      </c>
    </row>
    <row r="386" spans="3:14" ht="14.45" customHeight="1" x14ac:dyDescent="0.25">
      <c r="C386" s="310"/>
      <c r="D386" s="15"/>
      <c r="E386" s="15"/>
      <c r="F386" s="15"/>
      <c r="G386" s="15"/>
      <c r="H386" s="15"/>
      <c r="I386" s="15"/>
      <c r="J386" s="15"/>
      <c r="K386" s="15"/>
      <c r="L386" s="312" t="s">
        <v>319</v>
      </c>
      <c r="M386" s="312" t="s">
        <v>339</v>
      </c>
      <c r="N386" s="312" t="s">
        <v>340</v>
      </c>
    </row>
    <row r="387" spans="3:14" x14ac:dyDescent="0.25">
      <c r="C387" s="310"/>
      <c r="D387" s="15"/>
      <c r="E387" s="15"/>
      <c r="F387" s="15"/>
      <c r="G387" s="15"/>
      <c r="H387" s="15"/>
      <c r="I387" s="15"/>
      <c r="J387" s="15"/>
      <c r="K387" s="15"/>
      <c r="L387" s="313"/>
      <c r="M387" s="313"/>
      <c r="N387" s="313"/>
    </row>
    <row r="388" spans="3:14" x14ac:dyDescent="0.25">
      <c r="C388" s="310"/>
      <c r="D388" s="15"/>
      <c r="E388" s="15"/>
      <c r="F388" s="15"/>
      <c r="G388" s="15"/>
      <c r="H388" s="15"/>
      <c r="I388" s="15"/>
      <c r="J388" s="15"/>
      <c r="K388" s="15"/>
      <c r="L388" s="313"/>
      <c r="M388" s="313"/>
      <c r="N388" s="313"/>
    </row>
    <row r="389" spans="3:14" x14ac:dyDescent="0.25">
      <c r="C389" s="310"/>
      <c r="D389" s="15"/>
      <c r="E389" s="15"/>
      <c r="F389" s="15"/>
      <c r="G389" s="15"/>
      <c r="H389" s="15"/>
      <c r="I389" s="15"/>
      <c r="J389" s="15"/>
      <c r="K389" s="15"/>
      <c r="L389" s="313"/>
      <c r="M389" s="313"/>
      <c r="N389" s="313"/>
    </row>
    <row r="390" spans="3:14" x14ac:dyDescent="0.25">
      <c r="C390" s="310"/>
      <c r="D390" s="15"/>
      <c r="E390" s="15"/>
      <c r="F390" s="15"/>
      <c r="G390" s="15"/>
      <c r="H390" s="15"/>
      <c r="I390" s="15"/>
      <c r="J390" s="15"/>
      <c r="K390" s="15"/>
      <c r="L390" s="313"/>
      <c r="M390" s="313"/>
      <c r="N390" s="313"/>
    </row>
    <row r="391" spans="3:14" x14ac:dyDescent="0.25">
      <c r="C391" s="310"/>
      <c r="D391" s="15"/>
      <c r="E391" s="15"/>
      <c r="F391" s="15"/>
      <c r="G391" s="15"/>
      <c r="H391" s="15"/>
      <c r="I391" s="15"/>
      <c r="J391" s="15"/>
      <c r="K391" s="15"/>
      <c r="L391" s="313"/>
      <c r="M391" s="313"/>
      <c r="N391" s="313"/>
    </row>
    <row r="392" spans="3:14" x14ac:dyDescent="0.25">
      <c r="C392" s="310"/>
      <c r="D392" s="15"/>
      <c r="E392" s="15"/>
      <c r="F392" s="15"/>
      <c r="G392" s="15"/>
      <c r="H392" s="15"/>
      <c r="I392" s="15"/>
      <c r="J392" s="15"/>
      <c r="K392" s="15"/>
      <c r="L392" s="313"/>
      <c r="M392" s="313"/>
      <c r="N392" s="313"/>
    </row>
    <row r="393" spans="3:14" ht="15.75" thickBot="1" x14ac:dyDescent="0.3">
      <c r="C393" s="311"/>
      <c r="D393" s="15"/>
      <c r="E393" s="15"/>
      <c r="F393" s="15"/>
      <c r="G393" s="15"/>
      <c r="H393" s="15"/>
      <c r="I393" s="15"/>
      <c r="J393" s="15"/>
      <c r="K393" s="15"/>
      <c r="L393" s="313"/>
      <c r="M393" s="313"/>
      <c r="N393" s="313"/>
    </row>
    <row r="394" spans="3:14" ht="15.75" thickBot="1" x14ac:dyDescent="0.3">
      <c r="C394" s="309" t="s">
        <v>267</v>
      </c>
      <c r="D394" s="173"/>
      <c r="E394" s="33" t="s">
        <v>238</v>
      </c>
      <c r="F394" s="33" t="s">
        <v>229</v>
      </c>
      <c r="G394" s="33" t="s">
        <v>237</v>
      </c>
      <c r="H394" s="33" t="s">
        <v>4</v>
      </c>
      <c r="I394" s="33" t="s">
        <v>240</v>
      </c>
      <c r="J394" s="33" t="s">
        <v>5</v>
      </c>
      <c r="K394" s="33"/>
      <c r="L394" s="34" t="s">
        <v>308</v>
      </c>
      <c r="M394" s="34" t="s">
        <v>286</v>
      </c>
      <c r="N394" s="34" t="s">
        <v>239</v>
      </c>
    </row>
    <row r="395" spans="3:14" ht="14.45" customHeight="1" x14ac:dyDescent="0.25">
      <c r="C395" s="310"/>
      <c r="D395" s="18"/>
      <c r="E395" s="15"/>
      <c r="F395" s="15"/>
      <c r="G395" s="15"/>
      <c r="H395" s="15"/>
      <c r="I395" s="15"/>
      <c r="J395" s="15"/>
      <c r="K395" s="15"/>
      <c r="L395" s="312" t="s">
        <v>319</v>
      </c>
      <c r="M395" s="312" t="s">
        <v>341</v>
      </c>
      <c r="N395" s="312" t="s">
        <v>342</v>
      </c>
    </row>
    <row r="396" spans="3:14" x14ac:dyDescent="0.25">
      <c r="C396" s="310"/>
      <c r="D396" s="18"/>
      <c r="E396" s="15"/>
      <c r="F396" s="15"/>
      <c r="G396" s="15"/>
      <c r="H396" s="15"/>
      <c r="I396" s="15"/>
      <c r="J396" s="15"/>
      <c r="K396" s="15"/>
      <c r="L396" s="313"/>
      <c r="M396" s="315"/>
      <c r="N396" s="313"/>
    </row>
    <row r="397" spans="3:14" x14ac:dyDescent="0.25">
      <c r="C397" s="310"/>
      <c r="D397" s="18"/>
      <c r="E397" s="15"/>
      <c r="F397" s="15"/>
      <c r="G397" s="15"/>
      <c r="H397" s="15"/>
      <c r="I397" s="15"/>
      <c r="J397" s="15"/>
      <c r="K397" s="15"/>
      <c r="L397" s="313"/>
      <c r="M397" s="315"/>
      <c r="N397" s="313"/>
    </row>
    <row r="398" spans="3:14" x14ac:dyDescent="0.25">
      <c r="C398" s="310"/>
      <c r="D398" s="18"/>
      <c r="E398" s="15"/>
      <c r="F398" s="15"/>
      <c r="G398" s="15"/>
      <c r="H398" s="15"/>
      <c r="I398" s="15"/>
      <c r="J398" s="15"/>
      <c r="K398" s="15"/>
      <c r="L398" s="313"/>
      <c r="M398" s="315"/>
      <c r="N398" s="313"/>
    </row>
    <row r="399" spans="3:14" x14ac:dyDescent="0.25">
      <c r="C399" s="310"/>
      <c r="D399" s="18"/>
      <c r="E399" s="15"/>
      <c r="F399" s="15"/>
      <c r="G399" s="15"/>
      <c r="H399" s="15"/>
      <c r="I399" s="15"/>
      <c r="J399" s="15"/>
      <c r="K399" s="15"/>
      <c r="L399" s="313"/>
      <c r="M399" s="315"/>
      <c r="N399" s="313"/>
    </row>
    <row r="400" spans="3:14" x14ac:dyDescent="0.25">
      <c r="C400" s="310"/>
      <c r="D400" s="18"/>
      <c r="E400" s="15"/>
      <c r="F400" s="15"/>
      <c r="G400" s="15"/>
      <c r="H400" s="15"/>
      <c r="I400" s="15"/>
      <c r="J400" s="15"/>
      <c r="K400" s="15"/>
      <c r="L400" s="313"/>
      <c r="M400" s="315"/>
      <c r="N400" s="313"/>
    </row>
    <row r="401" spans="3:14" x14ac:dyDescent="0.25">
      <c r="C401" s="310"/>
      <c r="D401" s="18"/>
      <c r="E401" s="15"/>
      <c r="F401" s="15"/>
      <c r="G401" s="15"/>
      <c r="H401" s="15"/>
      <c r="I401" s="15"/>
      <c r="J401" s="15"/>
      <c r="K401" s="15"/>
      <c r="L401" s="313"/>
      <c r="M401" s="315"/>
      <c r="N401" s="313"/>
    </row>
    <row r="402" spans="3:14" ht="15.75" thickBot="1" x14ac:dyDescent="0.3">
      <c r="C402" s="311"/>
      <c r="D402" s="174"/>
      <c r="E402" s="21"/>
      <c r="F402" s="21"/>
      <c r="G402" s="21"/>
      <c r="H402" s="21"/>
      <c r="I402" s="21"/>
      <c r="J402" s="21"/>
      <c r="K402" s="21"/>
      <c r="L402" s="316"/>
      <c r="M402" s="317"/>
      <c r="N402" s="316"/>
    </row>
    <row r="403" spans="3:14" x14ac:dyDescent="0.25">
      <c r="D403" s="23"/>
      <c r="E403" s="23"/>
      <c r="F403" s="23"/>
      <c r="G403" s="23"/>
      <c r="H403" s="23"/>
      <c r="I403" s="23"/>
      <c r="J403" s="23"/>
      <c r="K403" s="23"/>
      <c r="L403" s="46"/>
      <c r="M403" s="35"/>
      <c r="N403" s="46"/>
    </row>
    <row r="404" spans="3:14" x14ac:dyDescent="0.25">
      <c r="D404" s="1"/>
      <c r="E404" s="1"/>
      <c r="F404" s="1"/>
      <c r="G404" s="1"/>
      <c r="H404" s="1"/>
      <c r="I404" s="1"/>
      <c r="J404" s="1"/>
      <c r="K404" s="1"/>
      <c r="L404" s="10"/>
      <c r="M404" s="36"/>
      <c r="N404" s="10"/>
    </row>
    <row r="405" spans="3:14" x14ac:dyDescent="0.25">
      <c r="D405" s="1"/>
      <c r="E405" s="1"/>
      <c r="F405" s="1"/>
      <c r="G405" s="1"/>
      <c r="H405" s="1"/>
      <c r="I405" s="1"/>
      <c r="J405" s="1"/>
      <c r="K405" s="1"/>
      <c r="L405" s="10"/>
      <c r="M405" s="36"/>
      <c r="N405" s="10"/>
    </row>
    <row r="406" spans="3:14" x14ac:dyDescent="0.25">
      <c r="D406" s="1"/>
      <c r="E406" s="1"/>
      <c r="F406" s="1"/>
      <c r="G406" s="1"/>
      <c r="H406" s="1"/>
      <c r="I406" s="1"/>
      <c r="J406" s="1"/>
      <c r="K406" s="1"/>
      <c r="L406" s="10"/>
      <c r="M406" s="36"/>
      <c r="N406" s="10"/>
    </row>
    <row r="407" spans="3:14" x14ac:dyDescent="0.25">
      <c r="D407" s="1"/>
      <c r="E407" s="1"/>
      <c r="F407" s="1"/>
      <c r="G407" s="1"/>
      <c r="H407" s="1"/>
      <c r="I407" s="1"/>
      <c r="J407" s="1"/>
      <c r="K407" s="1"/>
      <c r="L407" s="10"/>
      <c r="M407" s="36"/>
      <c r="N407" s="10"/>
    </row>
    <row r="408" spans="3:14" x14ac:dyDescent="0.25">
      <c r="D408" s="1"/>
      <c r="E408" s="1"/>
      <c r="F408" s="1"/>
      <c r="G408" s="1"/>
      <c r="H408" s="1"/>
      <c r="I408" s="1"/>
      <c r="J408" s="1"/>
      <c r="K408" s="1"/>
      <c r="L408" s="10"/>
      <c r="M408" s="36"/>
      <c r="N408" s="10"/>
    </row>
    <row r="409" spans="3:14" x14ac:dyDescent="0.25">
      <c r="D409" s="1"/>
      <c r="E409" s="1"/>
      <c r="F409" s="1"/>
      <c r="G409" s="1"/>
      <c r="H409" s="1"/>
      <c r="I409" s="1"/>
      <c r="J409" s="1"/>
      <c r="K409" s="1"/>
      <c r="L409" s="10"/>
      <c r="M409" s="36"/>
      <c r="N409" s="10"/>
    </row>
    <row r="410" spans="3:14" x14ac:dyDescent="0.25">
      <c r="D410" s="1"/>
      <c r="E410" s="1"/>
      <c r="F410" s="1"/>
      <c r="G410" s="1"/>
      <c r="H410" s="1"/>
      <c r="I410" s="1"/>
      <c r="J410" s="1"/>
      <c r="K410" s="1"/>
      <c r="L410" s="10"/>
      <c r="M410" s="36"/>
      <c r="N410" s="10"/>
    </row>
    <row r="411" spans="3:14" x14ac:dyDescent="0.25">
      <c r="D411" s="1"/>
      <c r="E411" s="1"/>
      <c r="F411" s="1"/>
      <c r="G411" s="1"/>
      <c r="H411" s="1"/>
      <c r="I411" s="1"/>
      <c r="J411" s="1"/>
      <c r="K411" s="1"/>
      <c r="L411" s="10"/>
      <c r="M411" s="36"/>
      <c r="N411" s="10"/>
    </row>
    <row r="412" spans="3:14" x14ac:dyDescent="0.25">
      <c r="D412" s="1"/>
      <c r="E412" s="1"/>
      <c r="F412" s="1"/>
      <c r="G412" s="1"/>
      <c r="H412" s="1"/>
      <c r="I412" s="1"/>
      <c r="J412" s="1"/>
      <c r="K412" s="1"/>
      <c r="L412" s="10"/>
      <c r="M412" s="36"/>
      <c r="N412" s="10"/>
    </row>
    <row r="413" spans="3:14" x14ac:dyDescent="0.25">
      <c r="D413" s="1"/>
      <c r="E413" s="1"/>
      <c r="F413" s="1"/>
      <c r="G413" s="1"/>
      <c r="H413" s="1"/>
      <c r="I413" s="1"/>
      <c r="J413" s="1"/>
      <c r="K413" s="1"/>
      <c r="L413" s="10"/>
      <c r="M413" s="36"/>
      <c r="N413" s="10"/>
    </row>
    <row r="414" spans="3:14" x14ac:dyDescent="0.25">
      <c r="D414" s="1"/>
      <c r="E414" s="1"/>
      <c r="F414" s="1"/>
      <c r="G414" s="1"/>
      <c r="H414" s="1"/>
      <c r="I414" s="1"/>
      <c r="J414" s="1"/>
      <c r="K414" s="1"/>
      <c r="L414" s="10"/>
      <c r="M414" s="36"/>
      <c r="N414" s="10"/>
    </row>
    <row r="415" spans="3:14" x14ac:dyDescent="0.25">
      <c r="D415" s="1"/>
      <c r="E415" s="1"/>
      <c r="F415" s="1"/>
      <c r="G415" s="1"/>
      <c r="H415" s="1"/>
      <c r="I415" s="1"/>
      <c r="J415" s="1"/>
      <c r="K415" s="1"/>
      <c r="L415" s="10"/>
      <c r="M415" s="36"/>
      <c r="N415" s="10"/>
    </row>
    <row r="416" spans="3:14" x14ac:dyDescent="0.25">
      <c r="D416" s="1"/>
      <c r="E416" s="1"/>
      <c r="F416" s="1"/>
      <c r="G416" s="1"/>
      <c r="H416" s="1"/>
      <c r="I416" s="1"/>
      <c r="J416" s="1"/>
      <c r="K416" s="1"/>
      <c r="L416" s="10"/>
      <c r="M416" s="36"/>
      <c r="N416" s="10"/>
    </row>
    <row r="417" spans="4:14" x14ac:dyDescent="0.25">
      <c r="D417" s="1"/>
      <c r="E417" s="1"/>
      <c r="F417" s="1"/>
      <c r="G417" s="1"/>
      <c r="H417" s="1"/>
      <c r="I417" s="1"/>
      <c r="J417" s="1"/>
      <c r="K417" s="1"/>
      <c r="L417" s="10"/>
      <c r="M417" s="36"/>
      <c r="N417" s="10"/>
    </row>
    <row r="418" spans="4:14" x14ac:dyDescent="0.25">
      <c r="D418" s="1"/>
      <c r="E418" s="1"/>
      <c r="F418" s="1"/>
      <c r="G418" s="1"/>
      <c r="H418" s="1"/>
      <c r="I418" s="1"/>
      <c r="J418" s="1"/>
      <c r="K418" s="1"/>
      <c r="L418" s="10"/>
      <c r="M418" s="36"/>
      <c r="N418" s="10"/>
    </row>
    <row r="419" spans="4:14" x14ac:dyDescent="0.25">
      <c r="D419" s="1"/>
      <c r="E419" s="1"/>
      <c r="F419" s="1"/>
      <c r="G419" s="1"/>
      <c r="H419" s="1"/>
      <c r="I419" s="1"/>
      <c r="J419" s="1"/>
      <c r="K419" s="1"/>
      <c r="L419" s="10"/>
      <c r="M419" s="36"/>
      <c r="N419" s="10"/>
    </row>
    <row r="420" spans="4:14" x14ac:dyDescent="0.25">
      <c r="D420" s="1"/>
      <c r="E420" s="1"/>
      <c r="F420" s="1"/>
      <c r="G420" s="1"/>
      <c r="H420" s="1"/>
      <c r="I420" s="1"/>
      <c r="J420" s="1"/>
      <c r="K420" s="1"/>
      <c r="L420" s="10"/>
      <c r="M420" s="36"/>
      <c r="N420" s="10"/>
    </row>
    <row r="421" spans="4:14" x14ac:dyDescent="0.25">
      <c r="D421" s="1"/>
      <c r="E421" s="1"/>
      <c r="F421" s="1"/>
      <c r="G421" s="1"/>
      <c r="H421" s="1"/>
      <c r="I421" s="1"/>
      <c r="J421" s="1"/>
      <c r="K421" s="1"/>
      <c r="L421" s="10"/>
      <c r="M421" s="36"/>
      <c r="N421" s="10"/>
    </row>
    <row r="422" spans="4:14" x14ac:dyDescent="0.25">
      <c r="D422" s="1"/>
      <c r="E422" s="1"/>
      <c r="F422" s="1"/>
      <c r="G422" s="1"/>
      <c r="H422" s="1"/>
      <c r="I422" s="1"/>
      <c r="J422" s="1"/>
      <c r="K422" s="1"/>
      <c r="L422" s="10"/>
      <c r="M422" s="36"/>
      <c r="N422" s="10"/>
    </row>
    <row r="423" spans="4:14" x14ac:dyDescent="0.25">
      <c r="D423" s="1"/>
      <c r="E423" s="1"/>
      <c r="F423" s="1"/>
      <c r="G423" s="1"/>
      <c r="H423" s="1"/>
      <c r="I423" s="1"/>
      <c r="J423" s="1"/>
      <c r="K423" s="1"/>
      <c r="L423" s="10"/>
      <c r="M423" s="36"/>
      <c r="N423" s="10"/>
    </row>
    <row r="424" spans="4:14" x14ac:dyDescent="0.25">
      <c r="D424" s="1"/>
      <c r="E424" s="1"/>
      <c r="F424" s="1"/>
      <c r="G424" s="1"/>
      <c r="H424" s="1"/>
      <c r="I424" s="1"/>
      <c r="J424" s="1"/>
      <c r="K424" s="1"/>
      <c r="L424" s="10"/>
      <c r="M424" s="36"/>
      <c r="N424" s="10"/>
    </row>
    <row r="425" spans="4:14" x14ac:dyDescent="0.25">
      <c r="D425" s="1"/>
      <c r="E425" s="1"/>
      <c r="F425" s="1"/>
      <c r="G425" s="1"/>
      <c r="H425" s="1"/>
      <c r="I425" s="1"/>
      <c r="J425" s="1"/>
      <c r="K425" s="1"/>
      <c r="L425" s="10"/>
      <c r="M425" s="36"/>
      <c r="N425" s="10"/>
    </row>
    <row r="426" spans="4:14" x14ac:dyDescent="0.25">
      <c r="D426" s="1"/>
      <c r="E426" s="1"/>
      <c r="F426" s="1"/>
      <c r="G426" s="1"/>
      <c r="H426" s="1"/>
      <c r="I426" s="1"/>
      <c r="J426" s="1"/>
      <c r="K426" s="1"/>
      <c r="L426" s="10"/>
      <c r="M426" s="36"/>
      <c r="N426" s="10"/>
    </row>
  </sheetData>
  <mergeCells count="86">
    <mergeCell ref="C110:C137"/>
    <mergeCell ref="C34:C109"/>
    <mergeCell ref="C6:C33"/>
    <mergeCell ref="B173:B227"/>
    <mergeCell ref="B6:B172"/>
    <mergeCell ref="C138:C172"/>
    <mergeCell ref="C349:C357"/>
    <mergeCell ref="L332:L339"/>
    <mergeCell ref="M332:M339"/>
    <mergeCell ref="N332:N339"/>
    <mergeCell ref="L341:L348"/>
    <mergeCell ref="M341:M348"/>
    <mergeCell ref="N341:N348"/>
    <mergeCell ref="L350:L357"/>
    <mergeCell ref="M350:M357"/>
    <mergeCell ref="N350:N357"/>
    <mergeCell ref="N359:N366"/>
    <mergeCell ref="L305:L312"/>
    <mergeCell ref="M305:M312"/>
    <mergeCell ref="N305:N312"/>
    <mergeCell ref="L314:L321"/>
    <mergeCell ref="M314:M321"/>
    <mergeCell ref="N314:N321"/>
    <mergeCell ref="L323:L330"/>
    <mergeCell ref="M323:M330"/>
    <mergeCell ref="N323:N330"/>
    <mergeCell ref="L359:L366"/>
    <mergeCell ref="M359:M366"/>
    <mergeCell ref="L286:L293"/>
    <mergeCell ref="M286:M293"/>
    <mergeCell ref="N286:N293"/>
    <mergeCell ref="L295:L303"/>
    <mergeCell ref="M295:M303"/>
    <mergeCell ref="N295:N303"/>
    <mergeCell ref="M229:M275"/>
    <mergeCell ref="N229:N275"/>
    <mergeCell ref="L277:L284"/>
    <mergeCell ref="M277:M284"/>
    <mergeCell ref="N277:N284"/>
    <mergeCell ref="L395:L402"/>
    <mergeCell ref="N395:N402"/>
    <mergeCell ref="M395:M402"/>
    <mergeCell ref="L377:L384"/>
    <mergeCell ref="M377:M384"/>
    <mergeCell ref="N377:N384"/>
    <mergeCell ref="L386:L393"/>
    <mergeCell ref="M386:M393"/>
    <mergeCell ref="N386:N393"/>
    <mergeCell ref="L368:L375"/>
    <mergeCell ref="M368:M375"/>
    <mergeCell ref="N368:N375"/>
    <mergeCell ref="L111:L137"/>
    <mergeCell ref="M111:M137"/>
    <mergeCell ref="N111:N137"/>
    <mergeCell ref="L139:L172"/>
    <mergeCell ref="M139:M172"/>
    <mergeCell ref="N139:N172"/>
    <mergeCell ref="L174:L193"/>
    <mergeCell ref="M174:M193"/>
    <mergeCell ref="N174:N193"/>
    <mergeCell ref="L195:L227"/>
    <mergeCell ref="M195:M227"/>
    <mergeCell ref="N195:N227"/>
    <mergeCell ref="L229:L275"/>
    <mergeCell ref="L7:L33"/>
    <mergeCell ref="M7:M33"/>
    <mergeCell ref="N7:N33"/>
    <mergeCell ref="L35:L109"/>
    <mergeCell ref="M35:M109"/>
    <mergeCell ref="N35:N109"/>
    <mergeCell ref="C394:C402"/>
    <mergeCell ref="C385:C393"/>
    <mergeCell ref="C376:C384"/>
    <mergeCell ref="C367:C375"/>
    <mergeCell ref="C173:C193"/>
    <mergeCell ref="C304:C312"/>
    <mergeCell ref="C294:C303"/>
    <mergeCell ref="C285:C293"/>
    <mergeCell ref="C276:C284"/>
    <mergeCell ref="C228:C275"/>
    <mergeCell ref="C194:C227"/>
    <mergeCell ref="C340:C348"/>
    <mergeCell ref="C331:C339"/>
    <mergeCell ref="C322:C330"/>
    <mergeCell ref="C313:C321"/>
    <mergeCell ref="C358:C366"/>
  </mergeCells>
  <pageMargins left="0.7" right="0.7" top="0.75" bottom="0.75" header="0.3" footer="0.3"/>
  <pageSetup scale="19" orientation="portrait" r:id="rId1"/>
  <colBreaks count="1" manualBreakCount="1">
    <brk id="12" min="3" max="252" man="1"/>
  </colBreak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9F7C5-5D1F-497C-8084-50D44987B6B0}">
  <dimension ref="A1:K128"/>
  <sheetViews>
    <sheetView topLeftCell="A61" zoomScale="70" zoomScaleNormal="70" workbookViewId="0">
      <selection activeCell="B86" sqref="B86:B91"/>
    </sheetView>
  </sheetViews>
  <sheetFormatPr baseColWidth="10" defaultColWidth="10.85546875" defaultRowHeight="15" x14ac:dyDescent="0.25"/>
  <cols>
    <col min="1" max="1" width="23.28515625" style="3" customWidth="1"/>
    <col min="2" max="2" width="30.85546875" style="27" customWidth="1"/>
    <col min="3" max="3" width="20.140625" style="179" customWidth="1"/>
    <col min="4" max="4" width="32.7109375" style="27" customWidth="1"/>
    <col min="5" max="5" width="9.85546875" style="180" customWidth="1"/>
    <col min="6" max="6" width="12.5703125" style="180" customWidth="1"/>
    <col min="7" max="7" width="24.85546875" style="27" customWidth="1"/>
    <col min="8" max="8" width="14.28515625" style="27" customWidth="1"/>
    <col min="9" max="9" width="13.5703125" style="27" customWidth="1"/>
    <col min="10" max="10" width="16.85546875" style="27" customWidth="1"/>
    <col min="11" max="11" width="41.42578125" style="182" customWidth="1"/>
    <col min="12" max="16384" width="10.85546875" style="3"/>
  </cols>
  <sheetData>
    <row r="1" spans="1:11" ht="23.25" x14ac:dyDescent="0.35">
      <c r="D1" s="176" t="s">
        <v>271</v>
      </c>
    </row>
    <row r="2" spans="1:11" x14ac:dyDescent="0.25">
      <c r="D2" s="177"/>
    </row>
    <row r="3" spans="1:11" x14ac:dyDescent="0.25">
      <c r="D3" s="170" t="s">
        <v>7</v>
      </c>
    </row>
    <row r="4" spans="1:11" ht="30" x14ac:dyDescent="0.25">
      <c r="D4" s="178" t="s">
        <v>6</v>
      </c>
    </row>
    <row r="6" spans="1:11" x14ac:dyDescent="0.25">
      <c r="A6" s="341" t="s">
        <v>1</v>
      </c>
      <c r="B6" s="320" t="s">
        <v>748</v>
      </c>
      <c r="C6" s="321" t="s">
        <v>276</v>
      </c>
      <c r="D6" s="321"/>
      <c r="E6" s="321"/>
      <c r="F6" s="321"/>
      <c r="G6" s="321"/>
      <c r="H6" s="321"/>
      <c r="I6" s="321"/>
      <c r="J6" s="321"/>
      <c r="K6" s="321"/>
    </row>
    <row r="7" spans="1:11" ht="45" x14ac:dyDescent="0.25">
      <c r="A7" s="342"/>
      <c r="B7" s="320"/>
      <c r="C7" s="154" t="s">
        <v>272</v>
      </c>
      <c r="D7" s="28" t="s">
        <v>274</v>
      </c>
      <c r="E7" s="154" t="s">
        <v>589</v>
      </c>
      <c r="F7" s="154" t="s">
        <v>593</v>
      </c>
      <c r="G7" s="143" t="s">
        <v>594</v>
      </c>
      <c r="H7" s="72" t="s">
        <v>666</v>
      </c>
      <c r="I7" s="72" t="s">
        <v>667</v>
      </c>
      <c r="J7" s="154" t="s">
        <v>717</v>
      </c>
      <c r="K7" s="183" t="s">
        <v>668</v>
      </c>
    </row>
    <row r="8" spans="1:11" ht="45" x14ac:dyDescent="0.25">
      <c r="A8" s="344" t="s">
        <v>733</v>
      </c>
      <c r="B8" s="324" t="s">
        <v>750</v>
      </c>
      <c r="C8" s="48" t="s">
        <v>370</v>
      </c>
      <c r="D8" s="78" t="s">
        <v>371</v>
      </c>
      <c r="E8" s="26" t="s">
        <v>588</v>
      </c>
      <c r="F8" s="26" t="s">
        <v>619</v>
      </c>
      <c r="G8" s="99" t="s">
        <v>620</v>
      </c>
      <c r="H8" s="14" t="s">
        <v>588</v>
      </c>
      <c r="I8" s="14" t="s">
        <v>590</v>
      </c>
      <c r="J8" s="14" t="s">
        <v>681</v>
      </c>
      <c r="K8" s="184" t="s">
        <v>773</v>
      </c>
    </row>
    <row r="9" spans="1:11" ht="75" x14ac:dyDescent="0.25">
      <c r="A9" s="345"/>
      <c r="B9" s="325"/>
      <c r="C9" s="48" t="s">
        <v>712</v>
      </c>
      <c r="D9" s="78" t="s">
        <v>451</v>
      </c>
      <c r="E9" s="26" t="s">
        <v>588</v>
      </c>
      <c r="F9" s="26" t="s">
        <v>617</v>
      </c>
      <c r="G9" s="99" t="s">
        <v>618</v>
      </c>
      <c r="H9" s="14" t="s">
        <v>590</v>
      </c>
      <c r="I9" s="14" t="s">
        <v>590</v>
      </c>
      <c r="J9" s="14" t="s">
        <v>681</v>
      </c>
      <c r="K9" s="184" t="s">
        <v>682</v>
      </c>
    </row>
    <row r="10" spans="1:11" ht="24" x14ac:dyDescent="0.25">
      <c r="A10" s="345"/>
      <c r="B10" s="325"/>
      <c r="C10" s="48" t="s">
        <v>447</v>
      </c>
      <c r="D10" s="49" t="s">
        <v>450</v>
      </c>
      <c r="E10" s="26" t="s">
        <v>590</v>
      </c>
      <c r="F10" s="26"/>
      <c r="G10" s="14"/>
      <c r="H10" s="14" t="s">
        <v>588</v>
      </c>
      <c r="I10" s="14" t="s">
        <v>679</v>
      </c>
      <c r="J10" s="14" t="s">
        <v>679</v>
      </c>
      <c r="K10" s="107"/>
    </row>
    <row r="11" spans="1:11" ht="24" x14ac:dyDescent="0.25">
      <c r="A11" s="345"/>
      <c r="B11" s="325"/>
      <c r="C11" s="48" t="s">
        <v>510</v>
      </c>
      <c r="D11" s="31" t="s">
        <v>511</v>
      </c>
      <c r="E11" s="26" t="s">
        <v>588</v>
      </c>
      <c r="F11" s="26" t="s">
        <v>602</v>
      </c>
      <c r="G11" s="99" t="s">
        <v>601</v>
      </c>
      <c r="H11" s="14" t="s">
        <v>588</v>
      </c>
      <c r="I11" s="14" t="s">
        <v>590</v>
      </c>
      <c r="J11" s="26" t="s">
        <v>672</v>
      </c>
      <c r="K11" s="144" t="s">
        <v>680</v>
      </c>
    </row>
    <row r="12" spans="1:11" x14ac:dyDescent="0.25">
      <c r="A12" s="341" t="s">
        <v>1</v>
      </c>
      <c r="B12" s="320" t="s">
        <v>748</v>
      </c>
      <c r="C12" s="321" t="s">
        <v>276</v>
      </c>
      <c r="D12" s="321"/>
      <c r="E12" s="321"/>
      <c r="F12" s="321"/>
      <c r="G12" s="321"/>
      <c r="H12" s="321"/>
      <c r="I12" s="321"/>
      <c r="J12" s="321"/>
      <c r="K12" s="321"/>
    </row>
    <row r="13" spans="1:11" ht="45" x14ac:dyDescent="0.25">
      <c r="A13" s="342"/>
      <c r="B13" s="320"/>
      <c r="C13" s="154" t="s">
        <v>272</v>
      </c>
      <c r="D13" s="28" t="s">
        <v>274</v>
      </c>
      <c r="E13" s="154" t="s">
        <v>589</v>
      </c>
      <c r="F13" s="154" t="s">
        <v>593</v>
      </c>
      <c r="G13" s="143" t="s">
        <v>594</v>
      </c>
      <c r="H13" s="72" t="s">
        <v>666</v>
      </c>
      <c r="I13" s="72" t="s">
        <v>667</v>
      </c>
      <c r="J13" s="154" t="s">
        <v>717</v>
      </c>
      <c r="K13" s="183" t="s">
        <v>668</v>
      </c>
    </row>
    <row r="14" spans="1:11" ht="36.6" customHeight="1" x14ac:dyDescent="0.25">
      <c r="A14" s="152" t="s">
        <v>734</v>
      </c>
      <c r="B14" s="153" t="s">
        <v>750</v>
      </c>
      <c r="C14" s="48" t="s">
        <v>452</v>
      </c>
      <c r="D14" s="49" t="s">
        <v>360</v>
      </c>
      <c r="E14" s="181" t="s">
        <v>588</v>
      </c>
      <c r="F14" s="26" t="s">
        <v>607</v>
      </c>
      <c r="G14" s="99" t="s">
        <v>608</v>
      </c>
      <c r="H14" s="14" t="s">
        <v>588</v>
      </c>
      <c r="I14" s="14" t="s">
        <v>588</v>
      </c>
      <c r="J14" s="14" t="s">
        <v>681</v>
      </c>
      <c r="K14" s="32" t="s">
        <v>673</v>
      </c>
    </row>
    <row r="15" spans="1:11" x14ac:dyDescent="0.25">
      <c r="A15" s="341" t="s">
        <v>1</v>
      </c>
      <c r="B15" s="320" t="s">
        <v>748</v>
      </c>
      <c r="C15" s="321" t="s">
        <v>276</v>
      </c>
      <c r="D15" s="321"/>
      <c r="E15" s="321"/>
      <c r="F15" s="321"/>
      <c r="G15" s="321"/>
      <c r="H15" s="321"/>
      <c r="I15" s="321"/>
      <c r="J15" s="321"/>
      <c r="K15" s="321"/>
    </row>
    <row r="16" spans="1:11" ht="45" x14ac:dyDescent="0.25">
      <c r="A16" s="342"/>
      <c r="B16" s="320"/>
      <c r="C16" s="155" t="s">
        <v>272</v>
      </c>
      <c r="D16" s="28" t="s">
        <v>274</v>
      </c>
      <c r="E16" s="154" t="s">
        <v>589</v>
      </c>
      <c r="F16" s="154" t="s">
        <v>593</v>
      </c>
      <c r="G16" s="143" t="s">
        <v>594</v>
      </c>
      <c r="H16" s="72" t="s">
        <v>666</v>
      </c>
      <c r="I16" s="72" t="s">
        <v>667</v>
      </c>
      <c r="J16" s="154" t="s">
        <v>717</v>
      </c>
      <c r="K16" s="183" t="s">
        <v>668</v>
      </c>
    </row>
    <row r="17" spans="1:11" x14ac:dyDescent="0.25">
      <c r="A17" s="357" t="s">
        <v>23</v>
      </c>
      <c r="B17" s="324" t="s">
        <v>750</v>
      </c>
      <c r="C17" s="326" t="s">
        <v>356</v>
      </c>
      <c r="D17" s="327"/>
      <c r="E17" s="327"/>
      <c r="F17" s="327"/>
      <c r="G17" s="327"/>
      <c r="H17" s="327"/>
      <c r="I17" s="327"/>
      <c r="J17" s="327"/>
      <c r="K17" s="328"/>
    </row>
    <row r="18" spans="1:11" x14ac:dyDescent="0.25">
      <c r="A18" s="358"/>
      <c r="B18" s="325"/>
      <c r="C18" s="329"/>
      <c r="D18" s="330"/>
      <c r="E18" s="330"/>
      <c r="F18" s="330"/>
      <c r="G18" s="330"/>
      <c r="H18" s="330"/>
      <c r="I18" s="330"/>
      <c r="J18" s="330"/>
      <c r="K18" s="331"/>
    </row>
    <row r="19" spans="1:11" x14ac:dyDescent="0.25">
      <c r="A19" s="358"/>
      <c r="B19" s="325"/>
      <c r="C19" s="329"/>
      <c r="D19" s="330"/>
      <c r="E19" s="330"/>
      <c r="F19" s="330"/>
      <c r="G19" s="330"/>
      <c r="H19" s="330"/>
      <c r="I19" s="330"/>
      <c r="J19" s="330"/>
      <c r="K19" s="331"/>
    </row>
    <row r="20" spans="1:11" x14ac:dyDescent="0.25">
      <c r="A20" s="358"/>
      <c r="B20" s="325"/>
      <c r="C20" s="329"/>
      <c r="D20" s="330"/>
      <c r="E20" s="330"/>
      <c r="F20" s="330"/>
      <c r="G20" s="330"/>
      <c r="H20" s="330"/>
      <c r="I20" s="330"/>
      <c r="J20" s="330"/>
      <c r="K20" s="331"/>
    </row>
    <row r="21" spans="1:11" x14ac:dyDescent="0.25">
      <c r="A21" s="359"/>
      <c r="B21" s="347"/>
      <c r="C21" s="332"/>
      <c r="D21" s="333"/>
      <c r="E21" s="333"/>
      <c r="F21" s="333"/>
      <c r="G21" s="333"/>
      <c r="H21" s="333"/>
      <c r="I21" s="333"/>
      <c r="J21" s="333"/>
      <c r="K21" s="334"/>
    </row>
    <row r="22" spans="1:11" x14ac:dyDescent="0.25">
      <c r="A22" s="341" t="s">
        <v>1</v>
      </c>
      <c r="B22" s="320" t="s">
        <v>748</v>
      </c>
      <c r="C22" s="321" t="s">
        <v>276</v>
      </c>
      <c r="D22" s="321"/>
      <c r="E22" s="321"/>
      <c r="F22" s="321"/>
      <c r="G22" s="321"/>
      <c r="H22" s="321"/>
      <c r="I22" s="321"/>
      <c r="J22" s="321"/>
      <c r="K22" s="321"/>
    </row>
    <row r="23" spans="1:11" ht="45" x14ac:dyDescent="0.25">
      <c r="A23" s="342"/>
      <c r="B23" s="320"/>
      <c r="C23" s="154" t="s">
        <v>272</v>
      </c>
      <c r="D23" s="28" t="s">
        <v>274</v>
      </c>
      <c r="E23" s="154" t="s">
        <v>589</v>
      </c>
      <c r="F23" s="154" t="s">
        <v>593</v>
      </c>
      <c r="G23" s="143" t="s">
        <v>594</v>
      </c>
      <c r="H23" s="72" t="s">
        <v>666</v>
      </c>
      <c r="I23" s="72" t="s">
        <v>667</v>
      </c>
      <c r="J23" s="154" t="s">
        <v>717</v>
      </c>
      <c r="K23" s="183" t="s">
        <v>668</v>
      </c>
    </row>
    <row r="24" spans="1:11" ht="42.6" customHeight="1" x14ac:dyDescent="0.25">
      <c r="A24" s="279" t="s">
        <v>736</v>
      </c>
      <c r="B24" s="322" t="s">
        <v>750</v>
      </c>
      <c r="C24" s="48" t="s">
        <v>541</v>
      </c>
      <c r="D24" s="99" t="s">
        <v>277</v>
      </c>
      <c r="E24" s="26" t="s">
        <v>588</v>
      </c>
      <c r="F24" s="26" t="s">
        <v>617</v>
      </c>
      <c r="G24" s="99" t="s">
        <v>618</v>
      </c>
      <c r="H24" s="14" t="s">
        <v>590</v>
      </c>
      <c r="I24" s="14" t="s">
        <v>590</v>
      </c>
      <c r="J24" s="14" t="s">
        <v>681</v>
      </c>
      <c r="K24" s="184" t="s">
        <v>682</v>
      </c>
    </row>
    <row r="25" spans="1:11" ht="36" x14ac:dyDescent="0.25">
      <c r="A25" s="280"/>
      <c r="B25" s="323"/>
      <c r="C25" s="48" t="s">
        <v>367</v>
      </c>
      <c r="D25" s="99" t="s">
        <v>284</v>
      </c>
      <c r="E25" s="26" t="s">
        <v>588</v>
      </c>
      <c r="F25" s="26" t="s">
        <v>619</v>
      </c>
      <c r="G25" s="99" t="s">
        <v>620</v>
      </c>
      <c r="H25" s="14" t="s">
        <v>588</v>
      </c>
      <c r="I25" s="14" t="s">
        <v>590</v>
      </c>
      <c r="J25" s="14" t="s">
        <v>681</v>
      </c>
      <c r="K25" s="184" t="s">
        <v>773</v>
      </c>
    </row>
    <row r="26" spans="1:11" ht="36" x14ac:dyDescent="0.25">
      <c r="A26" s="280"/>
      <c r="B26" s="323"/>
      <c r="C26" s="48" t="s">
        <v>372</v>
      </c>
      <c r="D26" s="99" t="s">
        <v>373</v>
      </c>
      <c r="E26" s="26" t="s">
        <v>588</v>
      </c>
      <c r="F26" s="26" t="s">
        <v>619</v>
      </c>
      <c r="G26" s="99" t="s">
        <v>620</v>
      </c>
      <c r="H26" s="14" t="s">
        <v>588</v>
      </c>
      <c r="I26" s="14" t="s">
        <v>590</v>
      </c>
      <c r="J26" s="14" t="s">
        <v>681</v>
      </c>
      <c r="K26" s="184" t="s">
        <v>773</v>
      </c>
    </row>
    <row r="27" spans="1:11" ht="36" x14ac:dyDescent="0.25">
      <c r="A27" s="280"/>
      <c r="B27" s="323"/>
      <c r="C27" s="48" t="s">
        <v>359</v>
      </c>
      <c r="D27" s="99" t="s">
        <v>360</v>
      </c>
      <c r="E27" s="26" t="s">
        <v>588</v>
      </c>
      <c r="F27" s="26" t="s">
        <v>607</v>
      </c>
      <c r="G27" s="99" t="s">
        <v>608</v>
      </c>
      <c r="H27" s="14" t="s">
        <v>588</v>
      </c>
      <c r="I27" s="14" t="s">
        <v>588</v>
      </c>
      <c r="J27" s="14" t="s">
        <v>681</v>
      </c>
      <c r="K27" s="32" t="s">
        <v>673</v>
      </c>
    </row>
    <row r="28" spans="1:11" ht="23.1" customHeight="1" x14ac:dyDescent="0.25">
      <c r="A28" s="280"/>
      <c r="B28" s="323"/>
      <c r="C28" s="48" t="s">
        <v>447</v>
      </c>
      <c r="D28" s="99" t="s">
        <v>453</v>
      </c>
      <c r="E28" s="26" t="s">
        <v>590</v>
      </c>
      <c r="F28" s="26"/>
      <c r="G28" s="14"/>
      <c r="H28" s="14" t="s">
        <v>588</v>
      </c>
      <c r="I28" s="14" t="s">
        <v>679</v>
      </c>
      <c r="J28" s="14" t="s">
        <v>679</v>
      </c>
      <c r="K28" s="107"/>
    </row>
    <row r="29" spans="1:11" ht="24" x14ac:dyDescent="0.25">
      <c r="A29" s="280"/>
      <c r="B29" s="323"/>
      <c r="C29" s="48" t="s">
        <v>510</v>
      </c>
      <c r="D29" s="99" t="s">
        <v>511</v>
      </c>
      <c r="E29" s="26" t="s">
        <v>588</v>
      </c>
      <c r="F29" s="26" t="s">
        <v>602</v>
      </c>
      <c r="G29" s="99" t="s">
        <v>601</v>
      </c>
      <c r="H29" s="14" t="s">
        <v>588</v>
      </c>
      <c r="I29" s="14" t="s">
        <v>590</v>
      </c>
      <c r="J29" s="26" t="s">
        <v>672</v>
      </c>
      <c r="K29" s="144" t="s">
        <v>680</v>
      </c>
    </row>
    <row r="30" spans="1:11" x14ac:dyDescent="0.25">
      <c r="A30" s="341" t="s">
        <v>1</v>
      </c>
      <c r="B30" s="320" t="s">
        <v>748</v>
      </c>
      <c r="C30" s="321" t="s">
        <v>276</v>
      </c>
      <c r="D30" s="321"/>
      <c r="E30" s="321"/>
      <c r="F30" s="321"/>
      <c r="G30" s="321"/>
      <c r="H30" s="321"/>
      <c r="I30" s="321"/>
      <c r="J30" s="321"/>
      <c r="K30" s="321"/>
    </row>
    <row r="31" spans="1:11" ht="45" x14ac:dyDescent="0.25">
      <c r="A31" s="342"/>
      <c r="B31" s="320"/>
      <c r="C31" s="154" t="s">
        <v>272</v>
      </c>
      <c r="D31" s="28" t="s">
        <v>274</v>
      </c>
      <c r="E31" s="154" t="s">
        <v>589</v>
      </c>
      <c r="F31" s="154" t="s">
        <v>593</v>
      </c>
      <c r="G31" s="143" t="s">
        <v>594</v>
      </c>
      <c r="H31" s="72" t="s">
        <v>666</v>
      </c>
      <c r="I31" s="72" t="s">
        <v>667</v>
      </c>
      <c r="J31" s="154" t="s">
        <v>717</v>
      </c>
      <c r="K31" s="183" t="s">
        <v>668</v>
      </c>
    </row>
    <row r="32" spans="1:11" x14ac:dyDescent="0.25">
      <c r="A32" s="354" t="s">
        <v>737</v>
      </c>
      <c r="B32" s="324" t="s">
        <v>750</v>
      </c>
      <c r="C32" s="335" t="s">
        <v>356</v>
      </c>
      <c r="D32" s="336"/>
      <c r="E32" s="336"/>
      <c r="F32" s="336"/>
      <c r="G32" s="336"/>
      <c r="H32" s="336"/>
      <c r="I32" s="336"/>
      <c r="J32" s="336"/>
      <c r="K32" s="337"/>
    </row>
    <row r="33" spans="1:11" x14ac:dyDescent="0.25">
      <c r="A33" s="355"/>
      <c r="B33" s="325"/>
      <c r="C33" s="338"/>
      <c r="D33" s="339"/>
      <c r="E33" s="339"/>
      <c r="F33" s="339"/>
      <c r="G33" s="339"/>
      <c r="H33" s="339"/>
      <c r="I33" s="339"/>
      <c r="J33" s="339"/>
      <c r="K33" s="340"/>
    </row>
    <row r="34" spans="1:11" x14ac:dyDescent="0.25">
      <c r="A34" s="355"/>
      <c r="B34" s="325"/>
      <c r="C34" s="338"/>
      <c r="D34" s="339"/>
      <c r="E34" s="339"/>
      <c r="F34" s="339"/>
      <c r="G34" s="339"/>
      <c r="H34" s="339"/>
      <c r="I34" s="339"/>
      <c r="J34" s="339"/>
      <c r="K34" s="340"/>
    </row>
    <row r="35" spans="1:11" x14ac:dyDescent="0.25">
      <c r="A35" s="341" t="s">
        <v>1</v>
      </c>
      <c r="B35" s="320" t="s">
        <v>748</v>
      </c>
      <c r="C35" s="321" t="s">
        <v>276</v>
      </c>
      <c r="D35" s="321"/>
      <c r="E35" s="321"/>
      <c r="F35" s="321"/>
      <c r="G35" s="321"/>
      <c r="H35" s="321"/>
      <c r="I35" s="321"/>
      <c r="J35" s="321"/>
      <c r="K35" s="321"/>
    </row>
    <row r="36" spans="1:11" ht="45" x14ac:dyDescent="0.25">
      <c r="A36" s="342"/>
      <c r="B36" s="320"/>
      <c r="C36" s="154" t="s">
        <v>272</v>
      </c>
      <c r="D36" s="28" t="s">
        <v>274</v>
      </c>
      <c r="E36" s="154" t="s">
        <v>589</v>
      </c>
      <c r="F36" s="154" t="s">
        <v>593</v>
      </c>
      <c r="G36" s="143" t="s">
        <v>594</v>
      </c>
      <c r="H36" s="72" t="s">
        <v>666</v>
      </c>
      <c r="I36" s="72" t="s">
        <v>667</v>
      </c>
      <c r="J36" s="154" t="s">
        <v>717</v>
      </c>
      <c r="K36" s="183" t="s">
        <v>668</v>
      </c>
    </row>
    <row r="37" spans="1:11" ht="36" x14ac:dyDescent="0.25">
      <c r="A37" s="279" t="s">
        <v>738</v>
      </c>
      <c r="B37" s="322" t="s">
        <v>750</v>
      </c>
      <c r="C37" s="48" t="s">
        <v>473</v>
      </c>
      <c r="D37" s="99" t="s">
        <v>474</v>
      </c>
      <c r="E37" s="26" t="s">
        <v>588</v>
      </c>
      <c r="F37" s="26" t="s">
        <v>619</v>
      </c>
      <c r="G37" s="99" t="s">
        <v>620</v>
      </c>
      <c r="H37" s="14" t="s">
        <v>588</v>
      </c>
      <c r="I37" s="14" t="s">
        <v>590</v>
      </c>
      <c r="J37" s="14" t="s">
        <v>681</v>
      </c>
      <c r="K37" s="184" t="s">
        <v>773</v>
      </c>
    </row>
    <row r="38" spans="1:11" ht="24" x14ac:dyDescent="0.25">
      <c r="A38" s="280"/>
      <c r="B38" s="323"/>
      <c r="C38" s="48" t="s">
        <v>478</v>
      </c>
      <c r="D38" s="99" t="s">
        <v>476</v>
      </c>
      <c r="E38" s="26" t="s">
        <v>590</v>
      </c>
      <c r="F38" s="26"/>
      <c r="G38" s="14"/>
      <c r="H38" s="14" t="s">
        <v>588</v>
      </c>
      <c r="I38" s="14" t="s">
        <v>679</v>
      </c>
      <c r="J38" s="14" t="s">
        <v>679</v>
      </c>
      <c r="K38" s="107"/>
    </row>
    <row r="39" spans="1:11" ht="48" x14ac:dyDescent="0.25">
      <c r="A39" s="280"/>
      <c r="B39" s="323"/>
      <c r="C39" s="48" t="s">
        <v>477</v>
      </c>
      <c r="D39" s="99" t="s">
        <v>471</v>
      </c>
      <c r="E39" s="26" t="s">
        <v>588</v>
      </c>
      <c r="F39" s="26" t="s">
        <v>617</v>
      </c>
      <c r="G39" s="99" t="s">
        <v>618</v>
      </c>
      <c r="H39" s="14" t="s">
        <v>588</v>
      </c>
      <c r="I39" s="14" t="s">
        <v>588</v>
      </c>
      <c r="J39" s="14" t="s">
        <v>681</v>
      </c>
      <c r="K39" s="107" t="s">
        <v>683</v>
      </c>
    </row>
    <row r="40" spans="1:11" ht="24" x14ac:dyDescent="0.25">
      <c r="A40" s="280"/>
      <c r="B40" s="323"/>
      <c r="C40" s="48" t="s">
        <v>510</v>
      </c>
      <c r="D40" s="99" t="s">
        <v>511</v>
      </c>
      <c r="E40" s="26" t="s">
        <v>588</v>
      </c>
      <c r="F40" s="26" t="s">
        <v>602</v>
      </c>
      <c r="G40" s="99" t="s">
        <v>601</v>
      </c>
      <c r="H40" s="14" t="s">
        <v>588</v>
      </c>
      <c r="I40" s="14" t="s">
        <v>590</v>
      </c>
      <c r="J40" s="26" t="s">
        <v>672</v>
      </c>
      <c r="K40" s="144" t="s">
        <v>680</v>
      </c>
    </row>
    <row r="41" spans="1:11" x14ac:dyDescent="0.25">
      <c r="A41" s="341" t="s">
        <v>1</v>
      </c>
      <c r="B41" s="320" t="s">
        <v>748</v>
      </c>
      <c r="C41" s="321" t="s">
        <v>276</v>
      </c>
      <c r="D41" s="321"/>
      <c r="E41" s="321"/>
      <c r="F41" s="321"/>
      <c r="G41" s="321"/>
      <c r="H41" s="321"/>
      <c r="I41" s="321"/>
      <c r="J41" s="321"/>
      <c r="K41" s="321"/>
    </row>
    <row r="42" spans="1:11" ht="45" x14ac:dyDescent="0.25">
      <c r="A42" s="342"/>
      <c r="B42" s="320"/>
      <c r="C42" s="154" t="s">
        <v>272</v>
      </c>
      <c r="D42" s="28" t="s">
        <v>274</v>
      </c>
      <c r="E42" s="154" t="s">
        <v>589</v>
      </c>
      <c r="F42" s="154" t="s">
        <v>593</v>
      </c>
      <c r="G42" s="143" t="s">
        <v>594</v>
      </c>
      <c r="H42" s="72" t="s">
        <v>666</v>
      </c>
      <c r="I42" s="72" t="s">
        <v>667</v>
      </c>
      <c r="J42" s="154" t="s">
        <v>717</v>
      </c>
      <c r="K42" s="183" t="s">
        <v>668</v>
      </c>
    </row>
    <row r="43" spans="1:11" ht="36" x14ac:dyDescent="0.25">
      <c r="A43" s="279" t="s">
        <v>739</v>
      </c>
      <c r="B43" s="322" t="s">
        <v>750</v>
      </c>
      <c r="C43" s="48" t="s">
        <v>359</v>
      </c>
      <c r="D43" s="99" t="s">
        <v>360</v>
      </c>
      <c r="E43" s="26" t="s">
        <v>588</v>
      </c>
      <c r="F43" s="26" t="s">
        <v>607</v>
      </c>
      <c r="G43" s="99" t="s">
        <v>608</v>
      </c>
      <c r="H43" s="14" t="s">
        <v>588</v>
      </c>
      <c r="I43" s="14" t="s">
        <v>588</v>
      </c>
      <c r="J43" s="14" t="s">
        <v>681</v>
      </c>
      <c r="K43" s="32" t="s">
        <v>673</v>
      </c>
    </row>
    <row r="44" spans="1:11" ht="36" x14ac:dyDescent="0.25">
      <c r="A44" s="280"/>
      <c r="B44" s="323"/>
      <c r="C44" s="48" t="s">
        <v>369</v>
      </c>
      <c r="D44" s="99" t="s">
        <v>368</v>
      </c>
      <c r="E44" s="26" t="s">
        <v>588</v>
      </c>
      <c r="F44" s="26" t="s">
        <v>619</v>
      </c>
      <c r="G44" s="99" t="s">
        <v>620</v>
      </c>
      <c r="H44" s="14" t="s">
        <v>588</v>
      </c>
      <c r="I44" s="14" t="s">
        <v>590</v>
      </c>
      <c r="J44" s="14" t="s">
        <v>681</v>
      </c>
      <c r="K44" s="184" t="s">
        <v>773</v>
      </c>
    </row>
    <row r="45" spans="1:11" x14ac:dyDescent="0.25">
      <c r="A45" s="341" t="s">
        <v>1</v>
      </c>
      <c r="B45" s="320" t="s">
        <v>748</v>
      </c>
      <c r="C45" s="321" t="s">
        <v>276</v>
      </c>
      <c r="D45" s="321"/>
      <c r="E45" s="321"/>
      <c r="F45" s="321"/>
      <c r="G45" s="321"/>
      <c r="H45" s="321"/>
      <c r="I45" s="321"/>
      <c r="J45" s="321"/>
      <c r="K45" s="321"/>
    </row>
    <row r="46" spans="1:11" ht="45" x14ac:dyDescent="0.25">
      <c r="A46" s="342"/>
      <c r="B46" s="320"/>
      <c r="C46" s="154" t="s">
        <v>272</v>
      </c>
      <c r="D46" s="28" t="s">
        <v>274</v>
      </c>
      <c r="E46" s="154" t="s">
        <v>589</v>
      </c>
      <c r="F46" s="154" t="s">
        <v>593</v>
      </c>
      <c r="G46" s="143" t="s">
        <v>594</v>
      </c>
      <c r="H46" s="72" t="s">
        <v>666</v>
      </c>
      <c r="I46" s="72" t="s">
        <v>667</v>
      </c>
      <c r="J46" s="154" t="s">
        <v>717</v>
      </c>
      <c r="K46" s="183" t="s">
        <v>668</v>
      </c>
    </row>
    <row r="47" spans="1:11" ht="24" x14ac:dyDescent="0.25">
      <c r="A47" s="279" t="s">
        <v>740</v>
      </c>
      <c r="B47" s="30" t="s">
        <v>281</v>
      </c>
      <c r="C47" s="48" t="s">
        <v>398</v>
      </c>
      <c r="D47" s="99" t="s">
        <v>500</v>
      </c>
      <c r="E47" s="26" t="s">
        <v>588</v>
      </c>
      <c r="F47" s="26" t="s">
        <v>597</v>
      </c>
      <c r="G47" s="99" t="s">
        <v>598</v>
      </c>
      <c r="H47" s="14" t="s">
        <v>588</v>
      </c>
      <c r="I47" s="14" t="s">
        <v>590</v>
      </c>
      <c r="J47" s="14" t="s">
        <v>679</v>
      </c>
      <c r="K47" s="107"/>
    </row>
    <row r="48" spans="1:11" ht="48" x14ac:dyDescent="0.25">
      <c r="A48" s="280"/>
      <c r="B48" s="31" t="s">
        <v>657</v>
      </c>
      <c r="C48" s="48" t="s">
        <v>447</v>
      </c>
      <c r="D48" s="99" t="s">
        <v>461</v>
      </c>
      <c r="E48" s="26" t="s">
        <v>590</v>
      </c>
      <c r="F48" s="26"/>
      <c r="G48" s="99"/>
      <c r="H48" s="14" t="s">
        <v>588</v>
      </c>
      <c r="I48" s="14" t="s">
        <v>679</v>
      </c>
      <c r="J48" s="14" t="s">
        <v>679</v>
      </c>
      <c r="K48" s="107"/>
    </row>
    <row r="49" spans="1:11" ht="15.95" customHeight="1" x14ac:dyDescent="0.25">
      <c r="A49" s="280"/>
      <c r="B49" s="30" t="s">
        <v>660</v>
      </c>
      <c r="C49" s="48" t="s">
        <v>490</v>
      </c>
      <c r="D49" s="99" t="s">
        <v>489</v>
      </c>
      <c r="E49" s="26" t="s">
        <v>590</v>
      </c>
      <c r="F49" s="26"/>
      <c r="G49" s="99"/>
      <c r="H49" s="14" t="s">
        <v>679</v>
      </c>
      <c r="I49" s="14" t="s">
        <v>679</v>
      </c>
      <c r="J49" s="14" t="s">
        <v>679</v>
      </c>
      <c r="K49" s="107"/>
    </row>
    <row r="50" spans="1:11" ht="48" x14ac:dyDescent="0.25">
      <c r="A50" s="280"/>
      <c r="B50" s="31" t="s">
        <v>661</v>
      </c>
      <c r="C50" s="48" t="s">
        <v>503</v>
      </c>
      <c r="D50" s="99" t="s">
        <v>502</v>
      </c>
      <c r="E50" s="26" t="s">
        <v>590</v>
      </c>
      <c r="F50" s="26"/>
      <c r="G50" s="99"/>
      <c r="H50" s="14" t="s">
        <v>679</v>
      </c>
      <c r="I50" s="14" t="s">
        <v>679</v>
      </c>
      <c r="J50" s="14" t="s">
        <v>679</v>
      </c>
      <c r="K50" s="156"/>
    </row>
    <row r="51" spans="1:11" ht="24" x14ac:dyDescent="0.25">
      <c r="A51" s="280"/>
      <c r="B51" s="30" t="s">
        <v>656</v>
      </c>
      <c r="C51" s="48" t="s">
        <v>519</v>
      </c>
      <c r="D51" s="99" t="s">
        <v>518</v>
      </c>
      <c r="E51" s="26" t="s">
        <v>590</v>
      </c>
      <c r="F51" s="26"/>
      <c r="G51" s="99"/>
      <c r="H51" s="14" t="s">
        <v>588</v>
      </c>
      <c r="I51" s="14" t="s">
        <v>679</v>
      </c>
      <c r="J51" s="14" t="s">
        <v>679</v>
      </c>
      <c r="K51" s="107"/>
    </row>
    <row r="52" spans="1:11" ht="62.45" customHeight="1" x14ac:dyDescent="0.25">
      <c r="A52" s="280"/>
      <c r="B52" s="31" t="s">
        <v>655</v>
      </c>
      <c r="C52" s="48" t="s">
        <v>540</v>
      </c>
      <c r="D52" s="99" t="s">
        <v>537</v>
      </c>
      <c r="E52" s="26" t="s">
        <v>588</v>
      </c>
      <c r="F52" s="26" t="s">
        <v>595</v>
      </c>
      <c r="G52" s="99" t="s">
        <v>596</v>
      </c>
      <c r="H52" s="14" t="s">
        <v>588</v>
      </c>
      <c r="I52" s="14" t="s">
        <v>590</v>
      </c>
      <c r="J52" s="26" t="s">
        <v>760</v>
      </c>
      <c r="K52" s="107" t="s">
        <v>761</v>
      </c>
    </row>
    <row r="53" spans="1:11" ht="48" x14ac:dyDescent="0.25">
      <c r="A53" s="280"/>
      <c r="B53" s="30" t="s">
        <v>662</v>
      </c>
      <c r="C53" s="48" t="s">
        <v>550</v>
      </c>
      <c r="D53" s="99" t="s">
        <v>549</v>
      </c>
      <c r="E53" s="26" t="s">
        <v>588</v>
      </c>
      <c r="F53" s="26" t="s">
        <v>605</v>
      </c>
      <c r="G53" s="99" t="s">
        <v>606</v>
      </c>
      <c r="H53" s="14" t="s">
        <v>588</v>
      </c>
      <c r="I53" s="14" t="s">
        <v>588</v>
      </c>
      <c r="J53" s="14" t="s">
        <v>771</v>
      </c>
      <c r="K53" s="107" t="s">
        <v>772</v>
      </c>
    </row>
    <row r="54" spans="1:11" ht="24" x14ac:dyDescent="0.25">
      <c r="A54" s="280"/>
      <c r="B54" s="31" t="s">
        <v>663</v>
      </c>
      <c r="C54" s="48" t="s">
        <v>562</v>
      </c>
      <c r="D54" s="99" t="s">
        <v>559</v>
      </c>
      <c r="E54" s="26" t="s">
        <v>590</v>
      </c>
      <c r="F54" s="26"/>
      <c r="G54" s="99"/>
      <c r="H54" s="14" t="s">
        <v>679</v>
      </c>
      <c r="I54" s="14" t="s">
        <v>679</v>
      </c>
      <c r="J54" s="14" t="s">
        <v>679</v>
      </c>
      <c r="K54" s="156"/>
    </row>
    <row r="55" spans="1:11" ht="24" x14ac:dyDescent="0.25">
      <c r="A55" s="280"/>
      <c r="B55" s="30"/>
      <c r="C55" s="48" t="s">
        <v>561</v>
      </c>
      <c r="D55" s="99" t="s">
        <v>560</v>
      </c>
      <c r="E55" s="26" t="s">
        <v>590</v>
      </c>
      <c r="F55" s="26"/>
      <c r="G55" s="99"/>
      <c r="H55" s="14" t="s">
        <v>679</v>
      </c>
      <c r="I55" s="14" t="s">
        <v>679</v>
      </c>
      <c r="J55" s="14" t="s">
        <v>679</v>
      </c>
      <c r="K55" s="156"/>
    </row>
    <row r="56" spans="1:11" ht="24" x14ac:dyDescent="0.25">
      <c r="A56" s="280"/>
      <c r="B56" s="30"/>
      <c r="C56" s="48" t="s">
        <v>539</v>
      </c>
      <c r="D56" s="99" t="s">
        <v>538</v>
      </c>
      <c r="E56" s="26" t="s">
        <v>590</v>
      </c>
      <c r="F56" s="26"/>
      <c r="G56" s="99"/>
      <c r="H56" s="14" t="s">
        <v>590</v>
      </c>
      <c r="I56" s="14" t="s">
        <v>590</v>
      </c>
      <c r="J56" s="14" t="s">
        <v>590</v>
      </c>
      <c r="K56" s="156" t="s">
        <v>543</v>
      </c>
    </row>
    <row r="57" spans="1:11" ht="24" x14ac:dyDescent="0.25">
      <c r="A57" s="280"/>
      <c r="B57" s="30"/>
      <c r="C57" s="48" t="s">
        <v>544</v>
      </c>
      <c r="D57" s="99" t="s">
        <v>542</v>
      </c>
      <c r="E57" s="26" t="s">
        <v>590</v>
      </c>
      <c r="F57" s="26"/>
      <c r="G57" s="99"/>
      <c r="H57" s="14" t="s">
        <v>590</v>
      </c>
      <c r="I57" s="14" t="s">
        <v>590</v>
      </c>
      <c r="J57" s="14" t="s">
        <v>590</v>
      </c>
      <c r="K57" s="156" t="s">
        <v>543</v>
      </c>
    </row>
    <row r="58" spans="1:11" ht="24" x14ac:dyDescent="0.25">
      <c r="A58" s="280"/>
      <c r="B58" s="30"/>
      <c r="C58" s="48" t="s">
        <v>555</v>
      </c>
      <c r="D58" s="99" t="s">
        <v>554</v>
      </c>
      <c r="E58" s="26" t="s">
        <v>590</v>
      </c>
      <c r="F58" s="26"/>
      <c r="G58" s="99"/>
      <c r="H58" s="14" t="s">
        <v>590</v>
      </c>
      <c r="I58" s="14" t="s">
        <v>590</v>
      </c>
      <c r="J58" s="14" t="s">
        <v>590</v>
      </c>
      <c r="K58" s="156" t="s">
        <v>543</v>
      </c>
    </row>
    <row r="59" spans="1:11" ht="24" x14ac:dyDescent="0.25">
      <c r="A59" s="280"/>
      <c r="B59" s="30"/>
      <c r="C59" s="48" t="s">
        <v>546</v>
      </c>
      <c r="D59" s="99" t="s">
        <v>545</v>
      </c>
      <c r="E59" s="26" t="s">
        <v>590</v>
      </c>
      <c r="F59" s="26"/>
      <c r="G59" s="99"/>
      <c r="H59" s="14" t="s">
        <v>590</v>
      </c>
      <c r="I59" s="14" t="s">
        <v>590</v>
      </c>
      <c r="J59" s="14" t="s">
        <v>590</v>
      </c>
      <c r="K59" s="156" t="s">
        <v>556</v>
      </c>
    </row>
    <row r="60" spans="1:11" ht="24" x14ac:dyDescent="0.25">
      <c r="A60" s="280"/>
      <c r="B60" s="30"/>
      <c r="C60" s="48" t="s">
        <v>548</v>
      </c>
      <c r="D60" s="99" t="s">
        <v>547</v>
      </c>
      <c r="E60" s="26" t="s">
        <v>590</v>
      </c>
      <c r="F60" s="26"/>
      <c r="G60" s="99"/>
      <c r="H60" s="14" t="s">
        <v>590</v>
      </c>
      <c r="I60" s="14" t="s">
        <v>590</v>
      </c>
      <c r="J60" s="14" t="s">
        <v>590</v>
      </c>
      <c r="K60" s="156" t="s">
        <v>556</v>
      </c>
    </row>
    <row r="61" spans="1:11" ht="24" x14ac:dyDescent="0.25">
      <c r="A61" s="280"/>
      <c r="B61" s="30"/>
      <c r="C61" s="48" t="s">
        <v>552</v>
      </c>
      <c r="D61" s="99" t="s">
        <v>551</v>
      </c>
      <c r="E61" s="26" t="s">
        <v>590</v>
      </c>
      <c r="F61" s="26"/>
      <c r="G61" s="99"/>
      <c r="H61" s="14" t="s">
        <v>590</v>
      </c>
      <c r="I61" s="14" t="s">
        <v>590</v>
      </c>
      <c r="J61" s="14" t="s">
        <v>590</v>
      </c>
      <c r="K61" s="156" t="s">
        <v>557</v>
      </c>
    </row>
    <row r="62" spans="1:11" x14ac:dyDescent="0.25">
      <c r="A62" s="341" t="s">
        <v>1</v>
      </c>
      <c r="B62" s="320" t="s">
        <v>748</v>
      </c>
      <c r="C62" s="321" t="s">
        <v>276</v>
      </c>
      <c r="D62" s="321"/>
      <c r="E62" s="321"/>
      <c r="F62" s="321"/>
      <c r="G62" s="321"/>
      <c r="H62" s="321"/>
      <c r="I62" s="321"/>
      <c r="J62" s="321"/>
      <c r="K62" s="321"/>
    </row>
    <row r="63" spans="1:11" ht="45" x14ac:dyDescent="0.25">
      <c r="A63" s="342"/>
      <c r="B63" s="320"/>
      <c r="C63" s="154" t="s">
        <v>272</v>
      </c>
      <c r="D63" s="28" t="s">
        <v>274</v>
      </c>
      <c r="E63" s="154" t="s">
        <v>589</v>
      </c>
      <c r="F63" s="154" t="s">
        <v>593</v>
      </c>
      <c r="G63" s="143" t="s">
        <v>594</v>
      </c>
      <c r="H63" s="72" t="s">
        <v>666</v>
      </c>
      <c r="I63" s="72" t="s">
        <v>667</v>
      </c>
      <c r="J63" s="154" t="s">
        <v>717</v>
      </c>
      <c r="K63" s="183" t="s">
        <v>668</v>
      </c>
    </row>
    <row r="64" spans="1:11" ht="48.6" customHeight="1" x14ac:dyDescent="0.25">
      <c r="A64" s="344" t="s">
        <v>741</v>
      </c>
      <c r="B64" s="324" t="s">
        <v>278</v>
      </c>
      <c r="C64" s="48" t="s">
        <v>280</v>
      </c>
      <c r="D64" s="99" t="s">
        <v>279</v>
      </c>
      <c r="E64" s="26" t="s">
        <v>588</v>
      </c>
      <c r="F64" s="26" t="s">
        <v>609</v>
      </c>
      <c r="G64" s="99" t="s">
        <v>610</v>
      </c>
      <c r="H64" s="14" t="s">
        <v>588</v>
      </c>
      <c r="I64" s="14" t="s">
        <v>588</v>
      </c>
      <c r="J64" s="26" t="s">
        <v>672</v>
      </c>
      <c r="K64" s="107" t="s">
        <v>674</v>
      </c>
    </row>
    <row r="65" spans="1:11" ht="47.45" customHeight="1" x14ac:dyDescent="0.25">
      <c r="A65" s="345"/>
      <c r="B65" s="325"/>
      <c r="C65" s="48" t="s">
        <v>282</v>
      </c>
      <c r="D65" s="99" t="s">
        <v>283</v>
      </c>
      <c r="E65" s="26" t="s">
        <v>588</v>
      </c>
      <c r="F65" s="26" t="s">
        <v>609</v>
      </c>
      <c r="G65" s="99" t="s">
        <v>610</v>
      </c>
      <c r="H65" s="14" t="s">
        <v>588</v>
      </c>
      <c r="I65" s="14" t="s">
        <v>588</v>
      </c>
      <c r="J65" s="26" t="s">
        <v>672</v>
      </c>
      <c r="K65" s="107" t="s">
        <v>674</v>
      </c>
    </row>
    <row r="66" spans="1:11" ht="45.95" customHeight="1" x14ac:dyDescent="0.25">
      <c r="A66" s="345"/>
      <c r="B66" s="325"/>
      <c r="C66" s="48" t="s">
        <v>344</v>
      </c>
      <c r="D66" s="99" t="s">
        <v>343</v>
      </c>
      <c r="E66" s="26" t="s">
        <v>588</v>
      </c>
      <c r="F66" s="26" t="s">
        <v>603</v>
      </c>
      <c r="G66" s="99" t="s">
        <v>604</v>
      </c>
      <c r="H66" s="14" t="s">
        <v>588</v>
      </c>
      <c r="I66" s="14" t="s">
        <v>588</v>
      </c>
      <c r="J66" s="26" t="s">
        <v>669</v>
      </c>
      <c r="K66" s="107" t="s">
        <v>670</v>
      </c>
    </row>
    <row r="67" spans="1:11" ht="29.45" customHeight="1" x14ac:dyDescent="0.25">
      <c r="A67" s="345"/>
      <c r="B67" s="325"/>
      <c r="C67" s="48" t="s">
        <v>347</v>
      </c>
      <c r="D67" s="99" t="s">
        <v>349</v>
      </c>
      <c r="E67" s="26" t="s">
        <v>588</v>
      </c>
      <c r="F67" s="26" t="s">
        <v>603</v>
      </c>
      <c r="G67" s="99" t="s">
        <v>604</v>
      </c>
      <c r="H67" s="14" t="s">
        <v>588</v>
      </c>
      <c r="I67" s="14" t="s">
        <v>588</v>
      </c>
      <c r="J67" s="26" t="s">
        <v>669</v>
      </c>
      <c r="K67" s="107" t="s">
        <v>670</v>
      </c>
    </row>
    <row r="68" spans="1:11" ht="24" x14ac:dyDescent="0.25">
      <c r="A68" s="345"/>
      <c r="B68" s="325"/>
      <c r="C68" s="48" t="s">
        <v>354</v>
      </c>
      <c r="D68" s="99" t="s">
        <v>355</v>
      </c>
      <c r="E68" s="26" t="s">
        <v>588</v>
      </c>
      <c r="F68" s="26" t="s">
        <v>603</v>
      </c>
      <c r="G68" s="99" t="s">
        <v>604</v>
      </c>
      <c r="H68" s="14" t="s">
        <v>588</v>
      </c>
      <c r="I68" s="14" t="s">
        <v>588</v>
      </c>
      <c r="J68" s="26" t="s">
        <v>669</v>
      </c>
      <c r="K68" s="107" t="s">
        <v>670</v>
      </c>
    </row>
    <row r="69" spans="1:11" ht="24" x14ac:dyDescent="0.25">
      <c r="A69" s="345"/>
      <c r="B69" s="325"/>
      <c r="C69" s="48" t="s">
        <v>352</v>
      </c>
      <c r="D69" s="99" t="s">
        <v>353</v>
      </c>
      <c r="E69" s="26" t="s">
        <v>588</v>
      </c>
      <c r="F69" s="26" t="s">
        <v>603</v>
      </c>
      <c r="G69" s="99" t="s">
        <v>604</v>
      </c>
      <c r="H69" s="14" t="s">
        <v>588</v>
      </c>
      <c r="I69" s="14" t="s">
        <v>588</v>
      </c>
      <c r="J69" s="26" t="s">
        <v>669</v>
      </c>
      <c r="K69" s="107" t="s">
        <v>670</v>
      </c>
    </row>
    <row r="70" spans="1:11" ht="24" x14ac:dyDescent="0.25">
      <c r="A70" s="345"/>
      <c r="B70" s="325"/>
      <c r="C70" s="48" t="s">
        <v>591</v>
      </c>
      <c r="D70" s="99" t="s">
        <v>592</v>
      </c>
      <c r="E70" s="26" t="s">
        <v>588</v>
      </c>
      <c r="F70" s="26" t="s">
        <v>603</v>
      </c>
      <c r="G70" s="99" t="s">
        <v>604</v>
      </c>
      <c r="H70" s="14" t="s">
        <v>588</v>
      </c>
      <c r="I70" s="14" t="s">
        <v>588</v>
      </c>
      <c r="J70" s="26" t="s">
        <v>669</v>
      </c>
      <c r="K70" s="107" t="s">
        <v>670</v>
      </c>
    </row>
    <row r="71" spans="1:11" ht="36.950000000000003" customHeight="1" x14ac:dyDescent="0.25">
      <c r="A71" s="346"/>
      <c r="B71" s="347"/>
      <c r="C71" s="48" t="s">
        <v>752</v>
      </c>
      <c r="D71" s="157" t="s">
        <v>753</v>
      </c>
      <c r="E71" s="26" t="s">
        <v>590</v>
      </c>
      <c r="F71" s="26" t="s">
        <v>679</v>
      </c>
      <c r="G71" s="26" t="s">
        <v>679</v>
      </c>
      <c r="H71" s="14" t="s">
        <v>588</v>
      </c>
      <c r="I71" s="14" t="s">
        <v>588</v>
      </c>
      <c r="J71" s="26" t="s">
        <v>679</v>
      </c>
      <c r="K71" s="107" t="s">
        <v>754</v>
      </c>
    </row>
    <row r="72" spans="1:11" x14ac:dyDescent="0.25">
      <c r="A72" s="341" t="s">
        <v>1</v>
      </c>
      <c r="B72" s="320" t="s">
        <v>748</v>
      </c>
      <c r="C72" s="321" t="s">
        <v>276</v>
      </c>
      <c r="D72" s="321"/>
      <c r="E72" s="321"/>
      <c r="F72" s="321"/>
      <c r="G72" s="321"/>
      <c r="H72" s="321"/>
      <c r="I72" s="321"/>
      <c r="J72" s="321"/>
      <c r="K72" s="321"/>
    </row>
    <row r="73" spans="1:11" ht="45" x14ac:dyDescent="0.25">
      <c r="A73" s="342"/>
      <c r="B73" s="320"/>
      <c r="C73" s="154" t="s">
        <v>272</v>
      </c>
      <c r="D73" s="28" t="s">
        <v>274</v>
      </c>
      <c r="E73" s="154" t="s">
        <v>589</v>
      </c>
      <c r="F73" s="154" t="s">
        <v>593</v>
      </c>
      <c r="G73" s="143" t="s">
        <v>594</v>
      </c>
      <c r="H73" s="72" t="s">
        <v>666</v>
      </c>
      <c r="I73" s="72" t="s">
        <v>667</v>
      </c>
      <c r="J73" s="154" t="s">
        <v>717</v>
      </c>
      <c r="K73" s="183" t="s">
        <v>668</v>
      </c>
    </row>
    <row r="74" spans="1:11" ht="48" x14ac:dyDescent="0.25">
      <c r="A74" s="344" t="s">
        <v>742</v>
      </c>
      <c r="B74" s="324" t="s">
        <v>278</v>
      </c>
      <c r="C74" s="48" t="s">
        <v>280</v>
      </c>
      <c r="D74" s="157" t="s">
        <v>279</v>
      </c>
      <c r="E74" s="26" t="s">
        <v>588</v>
      </c>
      <c r="F74" s="26" t="s">
        <v>609</v>
      </c>
      <c r="G74" s="99" t="s">
        <v>610</v>
      </c>
      <c r="H74" s="14" t="s">
        <v>588</v>
      </c>
      <c r="I74" s="14" t="s">
        <v>588</v>
      </c>
      <c r="J74" s="26" t="s">
        <v>672</v>
      </c>
      <c r="K74" s="107" t="s">
        <v>674</v>
      </c>
    </row>
    <row r="75" spans="1:11" ht="48" x14ac:dyDescent="0.25">
      <c r="A75" s="345"/>
      <c r="B75" s="325"/>
      <c r="C75" s="48" t="s">
        <v>282</v>
      </c>
      <c r="D75" s="99" t="s">
        <v>283</v>
      </c>
      <c r="E75" s="26" t="s">
        <v>588</v>
      </c>
      <c r="F75" s="26" t="s">
        <v>609</v>
      </c>
      <c r="G75" s="99" t="s">
        <v>610</v>
      </c>
      <c r="H75" s="14" t="s">
        <v>588</v>
      </c>
      <c r="I75" s="14" t="s">
        <v>588</v>
      </c>
      <c r="J75" s="26" t="s">
        <v>672</v>
      </c>
      <c r="K75" s="107" t="s">
        <v>674</v>
      </c>
    </row>
    <row r="76" spans="1:11" ht="48" x14ac:dyDescent="0.25">
      <c r="A76" s="345"/>
      <c r="B76" s="325"/>
      <c r="C76" s="48" t="s">
        <v>348</v>
      </c>
      <c r="D76" s="99" t="s">
        <v>343</v>
      </c>
      <c r="E76" s="26" t="s">
        <v>588</v>
      </c>
      <c r="F76" s="26" t="s">
        <v>603</v>
      </c>
      <c r="G76" s="99" t="s">
        <v>604</v>
      </c>
      <c r="H76" s="14" t="s">
        <v>588</v>
      </c>
      <c r="I76" s="14" t="s">
        <v>588</v>
      </c>
      <c r="J76" s="26" t="s">
        <v>669</v>
      </c>
      <c r="K76" s="107" t="s">
        <v>670</v>
      </c>
    </row>
    <row r="77" spans="1:11" ht="24" x14ac:dyDescent="0.25">
      <c r="A77" s="345"/>
      <c r="B77" s="325"/>
      <c r="C77" s="48" t="s">
        <v>347</v>
      </c>
      <c r="D77" s="99" t="s">
        <v>349</v>
      </c>
      <c r="E77" s="26" t="s">
        <v>588</v>
      </c>
      <c r="F77" s="26" t="s">
        <v>603</v>
      </c>
      <c r="G77" s="99" t="s">
        <v>604</v>
      </c>
      <c r="H77" s="14" t="s">
        <v>588</v>
      </c>
      <c r="I77" s="14" t="s">
        <v>588</v>
      </c>
      <c r="J77" s="26" t="s">
        <v>669</v>
      </c>
      <c r="K77" s="107" t="s">
        <v>670</v>
      </c>
    </row>
    <row r="78" spans="1:11" ht="30" x14ac:dyDescent="0.25">
      <c r="A78" s="345"/>
      <c r="B78" s="325"/>
      <c r="C78" s="48" t="s">
        <v>354</v>
      </c>
      <c r="D78" s="157" t="s">
        <v>355</v>
      </c>
      <c r="E78" s="26" t="s">
        <v>588</v>
      </c>
      <c r="F78" s="26" t="s">
        <v>603</v>
      </c>
      <c r="G78" s="99" t="s">
        <v>604</v>
      </c>
      <c r="H78" s="14" t="s">
        <v>588</v>
      </c>
      <c r="I78" s="14" t="s">
        <v>588</v>
      </c>
      <c r="J78" s="26" t="s">
        <v>669</v>
      </c>
      <c r="K78" s="107" t="s">
        <v>670</v>
      </c>
    </row>
    <row r="79" spans="1:11" ht="30" x14ac:dyDescent="0.25">
      <c r="A79" s="345"/>
      <c r="B79" s="325"/>
      <c r="C79" s="48" t="s">
        <v>352</v>
      </c>
      <c r="D79" s="157" t="s">
        <v>353</v>
      </c>
      <c r="E79" s="26" t="s">
        <v>588</v>
      </c>
      <c r="F79" s="26" t="s">
        <v>603</v>
      </c>
      <c r="G79" s="99" t="s">
        <v>604</v>
      </c>
      <c r="H79" s="14" t="s">
        <v>588</v>
      </c>
      <c r="I79" s="14" t="s">
        <v>588</v>
      </c>
      <c r="J79" s="26" t="s">
        <v>669</v>
      </c>
      <c r="K79" s="107" t="s">
        <v>670</v>
      </c>
    </row>
    <row r="80" spans="1:11" ht="24" x14ac:dyDescent="0.25">
      <c r="A80" s="346"/>
      <c r="B80" s="347"/>
      <c r="C80" s="48" t="s">
        <v>591</v>
      </c>
      <c r="D80" s="99" t="s">
        <v>592</v>
      </c>
      <c r="E80" s="26" t="s">
        <v>588</v>
      </c>
      <c r="F80" s="26" t="s">
        <v>603</v>
      </c>
      <c r="G80" s="99" t="s">
        <v>604</v>
      </c>
      <c r="H80" s="14" t="s">
        <v>588</v>
      </c>
      <c r="I80" s="14" t="s">
        <v>588</v>
      </c>
      <c r="J80" s="26" t="s">
        <v>669</v>
      </c>
      <c r="K80" s="107" t="s">
        <v>670</v>
      </c>
    </row>
    <row r="81" spans="1:11" x14ac:dyDescent="0.25">
      <c r="A81" s="341" t="s">
        <v>1</v>
      </c>
      <c r="B81" s="320" t="s">
        <v>748</v>
      </c>
      <c r="C81" s="321" t="s">
        <v>276</v>
      </c>
      <c r="D81" s="321"/>
      <c r="E81" s="321"/>
      <c r="F81" s="321"/>
      <c r="G81" s="321"/>
      <c r="H81" s="321"/>
      <c r="I81" s="321"/>
      <c r="J81" s="321"/>
      <c r="K81" s="321"/>
    </row>
    <row r="82" spans="1:11" ht="45" x14ac:dyDescent="0.25">
      <c r="A82" s="342"/>
      <c r="B82" s="320"/>
      <c r="C82" s="154" t="s">
        <v>272</v>
      </c>
      <c r="D82" s="28" t="s">
        <v>274</v>
      </c>
      <c r="E82" s="154" t="s">
        <v>589</v>
      </c>
      <c r="F82" s="154" t="s">
        <v>593</v>
      </c>
      <c r="G82" s="143" t="s">
        <v>594</v>
      </c>
      <c r="H82" s="72" t="s">
        <v>666</v>
      </c>
      <c r="I82" s="72" t="s">
        <v>667</v>
      </c>
      <c r="J82" s="154" t="s">
        <v>717</v>
      </c>
      <c r="K82" s="183" t="s">
        <v>668</v>
      </c>
    </row>
    <row r="83" spans="1:11" ht="30" x14ac:dyDescent="0.25">
      <c r="A83" s="152" t="s">
        <v>743</v>
      </c>
      <c r="B83" s="153" t="s">
        <v>750</v>
      </c>
      <c r="C83" s="48" t="s">
        <v>525</v>
      </c>
      <c r="D83" s="99" t="s">
        <v>524</v>
      </c>
      <c r="E83" s="26" t="s">
        <v>590</v>
      </c>
      <c r="F83" s="26"/>
      <c r="G83" s="14"/>
      <c r="H83" s="14" t="s">
        <v>679</v>
      </c>
      <c r="I83" s="14" t="s">
        <v>679</v>
      </c>
      <c r="J83" s="14" t="s">
        <v>679</v>
      </c>
      <c r="K83" s="156"/>
    </row>
    <row r="84" spans="1:11" x14ac:dyDescent="0.25">
      <c r="A84" s="341" t="s">
        <v>1</v>
      </c>
      <c r="B84" s="320" t="s">
        <v>749</v>
      </c>
      <c r="C84" s="321" t="s">
        <v>276</v>
      </c>
      <c r="D84" s="321"/>
      <c r="E84" s="321"/>
      <c r="F84" s="321"/>
      <c r="G84" s="321"/>
      <c r="H84" s="321"/>
      <c r="I84" s="321"/>
      <c r="J84" s="321"/>
      <c r="K84" s="321"/>
    </row>
    <row r="85" spans="1:11" ht="45" x14ac:dyDescent="0.25">
      <c r="A85" s="342"/>
      <c r="B85" s="320"/>
      <c r="C85" s="154" t="s">
        <v>272</v>
      </c>
      <c r="D85" s="28" t="s">
        <v>274</v>
      </c>
      <c r="E85" s="154" t="s">
        <v>589</v>
      </c>
      <c r="F85" s="154" t="s">
        <v>593</v>
      </c>
      <c r="G85" s="143" t="s">
        <v>594</v>
      </c>
      <c r="H85" s="72" t="s">
        <v>666</v>
      </c>
      <c r="I85" s="72" t="s">
        <v>667</v>
      </c>
      <c r="J85" s="154" t="s">
        <v>717</v>
      </c>
      <c r="K85" s="183" t="s">
        <v>668</v>
      </c>
    </row>
    <row r="86" spans="1:11" ht="36.950000000000003" customHeight="1" x14ac:dyDescent="0.25">
      <c r="A86" s="344" t="s">
        <v>744</v>
      </c>
      <c r="B86" s="324" t="s">
        <v>750</v>
      </c>
      <c r="C86" s="48" t="s">
        <v>363</v>
      </c>
      <c r="D86" s="99" t="s">
        <v>364</v>
      </c>
      <c r="E86" s="26" t="s">
        <v>588</v>
      </c>
      <c r="F86" s="26" t="s">
        <v>607</v>
      </c>
      <c r="G86" s="99" t="s">
        <v>608</v>
      </c>
      <c r="H86" s="14" t="s">
        <v>588</v>
      </c>
      <c r="I86" s="14" t="s">
        <v>588</v>
      </c>
      <c r="J86" s="14" t="s">
        <v>681</v>
      </c>
      <c r="K86" s="32" t="s">
        <v>673</v>
      </c>
    </row>
    <row r="87" spans="1:11" ht="45.6" customHeight="1" x14ac:dyDescent="0.25">
      <c r="A87" s="345"/>
      <c r="B87" s="325"/>
      <c r="C87" s="48" t="s">
        <v>366</v>
      </c>
      <c r="D87" s="99" t="s">
        <v>365</v>
      </c>
      <c r="E87" s="26" t="s">
        <v>588</v>
      </c>
      <c r="F87" s="26" t="s">
        <v>619</v>
      </c>
      <c r="G87" s="99" t="s">
        <v>620</v>
      </c>
      <c r="H87" s="14" t="s">
        <v>588</v>
      </c>
      <c r="I87" s="14" t="s">
        <v>590</v>
      </c>
      <c r="J87" s="14" t="s">
        <v>681</v>
      </c>
      <c r="K87" s="184" t="s">
        <v>773</v>
      </c>
    </row>
    <row r="88" spans="1:11" ht="24" x14ac:dyDescent="0.25">
      <c r="A88" s="345"/>
      <c r="B88" s="325"/>
      <c r="C88" s="48" t="s">
        <v>375</v>
      </c>
      <c r="D88" s="99" t="s">
        <v>374</v>
      </c>
      <c r="E88" s="26" t="s">
        <v>590</v>
      </c>
      <c r="F88" s="26" t="s">
        <v>611</v>
      </c>
      <c r="G88" s="99" t="s">
        <v>612</v>
      </c>
      <c r="H88" s="14" t="s">
        <v>679</v>
      </c>
      <c r="I88" s="14" t="s">
        <v>679</v>
      </c>
      <c r="J88" s="14" t="s">
        <v>679</v>
      </c>
      <c r="K88" s="156"/>
    </row>
    <row r="89" spans="1:11" ht="24" x14ac:dyDescent="0.25">
      <c r="A89" s="345"/>
      <c r="B89" s="325"/>
      <c r="C89" s="48" t="s">
        <v>376</v>
      </c>
      <c r="D89" s="99" t="s">
        <v>377</v>
      </c>
      <c r="E89" s="26" t="s">
        <v>590</v>
      </c>
      <c r="F89" s="26" t="s">
        <v>611</v>
      </c>
      <c r="G89" s="99" t="s">
        <v>612</v>
      </c>
      <c r="H89" s="14" t="s">
        <v>679</v>
      </c>
      <c r="I89" s="14" t="s">
        <v>679</v>
      </c>
      <c r="J89" s="14" t="s">
        <v>679</v>
      </c>
      <c r="K89" s="156"/>
    </row>
    <row r="90" spans="1:11" x14ac:dyDescent="0.25">
      <c r="A90" s="345"/>
      <c r="B90" s="325"/>
      <c r="C90" s="48" t="s">
        <v>447</v>
      </c>
      <c r="D90" s="99" t="s">
        <v>448</v>
      </c>
      <c r="E90" s="26" t="s">
        <v>590</v>
      </c>
      <c r="F90" s="26"/>
      <c r="G90" s="14"/>
      <c r="H90" s="14" t="s">
        <v>588</v>
      </c>
      <c r="I90" s="14" t="s">
        <v>679</v>
      </c>
      <c r="J90" s="14" t="s">
        <v>679</v>
      </c>
      <c r="K90" s="107"/>
    </row>
    <row r="91" spans="1:11" ht="24" x14ac:dyDescent="0.25">
      <c r="A91" s="345"/>
      <c r="B91" s="325"/>
      <c r="C91" s="48" t="s">
        <v>510</v>
      </c>
      <c r="D91" s="99" t="s">
        <v>511</v>
      </c>
      <c r="E91" s="26" t="s">
        <v>588</v>
      </c>
      <c r="F91" s="26" t="s">
        <v>602</v>
      </c>
      <c r="G91" s="99" t="s">
        <v>601</v>
      </c>
      <c r="H91" s="14" t="s">
        <v>588</v>
      </c>
      <c r="I91" s="14" t="s">
        <v>590</v>
      </c>
      <c r="J91" s="26" t="s">
        <v>672</v>
      </c>
      <c r="K91" s="144" t="s">
        <v>680</v>
      </c>
    </row>
    <row r="92" spans="1:11" x14ac:dyDescent="0.25">
      <c r="A92" s="341" t="s">
        <v>1</v>
      </c>
      <c r="B92" s="320" t="s">
        <v>748</v>
      </c>
      <c r="C92" s="321" t="s">
        <v>276</v>
      </c>
      <c r="D92" s="321"/>
      <c r="E92" s="321"/>
      <c r="F92" s="321"/>
      <c r="G92" s="321"/>
      <c r="H92" s="321"/>
      <c r="I92" s="321"/>
      <c r="J92" s="321"/>
      <c r="K92" s="321"/>
    </row>
    <row r="93" spans="1:11" ht="45" x14ac:dyDescent="0.25">
      <c r="A93" s="342"/>
      <c r="B93" s="320"/>
      <c r="C93" s="154" t="s">
        <v>272</v>
      </c>
      <c r="D93" s="28" t="s">
        <v>274</v>
      </c>
      <c r="E93" s="154" t="s">
        <v>589</v>
      </c>
      <c r="F93" s="154" t="s">
        <v>593</v>
      </c>
      <c r="G93" s="143" t="s">
        <v>594</v>
      </c>
      <c r="H93" s="72" t="s">
        <v>666</v>
      </c>
      <c r="I93" s="72" t="s">
        <v>667</v>
      </c>
      <c r="J93" s="154" t="s">
        <v>717</v>
      </c>
      <c r="K93" s="183" t="s">
        <v>668</v>
      </c>
    </row>
    <row r="94" spans="1:11" x14ac:dyDescent="0.25">
      <c r="A94" s="354" t="s">
        <v>745</v>
      </c>
      <c r="B94" s="324" t="s">
        <v>750</v>
      </c>
      <c r="C94" s="326" t="s">
        <v>356</v>
      </c>
      <c r="D94" s="327"/>
      <c r="E94" s="327"/>
      <c r="F94" s="327"/>
      <c r="G94" s="327"/>
      <c r="H94" s="327"/>
      <c r="I94" s="327"/>
      <c r="J94" s="327"/>
      <c r="K94" s="328"/>
    </row>
    <row r="95" spans="1:11" x14ac:dyDescent="0.25">
      <c r="A95" s="355"/>
      <c r="B95" s="325"/>
      <c r="C95" s="329"/>
      <c r="D95" s="330"/>
      <c r="E95" s="330"/>
      <c r="F95" s="330"/>
      <c r="G95" s="330"/>
      <c r="H95" s="330"/>
      <c r="I95" s="330"/>
      <c r="J95" s="330"/>
      <c r="K95" s="331"/>
    </row>
    <row r="96" spans="1:11" x14ac:dyDescent="0.25">
      <c r="A96" s="355"/>
      <c r="B96" s="325"/>
      <c r="C96" s="329"/>
      <c r="D96" s="330"/>
      <c r="E96" s="330"/>
      <c r="F96" s="330"/>
      <c r="G96" s="330"/>
      <c r="H96" s="330"/>
      <c r="I96" s="330"/>
      <c r="J96" s="330"/>
      <c r="K96" s="331"/>
    </row>
    <row r="97" spans="1:11" x14ac:dyDescent="0.25">
      <c r="A97" s="355"/>
      <c r="B97" s="325"/>
      <c r="C97" s="329"/>
      <c r="D97" s="330"/>
      <c r="E97" s="330"/>
      <c r="F97" s="330"/>
      <c r="G97" s="330"/>
      <c r="H97" s="330"/>
      <c r="I97" s="330"/>
      <c r="J97" s="330"/>
      <c r="K97" s="331"/>
    </row>
    <row r="98" spans="1:11" x14ac:dyDescent="0.25">
      <c r="A98" s="356"/>
      <c r="B98" s="347"/>
      <c r="C98" s="332"/>
      <c r="D98" s="333"/>
      <c r="E98" s="333"/>
      <c r="F98" s="333"/>
      <c r="G98" s="333"/>
      <c r="H98" s="333"/>
      <c r="I98" s="333"/>
      <c r="J98" s="333"/>
      <c r="K98" s="334"/>
    </row>
    <row r="99" spans="1:11" x14ac:dyDescent="0.25">
      <c r="A99" s="320" t="s">
        <v>1</v>
      </c>
      <c r="B99" s="320" t="s">
        <v>748</v>
      </c>
      <c r="C99" s="321" t="s">
        <v>276</v>
      </c>
      <c r="D99" s="321"/>
      <c r="E99" s="321"/>
      <c r="F99" s="321"/>
      <c r="G99" s="321"/>
      <c r="H99" s="321"/>
      <c r="I99" s="321"/>
      <c r="J99" s="321"/>
      <c r="K99" s="321"/>
    </row>
    <row r="100" spans="1:11" ht="45" x14ac:dyDescent="0.25">
      <c r="A100" s="320"/>
      <c r="B100" s="320"/>
      <c r="C100" s="154" t="s">
        <v>272</v>
      </c>
      <c r="D100" s="28" t="s">
        <v>274</v>
      </c>
      <c r="E100" s="154" t="s">
        <v>589</v>
      </c>
      <c r="F100" s="154" t="s">
        <v>593</v>
      </c>
      <c r="G100" s="143" t="s">
        <v>594</v>
      </c>
      <c r="H100" s="72" t="s">
        <v>666</v>
      </c>
      <c r="I100" s="72" t="s">
        <v>667</v>
      </c>
      <c r="J100" s="72" t="s">
        <v>717</v>
      </c>
      <c r="K100" s="183" t="s">
        <v>668</v>
      </c>
    </row>
    <row r="101" spans="1:11" x14ac:dyDescent="0.25">
      <c r="A101" s="279" t="s">
        <v>746</v>
      </c>
      <c r="B101" s="30" t="s">
        <v>658</v>
      </c>
      <c r="C101" s="335" t="s">
        <v>713</v>
      </c>
      <c r="D101" s="336"/>
      <c r="E101" s="336"/>
      <c r="F101" s="336"/>
      <c r="G101" s="336"/>
      <c r="H101" s="336"/>
      <c r="I101" s="336"/>
      <c r="J101" s="336"/>
      <c r="K101" s="337"/>
    </row>
    <row r="102" spans="1:11" ht="36" x14ac:dyDescent="0.25">
      <c r="A102" s="280"/>
      <c r="B102" s="31" t="s">
        <v>659</v>
      </c>
      <c r="C102" s="338"/>
      <c r="D102" s="339"/>
      <c r="E102" s="339"/>
      <c r="F102" s="339"/>
      <c r="G102" s="339"/>
      <c r="H102" s="339"/>
      <c r="I102" s="339"/>
      <c r="J102" s="339"/>
      <c r="K102" s="340"/>
    </row>
    <row r="103" spans="1:11" x14ac:dyDescent="0.25">
      <c r="A103" s="280"/>
      <c r="B103" s="30" t="s">
        <v>662</v>
      </c>
      <c r="C103" s="338"/>
      <c r="D103" s="339"/>
      <c r="E103" s="339"/>
      <c r="F103" s="339"/>
      <c r="G103" s="339"/>
      <c r="H103" s="339"/>
      <c r="I103" s="339"/>
      <c r="J103" s="339"/>
      <c r="K103" s="340"/>
    </row>
    <row r="104" spans="1:11" ht="24" x14ac:dyDescent="0.25">
      <c r="A104" s="281"/>
      <c r="B104" s="31" t="s">
        <v>663</v>
      </c>
      <c r="C104" s="351"/>
      <c r="D104" s="352"/>
      <c r="E104" s="352"/>
      <c r="F104" s="352"/>
      <c r="G104" s="352"/>
      <c r="H104" s="352"/>
      <c r="I104" s="352"/>
      <c r="J104" s="352"/>
      <c r="K104" s="353"/>
    </row>
    <row r="105" spans="1:11" x14ac:dyDescent="0.25">
      <c r="A105" s="341" t="s">
        <v>1</v>
      </c>
      <c r="B105" s="320" t="s">
        <v>748</v>
      </c>
      <c r="C105" s="321" t="s">
        <v>276</v>
      </c>
      <c r="D105" s="321"/>
      <c r="E105" s="321"/>
      <c r="F105" s="321"/>
      <c r="G105" s="321"/>
      <c r="H105" s="321"/>
      <c r="I105" s="321"/>
      <c r="J105" s="321"/>
      <c r="K105" s="321"/>
    </row>
    <row r="106" spans="1:11" ht="45" x14ac:dyDescent="0.25">
      <c r="A106" s="342"/>
      <c r="B106" s="320"/>
      <c r="C106" s="154" t="s">
        <v>272</v>
      </c>
      <c r="D106" s="28" t="s">
        <v>274</v>
      </c>
      <c r="E106" s="154" t="s">
        <v>589</v>
      </c>
      <c r="F106" s="154" t="s">
        <v>593</v>
      </c>
      <c r="G106" s="143" t="s">
        <v>594</v>
      </c>
      <c r="H106" s="72" t="s">
        <v>666</v>
      </c>
      <c r="I106" s="72" t="s">
        <v>667</v>
      </c>
      <c r="J106" s="154" t="s">
        <v>717</v>
      </c>
      <c r="K106" s="183" t="s">
        <v>668</v>
      </c>
    </row>
    <row r="107" spans="1:11" ht="24" x14ac:dyDescent="0.25">
      <c r="A107" s="279" t="s">
        <v>747</v>
      </c>
      <c r="B107" s="322" t="s">
        <v>750</v>
      </c>
      <c r="C107" s="48" t="s">
        <v>621</v>
      </c>
      <c r="D107" s="99" t="s">
        <v>273</v>
      </c>
      <c r="E107" s="26" t="s">
        <v>588</v>
      </c>
      <c r="F107" s="26" t="s">
        <v>617</v>
      </c>
      <c r="G107" s="99" t="s">
        <v>618</v>
      </c>
      <c r="H107" s="14" t="s">
        <v>590</v>
      </c>
      <c r="I107" s="14" t="s">
        <v>590</v>
      </c>
      <c r="J107" s="14" t="s">
        <v>681</v>
      </c>
      <c r="K107" s="184" t="s">
        <v>682</v>
      </c>
    </row>
    <row r="108" spans="1:11" ht="36" x14ac:dyDescent="0.25">
      <c r="A108" s="280"/>
      <c r="B108" s="323"/>
      <c r="C108" s="48" t="s">
        <v>357</v>
      </c>
      <c r="D108" s="99" t="s">
        <v>358</v>
      </c>
      <c r="E108" s="26" t="s">
        <v>588</v>
      </c>
      <c r="F108" s="26" t="s">
        <v>607</v>
      </c>
      <c r="G108" s="99" t="s">
        <v>608</v>
      </c>
      <c r="H108" s="14" t="s">
        <v>588</v>
      </c>
      <c r="I108" s="14" t="s">
        <v>588</v>
      </c>
      <c r="J108" s="14" t="s">
        <v>681</v>
      </c>
      <c r="K108" s="32" t="s">
        <v>673</v>
      </c>
    </row>
    <row r="109" spans="1:11" ht="36" x14ac:dyDescent="0.25">
      <c r="A109" s="280"/>
      <c r="B109" s="323"/>
      <c r="C109" s="48" t="s">
        <v>361</v>
      </c>
      <c r="D109" s="99" t="s">
        <v>362</v>
      </c>
      <c r="E109" s="26" t="s">
        <v>588</v>
      </c>
      <c r="F109" s="26" t="s">
        <v>607</v>
      </c>
      <c r="G109" s="99" t="s">
        <v>608</v>
      </c>
      <c r="H109" s="14" t="s">
        <v>588</v>
      </c>
      <c r="I109" s="14" t="s">
        <v>588</v>
      </c>
      <c r="J109" s="14" t="s">
        <v>681</v>
      </c>
      <c r="K109" s="32" t="s">
        <v>673</v>
      </c>
    </row>
    <row r="110" spans="1:11" ht="21.95" customHeight="1" x14ac:dyDescent="0.25">
      <c r="A110" s="280"/>
      <c r="B110" s="323"/>
      <c r="C110" s="48" t="s">
        <v>447</v>
      </c>
      <c r="D110" s="99" t="s">
        <v>446</v>
      </c>
      <c r="E110" s="26" t="s">
        <v>590</v>
      </c>
      <c r="F110" s="26"/>
      <c r="G110" s="14"/>
      <c r="H110" s="14" t="s">
        <v>588</v>
      </c>
      <c r="I110" s="14" t="s">
        <v>679</v>
      </c>
      <c r="J110" s="14" t="s">
        <v>679</v>
      </c>
      <c r="K110" s="107"/>
    </row>
    <row r="111" spans="1:11" x14ac:dyDescent="0.25">
      <c r="A111" s="280"/>
      <c r="B111" s="323"/>
      <c r="C111" s="48" t="s">
        <v>485</v>
      </c>
      <c r="D111" s="99" t="s">
        <v>512</v>
      </c>
      <c r="E111" s="26" t="s">
        <v>590</v>
      </c>
      <c r="F111" s="26"/>
      <c r="G111" s="14"/>
      <c r="H111" s="14" t="s">
        <v>679</v>
      </c>
      <c r="I111" s="14" t="s">
        <v>679</v>
      </c>
      <c r="J111" s="14" t="s">
        <v>679</v>
      </c>
      <c r="K111" s="156"/>
    </row>
    <row r="112" spans="1:11" ht="24" x14ac:dyDescent="0.25">
      <c r="A112" s="280"/>
      <c r="B112" s="343"/>
      <c r="C112" s="48" t="s">
        <v>510</v>
      </c>
      <c r="D112" s="99" t="s">
        <v>511</v>
      </c>
      <c r="E112" s="26" t="s">
        <v>588</v>
      </c>
      <c r="F112" s="26" t="s">
        <v>602</v>
      </c>
      <c r="G112" s="99" t="s">
        <v>601</v>
      </c>
      <c r="H112" s="14" t="s">
        <v>588</v>
      </c>
      <c r="I112" s="14" t="s">
        <v>590</v>
      </c>
      <c r="J112" s="26" t="s">
        <v>672</v>
      </c>
      <c r="K112" s="144" t="s">
        <v>680</v>
      </c>
    </row>
    <row r="113" spans="1:11" x14ac:dyDescent="0.25">
      <c r="A113" s="341" t="s">
        <v>1</v>
      </c>
      <c r="B113" s="320" t="s">
        <v>748</v>
      </c>
      <c r="C113" s="348" t="s">
        <v>276</v>
      </c>
      <c r="D113" s="349"/>
      <c r="E113" s="349"/>
      <c r="F113" s="349"/>
      <c r="G113" s="349"/>
      <c r="H113" s="349"/>
      <c r="I113" s="349"/>
      <c r="J113" s="349"/>
      <c r="K113" s="350"/>
    </row>
    <row r="114" spans="1:11" ht="45" x14ac:dyDescent="0.25">
      <c r="A114" s="342"/>
      <c r="B114" s="320"/>
      <c r="C114" s="154" t="s">
        <v>272</v>
      </c>
      <c r="D114" s="28" t="s">
        <v>275</v>
      </c>
      <c r="E114" s="154" t="s">
        <v>589</v>
      </c>
      <c r="F114" s="154" t="s">
        <v>593</v>
      </c>
      <c r="G114" s="143" t="s">
        <v>594</v>
      </c>
      <c r="H114" s="72" t="s">
        <v>666</v>
      </c>
      <c r="I114" s="72" t="s">
        <v>667</v>
      </c>
      <c r="J114" s="154" t="s">
        <v>717</v>
      </c>
      <c r="K114" s="183" t="s">
        <v>668</v>
      </c>
    </row>
    <row r="115" spans="1:11" ht="24" x14ac:dyDescent="0.25">
      <c r="A115" s="279" t="s">
        <v>78</v>
      </c>
      <c r="B115" s="322" t="s">
        <v>750</v>
      </c>
      <c r="C115" s="48" t="s">
        <v>521</v>
      </c>
      <c r="D115" s="99" t="s">
        <v>654</v>
      </c>
      <c r="E115" s="26" t="s">
        <v>588</v>
      </c>
      <c r="F115" s="26" t="s">
        <v>599</v>
      </c>
      <c r="G115" s="99" t="s">
        <v>600</v>
      </c>
      <c r="H115" s="14" t="s">
        <v>590</v>
      </c>
      <c r="I115" s="14" t="s">
        <v>590</v>
      </c>
      <c r="J115" s="14" t="s">
        <v>679</v>
      </c>
      <c r="K115" s="156"/>
    </row>
    <row r="116" spans="1:11" x14ac:dyDescent="0.25">
      <c r="A116" s="280"/>
      <c r="B116" s="323"/>
      <c r="C116" s="48" t="s">
        <v>523</v>
      </c>
      <c r="D116" s="99" t="s">
        <v>522</v>
      </c>
      <c r="E116" s="26" t="s">
        <v>590</v>
      </c>
      <c r="F116" s="26"/>
      <c r="G116" s="14"/>
      <c r="H116" s="14" t="s">
        <v>679</v>
      </c>
      <c r="I116" s="14" t="s">
        <v>679</v>
      </c>
      <c r="J116" s="14" t="s">
        <v>679</v>
      </c>
      <c r="K116" s="156"/>
    </row>
    <row r="117" spans="1:11" x14ac:dyDescent="0.25">
      <c r="A117" s="341" t="s">
        <v>1</v>
      </c>
      <c r="B117" s="320" t="s">
        <v>748</v>
      </c>
      <c r="C117" s="321" t="s">
        <v>276</v>
      </c>
      <c r="D117" s="321"/>
      <c r="E117" s="321"/>
      <c r="F117" s="321"/>
      <c r="G117" s="321"/>
      <c r="H117" s="321"/>
      <c r="I117" s="321"/>
      <c r="J117" s="321"/>
      <c r="K117" s="321"/>
    </row>
    <row r="118" spans="1:11" ht="45" x14ac:dyDescent="0.25">
      <c r="A118" s="342"/>
      <c r="B118" s="320"/>
      <c r="C118" s="154" t="s">
        <v>272</v>
      </c>
      <c r="D118" s="28" t="s">
        <v>275</v>
      </c>
      <c r="E118" s="154" t="s">
        <v>589</v>
      </c>
      <c r="F118" s="154" t="s">
        <v>593</v>
      </c>
      <c r="G118" s="143" t="s">
        <v>594</v>
      </c>
      <c r="H118" s="72" t="s">
        <v>666</v>
      </c>
      <c r="I118" s="72" t="s">
        <v>667</v>
      </c>
      <c r="J118" s="154" t="s">
        <v>717</v>
      </c>
      <c r="K118" s="183" t="s">
        <v>668</v>
      </c>
    </row>
    <row r="119" spans="1:11" ht="24" x14ac:dyDescent="0.25">
      <c r="A119" s="279" t="s">
        <v>259</v>
      </c>
      <c r="B119" s="322" t="s">
        <v>750</v>
      </c>
      <c r="C119" s="48" t="s">
        <v>346</v>
      </c>
      <c r="D119" s="99" t="s">
        <v>345</v>
      </c>
      <c r="E119" s="26" t="s">
        <v>588</v>
      </c>
      <c r="F119" s="26" t="s">
        <v>603</v>
      </c>
      <c r="G119" s="99" t="s">
        <v>604</v>
      </c>
      <c r="H119" s="14" t="s">
        <v>588</v>
      </c>
      <c r="I119" s="14" t="s">
        <v>588</v>
      </c>
      <c r="J119" s="26" t="s">
        <v>669</v>
      </c>
      <c r="K119" s="107" t="s">
        <v>670</v>
      </c>
    </row>
    <row r="120" spans="1:11" ht="24" x14ac:dyDescent="0.25">
      <c r="A120" s="280"/>
      <c r="B120" s="323"/>
      <c r="C120" s="48" t="s">
        <v>351</v>
      </c>
      <c r="D120" s="99" t="s">
        <v>350</v>
      </c>
      <c r="E120" s="26" t="s">
        <v>588</v>
      </c>
      <c r="F120" s="26" t="s">
        <v>603</v>
      </c>
      <c r="G120" s="99" t="s">
        <v>604</v>
      </c>
      <c r="H120" s="14" t="s">
        <v>588</v>
      </c>
      <c r="I120" s="14" t="s">
        <v>588</v>
      </c>
      <c r="J120" s="26" t="s">
        <v>669</v>
      </c>
      <c r="K120" s="107" t="s">
        <v>670</v>
      </c>
    </row>
    <row r="121" spans="1:11" ht="24" x14ac:dyDescent="0.25">
      <c r="A121" s="280"/>
      <c r="B121" s="323"/>
      <c r="C121" s="48" t="s">
        <v>380</v>
      </c>
      <c r="D121" s="99" t="s">
        <v>353</v>
      </c>
      <c r="E121" s="26" t="s">
        <v>588</v>
      </c>
      <c r="F121" s="26" t="s">
        <v>603</v>
      </c>
      <c r="G121" s="99" t="s">
        <v>604</v>
      </c>
      <c r="H121" s="14" t="s">
        <v>588</v>
      </c>
      <c r="I121" s="14" t="s">
        <v>588</v>
      </c>
      <c r="J121" s="26" t="s">
        <v>669</v>
      </c>
      <c r="K121" s="107" t="s">
        <v>670</v>
      </c>
    </row>
    <row r="122" spans="1:11" ht="24" x14ac:dyDescent="0.25">
      <c r="A122" s="280"/>
      <c r="B122" s="323"/>
      <c r="C122" s="48" t="s">
        <v>481</v>
      </c>
      <c r="D122" s="99" t="s">
        <v>480</v>
      </c>
      <c r="E122" s="26" t="s">
        <v>588</v>
      </c>
      <c r="F122" s="26" t="s">
        <v>603</v>
      </c>
      <c r="G122" s="99" t="s">
        <v>604</v>
      </c>
      <c r="H122" s="14" t="s">
        <v>588</v>
      </c>
      <c r="I122" s="14" t="s">
        <v>588</v>
      </c>
      <c r="J122" s="26" t="s">
        <v>669</v>
      </c>
      <c r="K122" s="107" t="s">
        <v>670</v>
      </c>
    </row>
    <row r="123" spans="1:11" ht="48" x14ac:dyDescent="0.25">
      <c r="A123" s="280"/>
      <c r="B123" s="323"/>
      <c r="C123" s="48" t="s">
        <v>378</v>
      </c>
      <c r="D123" s="99" t="s">
        <v>379</v>
      </c>
      <c r="E123" s="26" t="s">
        <v>588</v>
      </c>
      <c r="F123" s="26" t="s">
        <v>609</v>
      </c>
      <c r="G123" s="99" t="s">
        <v>610</v>
      </c>
      <c r="H123" s="14" t="s">
        <v>588</v>
      </c>
      <c r="I123" s="14" t="s">
        <v>588</v>
      </c>
      <c r="J123" s="26" t="s">
        <v>672</v>
      </c>
      <c r="K123" s="107" t="s">
        <v>674</v>
      </c>
    </row>
    <row r="124" spans="1:11" ht="48" x14ac:dyDescent="0.25">
      <c r="A124" s="280"/>
      <c r="B124" s="323"/>
      <c r="C124" s="48" t="s">
        <v>468</v>
      </c>
      <c r="D124" s="99" t="s">
        <v>469</v>
      </c>
      <c r="E124" s="26" t="s">
        <v>588</v>
      </c>
      <c r="F124" s="26" t="s">
        <v>609</v>
      </c>
      <c r="G124" s="99" t="s">
        <v>610</v>
      </c>
      <c r="H124" s="14" t="s">
        <v>588</v>
      </c>
      <c r="I124" s="14" t="s">
        <v>588</v>
      </c>
      <c r="J124" s="26" t="s">
        <v>672</v>
      </c>
      <c r="K124" s="107" t="s">
        <v>674</v>
      </c>
    </row>
    <row r="125" spans="1:11" ht="48" x14ac:dyDescent="0.25">
      <c r="A125" s="280"/>
      <c r="B125" s="323"/>
      <c r="C125" s="48" t="s">
        <v>482</v>
      </c>
      <c r="D125" s="99" t="s">
        <v>483</v>
      </c>
      <c r="E125" s="26" t="s">
        <v>588</v>
      </c>
      <c r="F125" s="26" t="s">
        <v>609</v>
      </c>
      <c r="G125" s="99" t="s">
        <v>610</v>
      </c>
      <c r="H125" s="14" t="s">
        <v>588</v>
      </c>
      <c r="I125" s="14" t="s">
        <v>588</v>
      </c>
      <c r="J125" s="26" t="s">
        <v>672</v>
      </c>
      <c r="K125" s="107" t="s">
        <v>674</v>
      </c>
    </row>
    <row r="126" spans="1:11" ht="48" x14ac:dyDescent="0.25">
      <c r="A126" s="280"/>
      <c r="B126" s="323"/>
      <c r="C126" s="48" t="s">
        <v>470</v>
      </c>
      <c r="D126" s="99" t="s">
        <v>471</v>
      </c>
      <c r="E126" s="26" t="s">
        <v>588</v>
      </c>
      <c r="F126" s="26" t="s">
        <v>617</v>
      </c>
      <c r="G126" s="99" t="s">
        <v>618</v>
      </c>
      <c r="H126" s="14" t="s">
        <v>588</v>
      </c>
      <c r="I126" s="14" t="s">
        <v>588</v>
      </c>
      <c r="J126" s="14" t="s">
        <v>681</v>
      </c>
      <c r="K126" s="107" t="s">
        <v>683</v>
      </c>
    </row>
    <row r="127" spans="1:11" ht="24" x14ac:dyDescent="0.25">
      <c r="A127" s="280"/>
      <c r="B127" s="323"/>
      <c r="C127" s="48" t="s">
        <v>492</v>
      </c>
      <c r="D127" s="99" t="s">
        <v>486</v>
      </c>
      <c r="E127" s="26" t="s">
        <v>590</v>
      </c>
      <c r="F127" s="26"/>
      <c r="G127" s="14"/>
      <c r="H127" s="14" t="s">
        <v>679</v>
      </c>
      <c r="I127" s="14" t="s">
        <v>679</v>
      </c>
      <c r="J127" s="14" t="s">
        <v>679</v>
      </c>
      <c r="K127" s="107"/>
    </row>
    <row r="128" spans="1:11" ht="96.75" x14ac:dyDescent="0.25">
      <c r="A128" s="281"/>
      <c r="B128" s="343"/>
      <c r="C128" s="48" t="s">
        <v>614</v>
      </c>
      <c r="D128" s="99" t="s">
        <v>613</v>
      </c>
      <c r="E128" s="26" t="s">
        <v>588</v>
      </c>
      <c r="F128" s="26" t="s">
        <v>615</v>
      </c>
      <c r="G128" s="99" t="s">
        <v>616</v>
      </c>
      <c r="H128" s="14" t="s">
        <v>588</v>
      </c>
      <c r="I128" s="14" t="s">
        <v>590</v>
      </c>
      <c r="J128" s="26" t="s">
        <v>672</v>
      </c>
      <c r="K128" s="156" t="s">
        <v>675</v>
      </c>
    </row>
  </sheetData>
  <mergeCells count="83">
    <mergeCell ref="A6:A7"/>
    <mergeCell ref="B94:B98"/>
    <mergeCell ref="C99:K99"/>
    <mergeCell ref="B99:B100"/>
    <mergeCell ref="A99:A100"/>
    <mergeCell ref="A8:A11"/>
    <mergeCell ref="B12:B13"/>
    <mergeCell ref="C12:K12"/>
    <mergeCell ref="B8:B11"/>
    <mergeCell ref="A12:A13"/>
    <mergeCell ref="A22:A23"/>
    <mergeCell ref="A81:A82"/>
    <mergeCell ref="B81:B82"/>
    <mergeCell ref="C81:K81"/>
    <mergeCell ref="A17:A21"/>
    <mergeCell ref="C15:K15"/>
    <mergeCell ref="A15:A16"/>
    <mergeCell ref="B107:B112"/>
    <mergeCell ref="B17:B21"/>
    <mergeCell ref="A47:A61"/>
    <mergeCell ref="A45:A46"/>
    <mergeCell ref="A24:A29"/>
    <mergeCell ref="A32:A34"/>
    <mergeCell ref="A43:A44"/>
    <mergeCell ref="A30:A31"/>
    <mergeCell ref="A41:A42"/>
    <mergeCell ref="B22:B23"/>
    <mergeCell ref="A35:A36"/>
    <mergeCell ref="B35:B36"/>
    <mergeCell ref="A105:A106"/>
    <mergeCell ref="A37:A40"/>
    <mergeCell ref="B37:B40"/>
    <mergeCell ref="A113:A114"/>
    <mergeCell ref="B113:B114"/>
    <mergeCell ref="C113:K113"/>
    <mergeCell ref="A84:A85"/>
    <mergeCell ref="B84:B85"/>
    <mergeCell ref="C84:K84"/>
    <mergeCell ref="A86:A91"/>
    <mergeCell ref="A107:A112"/>
    <mergeCell ref="B105:B106"/>
    <mergeCell ref="C105:K105"/>
    <mergeCell ref="A101:A104"/>
    <mergeCell ref="C101:K104"/>
    <mergeCell ref="A92:A93"/>
    <mergeCell ref="A94:A98"/>
    <mergeCell ref="B86:B91"/>
    <mergeCell ref="C94:K98"/>
    <mergeCell ref="A64:A71"/>
    <mergeCell ref="A62:A63"/>
    <mergeCell ref="B62:B63"/>
    <mergeCell ref="A74:A80"/>
    <mergeCell ref="A72:A73"/>
    <mergeCell ref="B72:B73"/>
    <mergeCell ref="B74:B80"/>
    <mergeCell ref="B64:B71"/>
    <mergeCell ref="A119:A128"/>
    <mergeCell ref="A115:A116"/>
    <mergeCell ref="A117:A118"/>
    <mergeCell ref="B117:B118"/>
    <mergeCell ref="C117:K117"/>
    <mergeCell ref="B119:B128"/>
    <mergeCell ref="B115:B116"/>
    <mergeCell ref="C92:K92"/>
    <mergeCell ref="B92:B93"/>
    <mergeCell ref="C35:K35"/>
    <mergeCell ref="C62:K62"/>
    <mergeCell ref="C72:K72"/>
    <mergeCell ref="B6:B7"/>
    <mergeCell ref="C6:K6"/>
    <mergeCell ref="B43:B44"/>
    <mergeCell ref="C45:K45"/>
    <mergeCell ref="B30:B31"/>
    <mergeCell ref="C30:K30"/>
    <mergeCell ref="B41:B42"/>
    <mergeCell ref="C41:K41"/>
    <mergeCell ref="B32:B34"/>
    <mergeCell ref="C17:K21"/>
    <mergeCell ref="C22:K22"/>
    <mergeCell ref="B15:B16"/>
    <mergeCell ref="C32:K34"/>
    <mergeCell ref="B45:B46"/>
    <mergeCell ref="B24:B29"/>
  </mergeCells>
  <hyperlinks>
    <hyperlink ref="D107" r:id="rId1" xr:uid="{CE660BDE-4264-4456-9ED9-2DCF360A2D07}"/>
    <hyperlink ref="D24" r:id="rId2" location="Optimum-replacement-interval" xr:uid="{2C4681C4-2928-426E-A074-68AC52710E18}"/>
    <hyperlink ref="D64" r:id="rId3" xr:uid="{1CB29A25-4808-4AF1-8463-FFE798384975}"/>
    <hyperlink ref="D74" r:id="rId4" xr:uid="{C6CA41CC-EDF3-4C92-ABE5-1237455338F9}"/>
    <hyperlink ref="D65" r:id="rId5" xr:uid="{8D043154-6C73-4800-9CCF-51AC4114188F}"/>
    <hyperlink ref="D25" r:id="rId6" xr:uid="{6DB5A081-62E1-46B9-BEE2-149A71F5F7AA}"/>
    <hyperlink ref="D75" r:id="rId7" xr:uid="{002B6296-7643-4830-B918-A0685889257E}"/>
    <hyperlink ref="D76" r:id="rId8" xr:uid="{B84FDD5E-E269-435A-8E3D-610F55D7E552}"/>
    <hyperlink ref="D66" r:id="rId9" xr:uid="{DA9FE101-B774-4BAF-A1F5-C4391975EC79}"/>
    <hyperlink ref="D77" r:id="rId10" xr:uid="{03E664E9-44D9-4375-A336-86FC3382D7AE}"/>
    <hyperlink ref="D67" r:id="rId11" xr:uid="{C636E463-7947-45C8-96FF-CB5C0629BD12}"/>
    <hyperlink ref="D120" r:id="rId12" xr:uid="{75096319-3454-4C66-8800-086BBCE7300C}"/>
    <hyperlink ref="D79" r:id="rId13" xr:uid="{ED8B2C03-A9A9-42A7-9879-1E211BD1F3FF}"/>
    <hyperlink ref="D69" r:id="rId14" xr:uid="{FC11B2E6-CC24-4070-B242-FB92A7B3CF35}"/>
    <hyperlink ref="D121" r:id="rId15" xr:uid="{515F0DCD-6B3E-4580-AE80-6540894AB674}"/>
    <hyperlink ref="D78" r:id="rId16" xr:uid="{45B4D44A-70BC-4CBF-88BA-19E30C892329}"/>
    <hyperlink ref="D68" r:id="rId17" xr:uid="{19A218D9-81D6-44FD-B126-A2371850AAB5}"/>
    <hyperlink ref="D108" r:id="rId18" xr:uid="{22E90AE2-4A35-471C-B440-9278C5830A45}"/>
    <hyperlink ref="D109" r:id="rId19" xr:uid="{F4274B58-7B8E-4B5E-974A-8264C4C1EA0F}"/>
    <hyperlink ref="D43" r:id="rId20" xr:uid="{02E89ED7-3E51-4FE4-A2DD-03A0BA7EA7F2}"/>
    <hyperlink ref="D27" r:id="rId21" xr:uid="{3D5CBB96-AE1A-4045-BEA2-7EF1FD6D3D5B}"/>
    <hyperlink ref="D26" r:id="rId22" xr:uid="{B2FC8FF0-7F03-4A61-8DC6-B9964D9C3B17}"/>
    <hyperlink ref="D123" r:id="rId23" xr:uid="{E7FB1051-BE81-47D9-8C81-3583C7F05CC5}"/>
    <hyperlink ref="D110" r:id="rId24" xr:uid="{FAA04D2D-E90F-4689-AB1B-21E3F3FEA7DE}"/>
    <hyperlink ref="D90" r:id="rId25" xr:uid="{76E905FB-5107-4ACD-A38A-4398474E63E1}"/>
    <hyperlink ref="D10" r:id="rId26" xr:uid="{0DE2AA40-A729-4306-B75A-3F3EBD953CE1}"/>
    <hyperlink ref="D9" r:id="rId27" location="Risk-assessment-methods" xr:uid="{41D5C355-B060-48ED-A6E5-9E9B70618997}"/>
    <hyperlink ref="D14" r:id="rId28" xr:uid="{2B188973-88CF-4371-91C6-1CC8F9393264}"/>
    <hyperlink ref="D28" r:id="rId29" xr:uid="{7437EFC0-C6DA-4555-9A38-1253C547ECC2}"/>
    <hyperlink ref="D48" r:id="rId30" xr:uid="{AD6EFC81-4661-4E1F-81B0-896AC5EA4ED4}"/>
    <hyperlink ref="D124" r:id="rId31" xr:uid="{98523E84-7A4C-48BA-A9A0-AD1B66AF1836}"/>
    <hyperlink ref="D126" r:id="rId32" xr:uid="{56CF8A03-F427-4D7F-B00A-450F2F25C51D}"/>
    <hyperlink ref="D37" r:id="rId33" xr:uid="{0AC60804-68AA-4EE3-B2B0-D495190A71E5}"/>
    <hyperlink ref="D38" r:id="rId34" xr:uid="{ECBE715E-38E5-4656-915D-3EE18BA02BDE}"/>
    <hyperlink ref="D39" r:id="rId35" xr:uid="{CC548851-87B1-4042-ABBD-7A6D1078E879}"/>
    <hyperlink ref="D122" r:id="rId36" xr:uid="{6D341D4C-E0D8-4551-AF46-BB19645576B2}"/>
    <hyperlink ref="D125" r:id="rId37" xr:uid="{5D8D64AF-F66E-4911-AD3E-82C54097CFB4}"/>
    <hyperlink ref="D127" r:id="rId38" xr:uid="{1145D5EF-4F4D-4B47-8345-881E64BCA06C}"/>
    <hyperlink ref="D49" r:id="rId39" xr:uid="{94B1169F-4AC5-421D-B0EC-E72D07B5C232}"/>
    <hyperlink ref="D50" r:id="rId40" xr:uid="{29B9AF95-112F-45AA-8540-6B9879A0AEFE}"/>
    <hyperlink ref="D111" r:id="rId41" xr:uid="{6AC4DAA8-833A-437C-8D12-9B6B6D1FF3ED}"/>
    <hyperlink ref="D112" r:id="rId42" xr:uid="{D466F79E-AD3B-48FC-B911-6C5AE14CE71D}"/>
    <hyperlink ref="D11" r:id="rId43" xr:uid="{4DACF3C0-1647-4F12-BA6E-BE71B7FE796D}"/>
    <hyperlink ref="D29" r:id="rId44" xr:uid="{7CD38B4A-166E-4CAA-A648-4F2855311294}"/>
    <hyperlink ref="D40" r:id="rId45" xr:uid="{659333D4-E7FD-4021-AB39-FA6EDC8B1FD0}"/>
    <hyperlink ref="D91" r:id="rId46" xr:uid="{2B9EABFA-77D8-46AE-9F92-15F205F6EF07}"/>
    <hyperlink ref="D51" r:id="rId47" xr:uid="{6FEDD230-C948-4149-BE73-8E91D28E7838}"/>
    <hyperlink ref="D116" r:id="rId48" xr:uid="{09F58304-F6B1-4FB3-8F50-C978DF118649}"/>
    <hyperlink ref="D83" r:id="rId49" xr:uid="{41086F8D-3A96-49B9-993B-805BA668E6D3}"/>
    <hyperlink ref="D52" r:id="rId50" xr:uid="{0B11DB7F-F266-4DA9-8311-B190EA904607}"/>
    <hyperlink ref="D56" r:id="rId51" xr:uid="{B6F1F482-F8FF-4456-B493-C381306A7DB9}"/>
    <hyperlink ref="D57" r:id="rId52" xr:uid="{CC61041D-64BE-4463-96F9-F11F02885AF6}"/>
    <hyperlink ref="D59" r:id="rId53" xr:uid="{75D36CC1-5787-40D0-BB92-EC5F0268A133}"/>
    <hyperlink ref="D60" r:id="rId54" xr:uid="{948B5E51-BE97-477A-A272-67E014729978}"/>
    <hyperlink ref="D53" r:id="rId55" xr:uid="{F73F6B99-97A7-4D4B-B391-7BE2C5D65942}"/>
    <hyperlink ref="D61" r:id="rId56" xr:uid="{7FCB8357-081F-4054-A255-D09FBFBF96A6}"/>
    <hyperlink ref="D58" r:id="rId57" xr:uid="{2DD3DFF5-CE0D-4F79-B70D-C21BA1BF2270}"/>
    <hyperlink ref="D55" r:id="rId58" xr:uid="{3A436984-070E-4B42-8D13-5E8D8B0F9608}"/>
    <hyperlink ref="G52" r:id="rId59" xr:uid="{D4668D2E-8AF2-409F-BF91-8937C65F6749}"/>
    <hyperlink ref="G47" r:id="rId60" xr:uid="{AC29CE54-90C0-4794-853A-6E0FA6DE61B9}"/>
    <hyperlink ref="G115" r:id="rId61" xr:uid="{A8EA4035-46A8-4710-AC0B-B418348AD586}"/>
    <hyperlink ref="G91" r:id="rId62" xr:uid="{B36DBA91-F966-4DC8-A87E-859851802AAC}"/>
    <hyperlink ref="G40" r:id="rId63" xr:uid="{36E74645-7204-467E-A8A9-05899FBE1F4C}"/>
    <hyperlink ref="G29" r:id="rId64" xr:uid="{AE4515E5-8A2F-4882-A269-F96F175C4BA2}"/>
    <hyperlink ref="G66" r:id="rId65" xr:uid="{053EF4E3-EECB-4CCF-9BC1-BBE152FE386E}"/>
    <hyperlink ref="G67" r:id="rId66" xr:uid="{61654FE6-030D-4D2B-9D81-0DECEBC7012B}"/>
    <hyperlink ref="G68" r:id="rId67" xr:uid="{61EF682F-D6EB-4A55-BF53-6BE419021455}"/>
    <hyperlink ref="G69" r:id="rId68" xr:uid="{FB4CD459-1595-48F8-B528-15FAF5E5E016}"/>
    <hyperlink ref="G76" r:id="rId69" xr:uid="{EEF59E41-6CCF-41E5-8083-3CBF32ECA8A4}"/>
    <hyperlink ref="G77" r:id="rId70" xr:uid="{26B510D8-75B0-416F-BFED-D6CA76B769CF}"/>
    <hyperlink ref="G78" r:id="rId71" xr:uid="{E2742A88-FF00-4DCF-A14E-B8A15BB72541}"/>
    <hyperlink ref="G79" r:id="rId72" xr:uid="{A5191AFE-A5DC-4D38-8C3D-A1A9503E184B}"/>
    <hyperlink ref="D80" r:id="rId73" xr:uid="{90DDAB50-9127-4435-A7E8-00F559ACB6F9}"/>
    <hyperlink ref="G80" r:id="rId74" xr:uid="{A0DAD1B7-028F-4304-9EA1-67ED983D8283}"/>
    <hyperlink ref="G53" r:id="rId75" xr:uid="{E3EDD4E7-4EA9-49B2-B077-481B3046AB2E}"/>
    <hyperlink ref="G43" r:id="rId76" xr:uid="{D7482E9B-2BAE-4BD2-AAE8-6B88EFA63277}"/>
    <hyperlink ref="G27" r:id="rId77" xr:uid="{B7414D4E-5404-4709-AB2F-FF13F0C60F19}"/>
    <hyperlink ref="G14" r:id="rId78" xr:uid="{DCC67994-4BD4-47F7-9CF9-654F7576FB53}"/>
    <hyperlink ref="G108" r:id="rId79" xr:uid="{A847216E-FEFC-43DB-88D8-D36A9D0E3FAE}"/>
    <hyperlink ref="G109" r:id="rId80" xr:uid="{BB23D677-E640-4B37-AA43-654A3ACA29E7}"/>
    <hyperlink ref="G64" r:id="rId81" xr:uid="{093773A7-827F-43C7-931F-517E9104AA67}"/>
    <hyperlink ref="G65" r:id="rId82" xr:uid="{C51D3CB4-0A97-4CC0-B753-1B5AF804C79A}"/>
    <hyperlink ref="G74" r:id="rId83" xr:uid="{55EFED13-918C-4EBD-B709-4DF8B308DB8C}"/>
    <hyperlink ref="G75" r:id="rId84" xr:uid="{F9D1DF43-81B5-4268-97C2-ED67F1F11330}"/>
    <hyperlink ref="G123" r:id="rId85" xr:uid="{E5F062BA-6E17-403F-A820-35A713AE5D01}"/>
    <hyperlink ref="G124" r:id="rId86" xr:uid="{8333324E-B29D-42C4-BB38-F10AADDDBEAB}"/>
    <hyperlink ref="G125" r:id="rId87" xr:uid="{8FA7151F-E521-4C4C-A7C3-A2AF683083CF}"/>
    <hyperlink ref="G119" r:id="rId88" xr:uid="{ADDA617E-7BC8-4C26-8C62-24FA8AB85CEF}"/>
    <hyperlink ref="G120" r:id="rId89" xr:uid="{0FA9C3DA-C12A-4535-9245-444BD1DFE155}"/>
    <hyperlink ref="G121" r:id="rId90" xr:uid="{08EE346C-9BE1-4C23-8BEC-B65CE4A47DFB}"/>
    <hyperlink ref="G122" r:id="rId91" xr:uid="{7C6EB536-804C-4891-B0E7-6B12797C58A9}"/>
    <hyperlink ref="G86" r:id="rId92" xr:uid="{1FB3E5E7-0320-4E44-8C37-C63E40446E0C}"/>
    <hyperlink ref="G88" r:id="rId93" xr:uid="{D45264E8-9D61-44E5-B9B3-DD37DF48A16B}"/>
    <hyperlink ref="G89" r:id="rId94" xr:uid="{5DF27BA1-4CCF-468F-A2F8-C899623C004B}"/>
    <hyperlink ref="G126" r:id="rId95" xr:uid="{88E011E7-AEC2-493D-99AE-C6A5E0F0B855}"/>
    <hyperlink ref="G39" r:id="rId96" xr:uid="{9D8CE6D7-4C40-4E46-BA57-E0CD39AB6619}"/>
    <hyperlink ref="G24" r:id="rId97" xr:uid="{C3259730-316D-4199-913B-7E2D06ADA158}"/>
    <hyperlink ref="G9" r:id="rId98" xr:uid="{2A3B23CF-053F-43E3-B975-80BE9D535E5C}"/>
    <hyperlink ref="G11" r:id="rId99" xr:uid="{07B87CAD-8A93-4FF8-8CC8-CA63489E01CB}"/>
    <hyperlink ref="G112" r:id="rId100" xr:uid="{58771A63-919E-4A23-BBAC-E12DCF319F03}"/>
    <hyperlink ref="G107" r:id="rId101" xr:uid="{4BA6A3EA-6549-40E2-A969-34801B7D823D}"/>
    <hyperlink ref="G87" r:id="rId102" xr:uid="{1AB4C20F-5E7D-4EAA-AFE0-6E9D52E6F4B0}"/>
    <hyperlink ref="G37" r:id="rId103" xr:uid="{D9B7AD73-5DDD-456C-B8BA-FC7A86B4D8D7}"/>
    <hyperlink ref="G44" r:id="rId104" xr:uid="{C38B97E4-A259-4DF5-AB97-F6766859170E}"/>
    <hyperlink ref="G25" r:id="rId105" xr:uid="{5FE118A4-EBD5-49D9-A11C-CB74C6EA16E1}"/>
    <hyperlink ref="G26" r:id="rId106" xr:uid="{F73E911F-DF21-4CDD-88AA-735F27496296}"/>
    <hyperlink ref="G8" r:id="rId107" xr:uid="{AD889699-8DFC-44FF-A2DF-C4D433AC14D2}"/>
    <hyperlink ref="D115" r:id="rId108" display="https://mpsoftware.cl/" xr:uid="{9F9F09A3-8F0E-4B8A-ABC0-4D6CBB9ED095}"/>
    <hyperlink ref="B52" r:id="rId109" xr:uid="{9AADC15B-8743-49D0-BCEC-4C4BAAB9DE45}"/>
    <hyperlink ref="B48" r:id="rId110" xr:uid="{7FC1D8C3-F95B-4EB5-9231-1BCB7E4CDB53}"/>
    <hyperlink ref="B102" r:id="rId111" xr:uid="{0DA7CCEA-9366-48F2-BE1D-5E6FE801FAC8}"/>
    <hyperlink ref="G128" r:id="rId112" xr:uid="{9AE0101A-0EDB-4D99-B7C8-E08D3DFAFF1C}"/>
    <hyperlink ref="D128" r:id="rId113" xr:uid="{DBCB5415-B0DA-44D4-9554-4504A6F29623}"/>
    <hyperlink ref="D70" r:id="rId114" xr:uid="{C37B70A2-A122-4B61-9355-FB8B9E5CF6C1}"/>
    <hyperlink ref="G70" r:id="rId115" xr:uid="{5534005C-AC3C-4126-B35C-78C97D4BABC8}"/>
    <hyperlink ref="D71" r:id="rId116" xr:uid="{6D2BA3AB-D26E-4A76-85FF-8A2DBAC4139C}"/>
    <hyperlink ref="D8" r:id="rId117" xr:uid="{D7644103-85D2-4AC5-9C9B-F985B1D2151D}"/>
  </hyperlinks>
  <pageMargins left="0.7" right="0.7" top="0.75" bottom="0.75" header="0.3" footer="0.3"/>
  <pageSetup orientation="portrait" r:id="rId118"/>
  <drawing r:id="rId119"/>
  <legacyDrawing r:id="rId12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EEE91-9FBC-421F-B9CF-83BD1429E027}">
  <dimension ref="A1:BZ171"/>
  <sheetViews>
    <sheetView zoomScale="80" zoomScaleNormal="80" workbookViewId="0">
      <selection activeCell="Q1" sqref="Q1:Q1048576"/>
    </sheetView>
  </sheetViews>
  <sheetFormatPr baseColWidth="10" defaultRowHeight="15" x14ac:dyDescent="0.25"/>
  <cols>
    <col min="1" max="1" width="10.85546875" style="145"/>
    <col min="2" max="2" width="47" customWidth="1"/>
    <col min="3" max="3" width="3.42578125" style="50" bestFit="1" customWidth="1"/>
    <col min="4" max="10" width="3.42578125" style="50" customWidth="1"/>
    <col min="11" max="11" width="10.85546875" style="145"/>
    <col min="12" max="12" width="45.5703125" customWidth="1"/>
    <col min="13" max="13" width="3.42578125" style="50" bestFit="1" customWidth="1"/>
    <col min="14" max="19" width="3.42578125" style="50" customWidth="1"/>
    <col min="20" max="20" width="3.42578125" style="50" bestFit="1" customWidth="1"/>
    <col min="21" max="21" width="10.85546875" style="145"/>
    <col min="22" max="22" width="45.42578125" customWidth="1"/>
    <col min="23" max="30" width="3.42578125" style="50" customWidth="1"/>
    <col min="31" max="31" width="3.42578125" style="50" bestFit="1" customWidth="1"/>
    <col min="32" max="33" width="3.42578125" style="50" customWidth="1"/>
    <col min="34" max="37" width="3.42578125" style="27" customWidth="1"/>
    <col min="38" max="78" width="10.85546875" style="3"/>
  </cols>
  <sheetData>
    <row r="1" spans="1:78" s="3" customFormat="1" ht="23.25" x14ac:dyDescent="0.35">
      <c r="A1" s="145"/>
      <c r="C1" s="27"/>
      <c r="D1" s="27"/>
      <c r="E1" s="27"/>
      <c r="F1" s="27"/>
      <c r="G1" s="27"/>
      <c r="H1" s="27"/>
      <c r="I1" s="27"/>
      <c r="J1" s="27"/>
      <c r="K1" s="145"/>
      <c r="L1" s="5" t="s">
        <v>271</v>
      </c>
      <c r="M1" s="27"/>
      <c r="N1" s="27"/>
      <c r="O1" s="27"/>
      <c r="P1" s="27"/>
      <c r="Q1" s="27"/>
      <c r="R1" s="27"/>
      <c r="S1" s="27"/>
      <c r="T1" s="27"/>
      <c r="U1" s="145"/>
      <c r="W1" s="27"/>
      <c r="X1" s="27"/>
      <c r="Y1" s="27"/>
      <c r="Z1" s="27"/>
      <c r="AA1" s="27"/>
      <c r="AB1" s="27"/>
      <c r="AC1" s="27"/>
      <c r="AD1" s="27"/>
      <c r="AE1" s="27"/>
      <c r="AF1" s="27"/>
      <c r="AG1" s="27"/>
      <c r="AH1" s="27"/>
      <c r="AI1" s="27"/>
      <c r="AJ1" s="27"/>
      <c r="AK1" s="27"/>
    </row>
    <row r="2" spans="1:78" s="3" customFormat="1" x14ac:dyDescent="0.25">
      <c r="A2" s="145"/>
      <c r="C2" s="27"/>
      <c r="D2" s="27"/>
      <c r="E2" s="27"/>
      <c r="F2" s="27"/>
      <c r="G2" s="27"/>
      <c r="H2" s="27"/>
      <c r="I2" s="27"/>
      <c r="J2" s="27"/>
      <c r="K2" s="145"/>
      <c r="M2" s="27"/>
      <c r="N2" s="27"/>
      <c r="O2" s="27"/>
      <c r="P2" s="27"/>
      <c r="Q2" s="27"/>
      <c r="R2" s="27"/>
      <c r="S2" s="27"/>
      <c r="T2" s="27"/>
      <c r="U2" s="145"/>
      <c r="W2" s="27"/>
      <c r="X2" s="27"/>
      <c r="Y2" s="27"/>
      <c r="Z2" s="27"/>
      <c r="AA2" s="27"/>
      <c r="AB2" s="27"/>
      <c r="AC2" s="27"/>
      <c r="AD2" s="27"/>
      <c r="AE2" s="27"/>
      <c r="AF2" s="27"/>
      <c r="AG2" s="27"/>
      <c r="AH2" s="27"/>
      <c r="AI2" s="27"/>
      <c r="AJ2" s="27"/>
      <c r="AK2" s="27"/>
    </row>
    <row r="3" spans="1:78" s="3" customFormat="1" x14ac:dyDescent="0.25">
      <c r="A3" s="145"/>
      <c r="C3" s="27"/>
      <c r="D3" s="27"/>
      <c r="E3" s="27"/>
      <c r="F3" s="27"/>
      <c r="G3" s="27"/>
      <c r="H3" s="27"/>
      <c r="I3" s="27"/>
      <c r="J3" s="27"/>
      <c r="K3" s="145"/>
      <c r="L3" s="1" t="s">
        <v>7</v>
      </c>
      <c r="M3" s="27"/>
      <c r="N3" s="27"/>
      <c r="O3" s="27"/>
      <c r="P3" s="27"/>
      <c r="Q3" s="27"/>
      <c r="R3" s="27"/>
      <c r="S3" s="27"/>
      <c r="T3" s="27"/>
      <c r="U3" s="145"/>
      <c r="W3" s="27"/>
      <c r="X3" s="27"/>
      <c r="Y3" s="27"/>
      <c r="Z3" s="27"/>
      <c r="AA3" s="27"/>
      <c r="AB3" s="27"/>
      <c r="AC3" s="27"/>
      <c r="AD3" s="27"/>
      <c r="AE3" s="27"/>
      <c r="AF3" s="27"/>
      <c r="AG3" s="27"/>
      <c r="AH3" s="27"/>
      <c r="AI3" s="27"/>
      <c r="AJ3" s="27"/>
      <c r="AK3" s="27"/>
    </row>
    <row r="4" spans="1:78" s="3" customFormat="1" x14ac:dyDescent="0.25">
      <c r="A4" s="145"/>
      <c r="C4" s="27"/>
      <c r="D4" s="27"/>
      <c r="E4" s="27"/>
      <c r="F4" s="27"/>
      <c r="G4" s="27"/>
      <c r="H4" s="27"/>
      <c r="I4" s="27"/>
      <c r="J4" s="27"/>
      <c r="K4" s="145"/>
      <c r="L4" s="4" t="s">
        <v>6</v>
      </c>
      <c r="M4" s="27"/>
      <c r="N4" s="27"/>
      <c r="O4" s="27"/>
      <c r="P4" s="27"/>
      <c r="Q4" s="27"/>
      <c r="R4" s="27"/>
      <c r="S4" s="27"/>
      <c r="T4" s="27"/>
      <c r="U4" s="145"/>
      <c r="W4" s="27"/>
      <c r="X4" s="27"/>
      <c r="Y4" s="27"/>
      <c r="Z4" s="27"/>
      <c r="AA4" s="27"/>
      <c r="AB4" s="27"/>
      <c r="AC4" s="27"/>
      <c r="AD4" s="27"/>
      <c r="AE4" s="27"/>
      <c r="AF4" s="27"/>
      <c r="AG4" s="27"/>
      <c r="AH4" s="27"/>
      <c r="AI4" s="27"/>
      <c r="AJ4" s="27"/>
      <c r="AK4" s="27"/>
    </row>
    <row r="5" spans="1:78" s="3" customFormat="1" ht="6.95" customHeight="1" x14ac:dyDescent="0.25">
      <c r="A5" s="145"/>
      <c r="C5" s="27"/>
      <c r="D5" s="27"/>
      <c r="E5" s="27"/>
      <c r="F5" s="27"/>
      <c r="G5" s="27"/>
      <c r="H5" s="27"/>
      <c r="I5" s="27"/>
      <c r="J5" s="27"/>
      <c r="K5" s="145"/>
      <c r="M5" s="27"/>
      <c r="N5" s="27"/>
      <c r="O5" s="27"/>
      <c r="P5" s="27"/>
      <c r="Q5" s="27"/>
      <c r="R5" s="27"/>
      <c r="S5" s="27"/>
      <c r="T5" s="27"/>
      <c r="U5" s="145"/>
      <c r="W5" s="27"/>
      <c r="X5" s="27"/>
      <c r="Y5" s="27"/>
      <c r="Z5" s="27"/>
      <c r="AA5" s="27"/>
      <c r="AB5" s="27"/>
      <c r="AC5" s="27"/>
      <c r="AD5" s="27"/>
      <c r="AE5" s="27"/>
      <c r="AF5" s="27"/>
      <c r="AG5" s="27"/>
      <c r="AH5" s="27"/>
      <c r="AI5" s="27"/>
      <c r="AJ5" s="27"/>
      <c r="AK5" s="27"/>
    </row>
    <row r="6" spans="1:78" ht="98.1" customHeight="1" x14ac:dyDescent="0.25">
      <c r="B6" s="76" t="s">
        <v>530</v>
      </c>
      <c r="C6" s="79" t="s">
        <v>565</v>
      </c>
      <c r="D6" s="53" t="s">
        <v>394</v>
      </c>
      <c r="E6" s="53" t="s">
        <v>393</v>
      </c>
      <c r="F6" s="53" t="s">
        <v>515</v>
      </c>
      <c r="G6" s="53" t="s">
        <v>768</v>
      </c>
      <c r="H6" s="53" t="s">
        <v>564</v>
      </c>
      <c r="I6" s="53" t="s">
        <v>514</v>
      </c>
      <c r="J6" s="185" t="s">
        <v>487</v>
      </c>
      <c r="L6" s="76" t="s">
        <v>531</v>
      </c>
      <c r="M6" s="79" t="s">
        <v>565</v>
      </c>
      <c r="N6" s="53" t="s">
        <v>411</v>
      </c>
      <c r="O6" s="53" t="s">
        <v>510</v>
      </c>
      <c r="P6" s="53" t="s">
        <v>767</v>
      </c>
      <c r="Q6" s="53" t="s">
        <v>410</v>
      </c>
      <c r="R6" s="53" t="s">
        <v>447</v>
      </c>
      <c r="S6" s="53" t="s">
        <v>484</v>
      </c>
      <c r="T6" s="53" t="s">
        <v>412</v>
      </c>
      <c r="V6" s="76" t="s">
        <v>676</v>
      </c>
      <c r="W6" s="79" t="s">
        <v>565</v>
      </c>
      <c r="X6" s="70" t="s">
        <v>517</v>
      </c>
      <c r="Y6" s="70" t="s">
        <v>516</v>
      </c>
      <c r="Z6" s="70" t="s">
        <v>563</v>
      </c>
      <c r="AA6" s="53" t="s">
        <v>457</v>
      </c>
      <c r="AB6" s="70" t="s">
        <v>558</v>
      </c>
      <c r="AC6" s="70" t="s">
        <v>553</v>
      </c>
      <c r="AD6" s="70" t="s">
        <v>513</v>
      </c>
      <c r="AE6" s="53" t="s">
        <v>447</v>
      </c>
      <c r="AF6" s="77" t="s">
        <v>491</v>
      </c>
      <c r="AG6" s="77" t="s">
        <v>507</v>
      </c>
    </row>
    <row r="7" spans="1:78" s="69" customFormat="1" ht="14.45" customHeight="1" x14ac:dyDescent="0.25">
      <c r="A7" s="146"/>
      <c r="B7" s="108" t="s">
        <v>381</v>
      </c>
      <c r="C7" s="67"/>
      <c r="D7" s="67"/>
      <c r="E7" s="67"/>
      <c r="F7" s="67"/>
      <c r="G7" s="67"/>
      <c r="H7" s="67"/>
      <c r="I7" s="67"/>
      <c r="J7" s="87"/>
      <c r="K7" s="146"/>
      <c r="L7" s="108" t="s">
        <v>381</v>
      </c>
      <c r="M7" s="67"/>
      <c r="N7" s="67"/>
      <c r="O7" s="67"/>
      <c r="P7" s="67"/>
      <c r="Q7" s="67"/>
      <c r="R7" s="67"/>
      <c r="S7" s="67"/>
      <c r="T7" s="68"/>
      <c r="U7" s="146"/>
      <c r="V7" s="66" t="s">
        <v>381</v>
      </c>
      <c r="W7" s="67"/>
      <c r="X7" s="55"/>
      <c r="Y7" s="55"/>
      <c r="Z7" s="55"/>
      <c r="AA7" s="67"/>
      <c r="AB7" s="55"/>
      <c r="AC7" s="55"/>
      <c r="AD7" s="71"/>
      <c r="AE7" s="68"/>
      <c r="AF7" s="67"/>
      <c r="AG7" s="68"/>
      <c r="AH7" s="150"/>
      <c r="AI7" s="150"/>
      <c r="AJ7" s="150"/>
      <c r="AK7" s="150"/>
      <c r="AL7" s="150"/>
      <c r="AM7" s="150"/>
      <c r="AN7" s="150"/>
      <c r="AO7" s="150"/>
      <c r="AP7" s="150"/>
      <c r="AQ7" s="150"/>
      <c r="AR7" s="150"/>
      <c r="AS7" s="150"/>
      <c r="AT7" s="150"/>
      <c r="AU7" s="150"/>
      <c r="AV7" s="150"/>
      <c r="AW7" s="150"/>
      <c r="AX7" s="150"/>
      <c r="AY7" s="150"/>
      <c r="AZ7" s="150"/>
      <c r="BA7" s="150"/>
      <c r="BB7" s="150"/>
      <c r="BC7" s="150"/>
      <c r="BD7" s="150"/>
      <c r="BE7" s="150"/>
      <c r="BF7" s="150"/>
      <c r="BG7" s="150"/>
      <c r="BH7" s="150"/>
      <c r="BI7" s="150"/>
      <c r="BJ7" s="150"/>
      <c r="BK7" s="150"/>
      <c r="BL7" s="150"/>
      <c r="BM7" s="150"/>
      <c r="BN7" s="150"/>
      <c r="BO7" s="150"/>
      <c r="BP7" s="150"/>
      <c r="BQ7" s="150"/>
      <c r="BR7" s="150"/>
      <c r="BS7" s="150"/>
      <c r="BT7" s="150"/>
      <c r="BU7" s="150"/>
      <c r="BV7" s="150"/>
      <c r="BW7" s="150"/>
      <c r="BX7" s="150"/>
      <c r="BY7" s="150"/>
      <c r="BZ7" s="150"/>
    </row>
    <row r="8" spans="1:78" x14ac:dyDescent="0.25">
      <c r="A8" s="145" t="s">
        <v>527</v>
      </c>
      <c r="B8" s="109" t="s">
        <v>382</v>
      </c>
      <c r="C8" s="52"/>
      <c r="D8" s="52" t="s">
        <v>385</v>
      </c>
      <c r="E8" s="52" t="s">
        <v>385</v>
      </c>
      <c r="F8" s="52"/>
      <c r="G8" s="52"/>
      <c r="H8" s="52" t="s">
        <v>385</v>
      </c>
      <c r="I8" s="52"/>
      <c r="J8" s="52"/>
      <c r="K8" s="147" t="s">
        <v>527</v>
      </c>
      <c r="L8" s="109" t="s">
        <v>757</v>
      </c>
      <c r="M8" s="52"/>
      <c r="N8" s="52"/>
      <c r="O8" s="52" t="s">
        <v>385</v>
      </c>
      <c r="P8" s="63" t="s">
        <v>385</v>
      </c>
      <c r="Q8" s="52" t="s">
        <v>385</v>
      </c>
      <c r="R8" s="52" t="s">
        <v>385</v>
      </c>
      <c r="S8" s="52" t="s">
        <v>385</v>
      </c>
      <c r="T8" s="52"/>
      <c r="U8" s="146"/>
      <c r="V8" s="51" t="s">
        <v>586</v>
      </c>
      <c r="W8" s="80" t="s">
        <v>385</v>
      </c>
      <c r="X8" s="52" t="s">
        <v>385</v>
      </c>
      <c r="Y8" s="52" t="s">
        <v>385</v>
      </c>
      <c r="Z8" s="52" t="s">
        <v>385</v>
      </c>
      <c r="AA8" s="52" t="s">
        <v>385</v>
      </c>
      <c r="AB8" s="52"/>
      <c r="AC8" s="52"/>
      <c r="AD8" s="52" t="s">
        <v>385</v>
      </c>
      <c r="AE8" s="52"/>
      <c r="AF8" s="52" t="s">
        <v>385</v>
      </c>
      <c r="AG8" s="52" t="s">
        <v>385</v>
      </c>
    </row>
    <row r="9" spans="1:78" x14ac:dyDescent="0.25">
      <c r="A9" s="145" t="s">
        <v>527</v>
      </c>
      <c r="B9" s="109" t="s">
        <v>397</v>
      </c>
      <c r="C9" s="52"/>
      <c r="D9" s="52" t="s">
        <v>385</v>
      </c>
      <c r="E9" s="52" t="s">
        <v>385</v>
      </c>
      <c r="F9" s="82" t="s">
        <v>385</v>
      </c>
      <c r="G9" s="52"/>
      <c r="H9" s="52" t="s">
        <v>385</v>
      </c>
      <c r="I9" s="52" t="s">
        <v>385</v>
      </c>
      <c r="J9" s="52"/>
      <c r="K9" s="147" t="s">
        <v>527</v>
      </c>
      <c r="L9" s="109" t="s">
        <v>413</v>
      </c>
      <c r="M9" s="52"/>
      <c r="N9" s="52" t="s">
        <v>385</v>
      </c>
      <c r="O9" s="52" t="s">
        <v>385</v>
      </c>
      <c r="P9" s="63" t="s">
        <v>385</v>
      </c>
      <c r="Q9" s="52" t="s">
        <v>385</v>
      </c>
      <c r="R9" s="52" t="s">
        <v>385</v>
      </c>
      <c r="S9" s="52"/>
      <c r="T9" s="52"/>
      <c r="U9" s="148" t="s">
        <v>527</v>
      </c>
      <c r="V9" s="51" t="s">
        <v>458</v>
      </c>
      <c r="W9" s="80" t="s">
        <v>385</v>
      </c>
      <c r="X9" s="52" t="s">
        <v>385</v>
      </c>
      <c r="Y9" s="52" t="s">
        <v>385</v>
      </c>
      <c r="Z9" s="52" t="s">
        <v>385</v>
      </c>
      <c r="AA9" s="52"/>
      <c r="AB9" s="52"/>
      <c r="AC9" s="52"/>
      <c r="AD9" s="52"/>
      <c r="AE9" s="52"/>
      <c r="AF9" s="52"/>
      <c r="AG9" s="52"/>
    </row>
    <row r="10" spans="1:78" x14ac:dyDescent="0.25">
      <c r="A10" s="145" t="s">
        <v>527</v>
      </c>
      <c r="B10" s="109" t="s">
        <v>396</v>
      </c>
      <c r="C10" s="52"/>
      <c r="D10" s="52" t="s">
        <v>385</v>
      </c>
      <c r="E10" s="52" t="s">
        <v>385</v>
      </c>
      <c r="F10" s="82" t="s">
        <v>385</v>
      </c>
      <c r="G10" s="52"/>
      <c r="H10" s="52"/>
      <c r="I10" s="52"/>
      <c r="J10" s="52"/>
      <c r="K10" s="147" t="s">
        <v>527</v>
      </c>
      <c r="L10" s="109" t="s">
        <v>421</v>
      </c>
      <c r="M10" s="52"/>
      <c r="N10" s="52" t="s">
        <v>385</v>
      </c>
      <c r="O10" s="52" t="s">
        <v>385</v>
      </c>
      <c r="P10" s="63" t="s">
        <v>385</v>
      </c>
      <c r="Q10" s="52" t="s">
        <v>385</v>
      </c>
      <c r="R10" s="52"/>
      <c r="S10" s="52"/>
      <c r="T10" s="52"/>
      <c r="U10" s="148" t="s">
        <v>527</v>
      </c>
      <c r="V10" s="51" t="s">
        <v>584</v>
      </c>
      <c r="W10" s="80" t="s">
        <v>385</v>
      </c>
      <c r="X10" s="52" t="s">
        <v>385</v>
      </c>
      <c r="Y10" s="52" t="s">
        <v>385</v>
      </c>
      <c r="Z10" s="52" t="s">
        <v>385</v>
      </c>
      <c r="AA10" s="52"/>
      <c r="AB10" s="52"/>
      <c r="AC10" s="52"/>
      <c r="AD10" s="52"/>
      <c r="AE10" s="52"/>
      <c r="AF10" s="52"/>
      <c r="AG10" s="52"/>
    </row>
    <row r="11" spans="1:78" x14ac:dyDescent="0.25">
      <c r="A11" s="145" t="s">
        <v>527</v>
      </c>
      <c r="B11" s="109" t="s">
        <v>252</v>
      </c>
      <c r="C11" s="52"/>
      <c r="D11" s="52" t="s">
        <v>385</v>
      </c>
      <c r="E11" s="52" t="s">
        <v>385</v>
      </c>
      <c r="F11" s="82" t="s">
        <v>385</v>
      </c>
      <c r="G11" s="52"/>
      <c r="H11" s="52"/>
      <c r="I11" s="52"/>
      <c r="J11" s="52"/>
      <c r="K11" s="147" t="s">
        <v>527</v>
      </c>
      <c r="L11" s="113" t="s">
        <v>414</v>
      </c>
      <c r="M11" s="52"/>
      <c r="N11" s="52" t="s">
        <v>385</v>
      </c>
      <c r="O11" s="52"/>
      <c r="P11" s="63"/>
      <c r="Q11" s="52" t="s">
        <v>385</v>
      </c>
      <c r="R11" s="52"/>
      <c r="S11" s="52"/>
      <c r="T11" s="52"/>
      <c r="U11" s="145" t="s">
        <v>527</v>
      </c>
      <c r="V11" s="51" t="s">
        <v>587</v>
      </c>
      <c r="W11" s="80"/>
      <c r="X11" s="52" t="s">
        <v>385</v>
      </c>
      <c r="Y11" s="52"/>
      <c r="Z11" s="52"/>
      <c r="AA11" s="52"/>
      <c r="AB11" s="52"/>
      <c r="AC11" s="52" t="s">
        <v>385</v>
      </c>
      <c r="AD11" s="52"/>
      <c r="AE11" s="52"/>
      <c r="AF11" s="52"/>
      <c r="AG11" s="52"/>
    </row>
    <row r="12" spans="1:78" x14ac:dyDescent="0.25">
      <c r="A12" s="145" t="s">
        <v>527</v>
      </c>
      <c r="B12" s="109" t="s">
        <v>770</v>
      </c>
      <c r="C12" s="52"/>
      <c r="D12" s="52" t="s">
        <v>385</v>
      </c>
      <c r="E12" s="52" t="s">
        <v>385</v>
      </c>
      <c r="F12" s="82" t="s">
        <v>385</v>
      </c>
      <c r="G12" s="52" t="s">
        <v>385</v>
      </c>
      <c r="H12" s="52"/>
      <c r="I12" s="52"/>
      <c r="J12" s="52"/>
      <c r="K12" s="147" t="s">
        <v>526</v>
      </c>
      <c r="L12" s="109" t="s">
        <v>756</v>
      </c>
      <c r="M12" s="52"/>
      <c r="N12" s="52" t="s">
        <v>385</v>
      </c>
      <c r="O12" s="52" t="s">
        <v>385</v>
      </c>
      <c r="P12" s="63" t="s">
        <v>385</v>
      </c>
      <c r="Q12" s="52"/>
      <c r="R12" s="52" t="s">
        <v>385</v>
      </c>
      <c r="S12" s="52"/>
      <c r="T12" s="52" t="s">
        <v>385</v>
      </c>
      <c r="U12" s="145" t="s">
        <v>527</v>
      </c>
      <c r="V12" s="51" t="s">
        <v>459</v>
      </c>
      <c r="W12" s="80" t="s">
        <v>385</v>
      </c>
      <c r="X12" s="52"/>
      <c r="Y12" s="52" t="s">
        <v>385</v>
      </c>
      <c r="Z12" s="52" t="s">
        <v>385</v>
      </c>
      <c r="AA12" s="52"/>
      <c r="AB12" s="52" t="s">
        <v>385</v>
      </c>
      <c r="AC12" s="52"/>
      <c r="AD12" s="52"/>
      <c r="AE12" s="52"/>
      <c r="AF12" s="52"/>
      <c r="AG12" s="52"/>
    </row>
    <row r="13" spans="1:78" x14ac:dyDescent="0.25">
      <c r="A13" s="145" t="s">
        <v>526</v>
      </c>
      <c r="B13" s="109" t="s">
        <v>575</v>
      </c>
      <c r="C13" s="80" t="s">
        <v>385</v>
      </c>
      <c r="D13" s="52" t="s">
        <v>385</v>
      </c>
      <c r="E13" s="52" t="s">
        <v>385</v>
      </c>
      <c r="F13" s="82" t="s">
        <v>385</v>
      </c>
      <c r="G13" s="52" t="s">
        <v>385</v>
      </c>
      <c r="H13" s="52" t="s">
        <v>385</v>
      </c>
      <c r="I13" s="52"/>
      <c r="J13" s="52"/>
      <c r="K13" s="147" t="s">
        <v>526</v>
      </c>
      <c r="L13" s="109" t="s">
        <v>245</v>
      </c>
      <c r="M13" s="52"/>
      <c r="N13" s="52" t="s">
        <v>385</v>
      </c>
      <c r="O13" s="52" t="s">
        <v>385</v>
      </c>
      <c r="P13" s="63" t="s">
        <v>385</v>
      </c>
      <c r="Q13" s="52" t="s">
        <v>385</v>
      </c>
      <c r="R13" s="52"/>
      <c r="S13" s="52"/>
      <c r="T13" s="52"/>
      <c r="U13" s="148" t="s">
        <v>527</v>
      </c>
      <c r="V13" s="51" t="s">
        <v>460</v>
      </c>
      <c r="W13" s="80" t="s">
        <v>385</v>
      </c>
      <c r="X13" s="52"/>
      <c r="Y13" s="52"/>
      <c r="Z13" s="52"/>
      <c r="AA13" s="52"/>
      <c r="AB13" s="52" t="s">
        <v>385</v>
      </c>
      <c r="AC13" s="52"/>
      <c r="AD13" s="52"/>
      <c r="AE13" s="52" t="s">
        <v>385</v>
      </c>
      <c r="AF13" s="52"/>
      <c r="AG13" s="52"/>
    </row>
    <row r="14" spans="1:78" x14ac:dyDescent="0.25">
      <c r="A14" s="145" t="s">
        <v>526</v>
      </c>
      <c r="B14" s="109" t="s">
        <v>464</v>
      </c>
      <c r="C14" s="52"/>
      <c r="D14" s="52" t="s">
        <v>385</v>
      </c>
      <c r="E14" s="52"/>
      <c r="F14" s="52"/>
      <c r="G14" s="52"/>
      <c r="H14" s="52"/>
      <c r="I14" s="52"/>
      <c r="J14" s="52"/>
      <c r="K14" s="147" t="s">
        <v>526</v>
      </c>
      <c r="L14" s="109" t="s">
        <v>436</v>
      </c>
      <c r="M14" s="52"/>
      <c r="N14" s="52"/>
      <c r="O14" s="52"/>
      <c r="P14" s="63"/>
      <c r="Q14" s="52" t="s">
        <v>385</v>
      </c>
      <c r="R14" s="52"/>
      <c r="S14" s="52"/>
      <c r="T14" s="52"/>
      <c r="U14" s="148"/>
      <c r="V14" s="54" t="s">
        <v>384</v>
      </c>
      <c r="W14" s="56"/>
      <c r="X14" s="56"/>
      <c r="Y14" s="56"/>
      <c r="Z14" s="56"/>
      <c r="AA14" s="56"/>
      <c r="AB14" s="56"/>
      <c r="AC14" s="56"/>
      <c r="AD14" s="56"/>
      <c r="AE14" s="57"/>
      <c r="AF14" s="56"/>
      <c r="AG14" s="57"/>
    </row>
    <row r="15" spans="1:78" x14ac:dyDescent="0.25">
      <c r="B15" s="110" t="s">
        <v>384</v>
      </c>
      <c r="C15" s="56"/>
      <c r="D15" s="56"/>
      <c r="E15" s="56"/>
      <c r="F15" s="56"/>
      <c r="G15" s="56"/>
      <c r="H15" s="56"/>
      <c r="I15" s="56"/>
      <c r="J15" s="116"/>
      <c r="K15" s="147" t="s">
        <v>527</v>
      </c>
      <c r="L15" s="114" t="s">
        <v>472</v>
      </c>
      <c r="M15" s="61"/>
      <c r="N15" s="61" t="s">
        <v>385</v>
      </c>
      <c r="O15" s="52" t="s">
        <v>385</v>
      </c>
      <c r="P15" s="64" t="s">
        <v>385</v>
      </c>
      <c r="Q15" s="61"/>
      <c r="R15" s="61" t="s">
        <v>385</v>
      </c>
      <c r="S15" s="52"/>
      <c r="T15" s="61"/>
      <c r="U15" s="145" t="s">
        <v>527</v>
      </c>
      <c r="V15" s="51" t="s">
        <v>498</v>
      </c>
      <c r="W15" s="80" t="s">
        <v>385</v>
      </c>
      <c r="X15" s="52" t="s">
        <v>385</v>
      </c>
      <c r="Y15" s="52" t="s">
        <v>385</v>
      </c>
      <c r="Z15" s="52" t="s">
        <v>385</v>
      </c>
      <c r="AA15" s="52" t="s">
        <v>385</v>
      </c>
      <c r="AB15" s="52" t="s">
        <v>385</v>
      </c>
      <c r="AC15" s="52"/>
      <c r="AD15" s="52" t="s">
        <v>385</v>
      </c>
      <c r="AE15" s="52"/>
      <c r="AF15" s="52" t="s">
        <v>385</v>
      </c>
      <c r="AG15" s="52"/>
    </row>
    <row r="16" spans="1:78" x14ac:dyDescent="0.25">
      <c r="A16" s="145" t="s">
        <v>526</v>
      </c>
      <c r="B16" s="109" t="s">
        <v>383</v>
      </c>
      <c r="C16" s="73"/>
      <c r="D16" s="52" t="s">
        <v>385</v>
      </c>
      <c r="E16" s="73" t="s">
        <v>385</v>
      </c>
      <c r="F16" s="52"/>
      <c r="G16" s="52"/>
      <c r="H16" s="52" t="s">
        <v>385</v>
      </c>
      <c r="I16" s="52"/>
      <c r="J16" s="52"/>
      <c r="K16" s="147" t="s">
        <v>527</v>
      </c>
      <c r="L16" s="114" t="s">
        <v>256</v>
      </c>
      <c r="M16" s="61"/>
      <c r="N16" s="61" t="s">
        <v>385</v>
      </c>
      <c r="O16" s="61" t="s">
        <v>385</v>
      </c>
      <c r="P16" s="64"/>
      <c r="Q16" s="61"/>
      <c r="R16" s="61"/>
      <c r="S16" s="61"/>
      <c r="T16" s="61"/>
      <c r="U16" s="148" t="s">
        <v>527</v>
      </c>
      <c r="V16" s="51" t="s">
        <v>494</v>
      </c>
      <c r="W16" s="80" t="s">
        <v>385</v>
      </c>
      <c r="X16" s="52" t="s">
        <v>385</v>
      </c>
      <c r="Y16" s="52" t="s">
        <v>385</v>
      </c>
      <c r="Z16" s="52" t="s">
        <v>385</v>
      </c>
      <c r="AA16" s="52" t="s">
        <v>385</v>
      </c>
      <c r="AB16" s="52" t="s">
        <v>385</v>
      </c>
      <c r="AC16" s="52"/>
      <c r="AD16" s="52"/>
      <c r="AE16" s="52" t="s">
        <v>385</v>
      </c>
      <c r="AF16" s="52" t="s">
        <v>385</v>
      </c>
      <c r="AG16" s="52"/>
    </row>
    <row r="17" spans="1:33" x14ac:dyDescent="0.25">
      <c r="A17" s="145" t="s">
        <v>526</v>
      </c>
      <c r="B17" s="109" t="s">
        <v>391</v>
      </c>
      <c r="C17" s="73"/>
      <c r="D17" s="52" t="s">
        <v>385</v>
      </c>
      <c r="E17" s="73" t="s">
        <v>385</v>
      </c>
      <c r="F17" s="52"/>
      <c r="G17" s="52"/>
      <c r="H17" s="52" t="s">
        <v>385</v>
      </c>
      <c r="I17" s="52"/>
      <c r="J17" s="52"/>
      <c r="L17" s="110" t="s">
        <v>384</v>
      </c>
      <c r="M17" s="56"/>
      <c r="N17" s="56"/>
      <c r="O17" s="55"/>
      <c r="P17" s="56"/>
      <c r="Q17" s="56"/>
      <c r="R17" s="56"/>
      <c r="S17" s="56"/>
      <c r="T17" s="57"/>
      <c r="U17" s="145" t="s">
        <v>527</v>
      </c>
      <c r="V17" s="51" t="s">
        <v>497</v>
      </c>
      <c r="W17" s="80" t="s">
        <v>385</v>
      </c>
      <c r="X17" s="52" t="s">
        <v>385</v>
      </c>
      <c r="Y17" s="52" t="s">
        <v>385</v>
      </c>
      <c r="Z17" s="52" t="s">
        <v>385</v>
      </c>
      <c r="AA17" s="52" t="s">
        <v>385</v>
      </c>
      <c r="AB17" s="52" t="s">
        <v>385</v>
      </c>
      <c r="AC17" s="52" t="s">
        <v>385</v>
      </c>
      <c r="AD17" s="52"/>
      <c r="AE17" s="52"/>
      <c r="AF17" s="52" t="s">
        <v>385</v>
      </c>
      <c r="AG17" s="52" t="s">
        <v>385</v>
      </c>
    </row>
    <row r="18" spans="1:33" ht="24" x14ac:dyDescent="0.25">
      <c r="A18" s="145" t="s">
        <v>527</v>
      </c>
      <c r="B18" s="109" t="s">
        <v>566</v>
      </c>
      <c r="C18" s="73"/>
      <c r="D18" s="52" t="s">
        <v>385</v>
      </c>
      <c r="E18" s="73"/>
      <c r="F18" s="52"/>
      <c r="G18" s="52"/>
      <c r="H18" s="52"/>
      <c r="I18" s="52"/>
      <c r="J18" s="52"/>
      <c r="K18" s="145" t="s">
        <v>527</v>
      </c>
      <c r="L18" s="115" t="s">
        <v>440</v>
      </c>
      <c r="M18" s="52"/>
      <c r="N18" s="52"/>
      <c r="O18" s="52" t="s">
        <v>385</v>
      </c>
      <c r="P18" s="52" t="s">
        <v>385</v>
      </c>
      <c r="Q18" s="52" t="s">
        <v>385</v>
      </c>
      <c r="R18" s="52" t="s">
        <v>385</v>
      </c>
      <c r="S18" s="52" t="s">
        <v>385</v>
      </c>
      <c r="T18" s="52"/>
      <c r="U18" s="145" t="s">
        <v>527</v>
      </c>
      <c r="V18" s="51" t="s">
        <v>532</v>
      </c>
      <c r="W18" s="80" t="s">
        <v>385</v>
      </c>
      <c r="X18" s="52" t="s">
        <v>385</v>
      </c>
      <c r="Y18" s="52" t="s">
        <v>385</v>
      </c>
      <c r="Z18" s="52" t="s">
        <v>385</v>
      </c>
      <c r="AA18" s="52"/>
      <c r="AB18" s="52"/>
      <c r="AC18" s="52"/>
      <c r="AD18" s="52"/>
      <c r="AE18" s="52"/>
      <c r="AF18" s="52"/>
      <c r="AG18" s="52"/>
    </row>
    <row r="19" spans="1:33" ht="24" x14ac:dyDescent="0.25">
      <c r="A19" s="145" t="s">
        <v>527</v>
      </c>
      <c r="B19" s="109" t="s">
        <v>568</v>
      </c>
      <c r="C19" s="73"/>
      <c r="D19" s="52" t="s">
        <v>385</v>
      </c>
      <c r="E19" s="73"/>
      <c r="F19" s="52"/>
      <c r="G19" s="52"/>
      <c r="H19" s="52"/>
      <c r="I19" s="52"/>
      <c r="J19" s="52"/>
      <c r="K19" s="145" t="s">
        <v>527</v>
      </c>
      <c r="L19" s="115" t="s">
        <v>441</v>
      </c>
      <c r="M19" s="52"/>
      <c r="N19" s="52"/>
      <c r="O19" s="52" t="s">
        <v>385</v>
      </c>
      <c r="P19" s="52" t="s">
        <v>385</v>
      </c>
      <c r="Q19" s="52" t="s">
        <v>385</v>
      </c>
      <c r="R19" s="52" t="s">
        <v>385</v>
      </c>
      <c r="S19" s="52" t="s">
        <v>385</v>
      </c>
      <c r="T19" s="52"/>
      <c r="U19" s="149" t="s">
        <v>527</v>
      </c>
      <c r="V19" s="51" t="s">
        <v>585</v>
      </c>
      <c r="W19" s="80" t="s">
        <v>385</v>
      </c>
      <c r="X19" s="52"/>
      <c r="Y19" s="52" t="s">
        <v>385</v>
      </c>
      <c r="Z19" s="52" t="s">
        <v>385</v>
      </c>
      <c r="AA19" s="52"/>
      <c r="AB19" s="52"/>
      <c r="AC19" s="52"/>
      <c r="AD19" s="52"/>
      <c r="AE19" s="52"/>
      <c r="AF19" s="52"/>
      <c r="AG19" s="52"/>
    </row>
    <row r="20" spans="1:33" x14ac:dyDescent="0.25">
      <c r="A20" s="145" t="s">
        <v>527</v>
      </c>
      <c r="B20" s="109" t="s">
        <v>387</v>
      </c>
      <c r="C20" s="73"/>
      <c r="D20" s="52" t="s">
        <v>385</v>
      </c>
      <c r="E20" s="73" t="s">
        <v>385</v>
      </c>
      <c r="F20" s="52"/>
      <c r="G20" s="52"/>
      <c r="H20" s="52" t="s">
        <v>385</v>
      </c>
      <c r="I20" s="52"/>
      <c r="J20" s="52"/>
      <c r="K20" s="145" t="s">
        <v>527</v>
      </c>
      <c r="L20" s="109" t="s">
        <v>442</v>
      </c>
      <c r="M20" s="52"/>
      <c r="N20" s="52"/>
      <c r="O20" s="52" t="s">
        <v>385</v>
      </c>
      <c r="P20" s="52" t="s">
        <v>385</v>
      </c>
      <c r="Q20" s="52" t="s">
        <v>385</v>
      </c>
      <c r="R20" s="52" t="s">
        <v>385</v>
      </c>
      <c r="S20" s="52" t="s">
        <v>385</v>
      </c>
      <c r="T20" s="52"/>
      <c r="U20" s="149" t="s">
        <v>527</v>
      </c>
      <c r="V20" s="51" t="s">
        <v>533</v>
      </c>
      <c r="W20" s="80"/>
      <c r="X20" s="52" t="s">
        <v>385</v>
      </c>
      <c r="Y20" s="52"/>
      <c r="Z20" s="52"/>
      <c r="AA20" s="52"/>
      <c r="AB20" s="52"/>
      <c r="AC20" s="52" t="s">
        <v>385</v>
      </c>
      <c r="AD20" s="52"/>
      <c r="AE20" s="52"/>
      <c r="AF20" s="52"/>
      <c r="AG20" s="52"/>
    </row>
    <row r="21" spans="1:33" x14ac:dyDescent="0.25">
      <c r="A21" s="145" t="s">
        <v>527</v>
      </c>
      <c r="B21" s="109" t="s">
        <v>386</v>
      </c>
      <c r="C21" s="73"/>
      <c r="D21" s="52" t="s">
        <v>385</v>
      </c>
      <c r="E21" s="73"/>
      <c r="F21" s="52"/>
      <c r="G21" s="52"/>
      <c r="H21" s="52" t="s">
        <v>385</v>
      </c>
      <c r="I21" s="52"/>
      <c r="J21" s="52"/>
      <c r="K21" s="145" t="s">
        <v>527</v>
      </c>
      <c r="L21" s="109" t="s">
        <v>415</v>
      </c>
      <c r="M21" s="52"/>
      <c r="N21" s="52" t="s">
        <v>385</v>
      </c>
      <c r="O21" s="52" t="s">
        <v>385</v>
      </c>
      <c r="P21" s="52" t="s">
        <v>385</v>
      </c>
      <c r="Q21" s="52" t="s">
        <v>385</v>
      </c>
      <c r="R21" s="52" t="s">
        <v>385</v>
      </c>
      <c r="S21" s="52"/>
      <c r="T21" s="52"/>
      <c r="U21" s="149" t="s">
        <v>527</v>
      </c>
      <c r="V21" s="51" t="s">
        <v>534</v>
      </c>
      <c r="W21" s="80" t="s">
        <v>385</v>
      </c>
      <c r="X21" s="52"/>
      <c r="Y21" s="52"/>
      <c r="Z21" s="52" t="s">
        <v>385</v>
      </c>
      <c r="AA21" s="52"/>
      <c r="AB21" s="52" t="s">
        <v>385</v>
      </c>
      <c r="AC21" s="52"/>
      <c r="AD21" s="52"/>
      <c r="AE21" s="52"/>
      <c r="AF21" s="52"/>
      <c r="AG21" s="52"/>
    </row>
    <row r="22" spans="1:33" x14ac:dyDescent="0.25">
      <c r="A22" s="145" t="s">
        <v>527</v>
      </c>
      <c r="B22" s="109" t="s">
        <v>389</v>
      </c>
      <c r="C22" s="73"/>
      <c r="D22" s="52" t="s">
        <v>385</v>
      </c>
      <c r="E22" s="73"/>
      <c r="F22" s="52"/>
      <c r="G22" s="52"/>
      <c r="H22" s="52" t="s">
        <v>385</v>
      </c>
      <c r="I22" s="52"/>
      <c r="J22" s="52"/>
      <c r="K22" s="145" t="s">
        <v>527</v>
      </c>
      <c r="L22" s="109" t="s">
        <v>416</v>
      </c>
      <c r="M22" s="52"/>
      <c r="N22" s="52" t="s">
        <v>385</v>
      </c>
      <c r="O22" s="52" t="s">
        <v>385</v>
      </c>
      <c r="P22" s="52" t="s">
        <v>385</v>
      </c>
      <c r="Q22" s="52" t="s">
        <v>385</v>
      </c>
      <c r="R22" s="52" t="s">
        <v>385</v>
      </c>
      <c r="S22" s="52"/>
      <c r="T22" s="52"/>
      <c r="U22" s="149" t="s">
        <v>527</v>
      </c>
      <c r="V22" s="51" t="s">
        <v>520</v>
      </c>
      <c r="W22" s="80" t="s">
        <v>385</v>
      </c>
      <c r="X22" s="52" t="s">
        <v>385</v>
      </c>
      <c r="Y22" s="52" t="s">
        <v>385</v>
      </c>
      <c r="Z22" s="52" t="s">
        <v>385</v>
      </c>
      <c r="AA22" s="52" t="s">
        <v>385</v>
      </c>
      <c r="AB22" s="52" t="s">
        <v>385</v>
      </c>
      <c r="AC22" s="52" t="s">
        <v>385</v>
      </c>
      <c r="AD22" s="52"/>
      <c r="AE22" s="52"/>
      <c r="AF22" s="52" t="s">
        <v>385</v>
      </c>
      <c r="AG22" s="52"/>
    </row>
    <row r="23" spans="1:33" x14ac:dyDescent="0.25">
      <c r="A23" s="145" t="s">
        <v>527</v>
      </c>
      <c r="B23" s="109" t="s">
        <v>390</v>
      </c>
      <c r="C23" s="73"/>
      <c r="D23" s="52" t="s">
        <v>385</v>
      </c>
      <c r="E23" s="73" t="s">
        <v>385</v>
      </c>
      <c r="F23" s="52"/>
      <c r="G23" s="52"/>
      <c r="H23" s="52"/>
      <c r="I23" s="52"/>
      <c r="J23" s="52"/>
      <c r="K23" s="145" t="s">
        <v>527</v>
      </c>
      <c r="L23" s="109" t="s">
        <v>443</v>
      </c>
      <c r="M23" s="52"/>
      <c r="N23" s="52" t="s">
        <v>385</v>
      </c>
      <c r="O23" s="52" t="s">
        <v>385</v>
      </c>
      <c r="P23" s="52" t="s">
        <v>385</v>
      </c>
      <c r="Q23" s="52" t="s">
        <v>385</v>
      </c>
      <c r="R23" s="52" t="s">
        <v>385</v>
      </c>
      <c r="S23" s="52"/>
      <c r="T23" s="52"/>
      <c r="U23" s="149" t="s">
        <v>527</v>
      </c>
      <c r="V23" s="51" t="s">
        <v>499</v>
      </c>
      <c r="W23" s="80" t="s">
        <v>385</v>
      </c>
      <c r="X23" s="52" t="s">
        <v>385</v>
      </c>
      <c r="Y23" s="52" t="s">
        <v>385</v>
      </c>
      <c r="Z23" s="52" t="s">
        <v>385</v>
      </c>
      <c r="AA23" s="52" t="s">
        <v>385</v>
      </c>
      <c r="AB23" s="52" t="s">
        <v>385</v>
      </c>
      <c r="AC23" s="52"/>
      <c r="AD23" s="52"/>
      <c r="AE23" s="52"/>
      <c r="AF23" s="52" t="s">
        <v>385</v>
      </c>
      <c r="AG23" s="52"/>
    </row>
    <row r="24" spans="1:33" x14ac:dyDescent="0.25">
      <c r="A24" s="145" t="s">
        <v>526</v>
      </c>
      <c r="B24" s="109" t="s">
        <v>395</v>
      </c>
      <c r="C24" s="73"/>
      <c r="D24" s="52" t="s">
        <v>385</v>
      </c>
      <c r="E24" s="73" t="s">
        <v>385</v>
      </c>
      <c r="F24" s="52"/>
      <c r="G24" s="52"/>
      <c r="H24" s="52" t="s">
        <v>385</v>
      </c>
      <c r="I24" s="52"/>
      <c r="J24" s="52"/>
      <c r="K24" s="145" t="s">
        <v>527</v>
      </c>
      <c r="L24" s="109" t="s">
        <v>417</v>
      </c>
      <c r="M24" s="52"/>
      <c r="N24" s="52" t="s">
        <v>385</v>
      </c>
      <c r="O24" s="52" t="s">
        <v>385</v>
      </c>
      <c r="P24" s="52" t="s">
        <v>385</v>
      </c>
      <c r="Q24" s="52" t="s">
        <v>385</v>
      </c>
      <c r="R24" s="52" t="s">
        <v>385</v>
      </c>
      <c r="S24" s="52"/>
      <c r="T24" s="52"/>
      <c r="U24" s="149" t="s">
        <v>526</v>
      </c>
      <c r="V24" s="51" t="s">
        <v>508</v>
      </c>
      <c r="W24" s="80" t="s">
        <v>385</v>
      </c>
      <c r="X24" s="52" t="s">
        <v>385</v>
      </c>
      <c r="Y24" s="52"/>
      <c r="Z24" s="52"/>
      <c r="AA24" s="52" t="s">
        <v>385</v>
      </c>
      <c r="AB24" s="52"/>
      <c r="AC24" s="52"/>
      <c r="AD24" s="52"/>
      <c r="AE24" s="52"/>
      <c r="AF24" s="52" t="s">
        <v>385</v>
      </c>
      <c r="AG24" s="52" t="s">
        <v>385</v>
      </c>
    </row>
    <row r="25" spans="1:33" x14ac:dyDescent="0.25">
      <c r="A25" s="145" t="s">
        <v>527</v>
      </c>
      <c r="B25" s="109" t="s">
        <v>388</v>
      </c>
      <c r="C25" s="52"/>
      <c r="D25" s="52" t="s">
        <v>385</v>
      </c>
      <c r="E25" s="52" t="s">
        <v>385</v>
      </c>
      <c r="F25" s="82" t="s">
        <v>385</v>
      </c>
      <c r="G25" s="52"/>
      <c r="H25" s="52"/>
      <c r="I25" s="52" t="s">
        <v>385</v>
      </c>
      <c r="J25" s="52"/>
      <c r="K25" s="145" t="s">
        <v>527</v>
      </c>
      <c r="L25" s="109" t="s">
        <v>444</v>
      </c>
      <c r="M25" s="52"/>
      <c r="N25" s="52" t="s">
        <v>385</v>
      </c>
      <c r="O25" s="52" t="s">
        <v>385</v>
      </c>
      <c r="P25" s="52" t="s">
        <v>385</v>
      </c>
      <c r="Q25" s="52" t="s">
        <v>385</v>
      </c>
      <c r="R25" s="52" t="s">
        <v>385</v>
      </c>
      <c r="S25" s="52"/>
      <c r="T25" s="52"/>
      <c r="U25" s="149" t="s">
        <v>527</v>
      </c>
      <c r="V25" s="51" t="s">
        <v>495</v>
      </c>
      <c r="W25" s="80" t="s">
        <v>385</v>
      </c>
      <c r="X25" s="52" t="s">
        <v>385</v>
      </c>
      <c r="Y25" s="52" t="s">
        <v>385</v>
      </c>
      <c r="Z25" s="52" t="s">
        <v>385</v>
      </c>
      <c r="AA25" s="65" t="s">
        <v>385</v>
      </c>
      <c r="AB25" s="52" t="s">
        <v>385</v>
      </c>
      <c r="AC25" s="52"/>
      <c r="AD25" s="52"/>
      <c r="AE25" s="65" t="s">
        <v>385</v>
      </c>
      <c r="AF25" s="65" t="s">
        <v>385</v>
      </c>
      <c r="AG25" s="52" t="s">
        <v>385</v>
      </c>
    </row>
    <row r="26" spans="1:33" x14ac:dyDescent="0.25">
      <c r="A26" s="145" t="s">
        <v>526</v>
      </c>
      <c r="B26" s="109" t="s">
        <v>671</v>
      </c>
      <c r="C26" s="52"/>
      <c r="D26" s="52"/>
      <c r="E26" s="52"/>
      <c r="F26" s="82"/>
      <c r="G26" s="52"/>
      <c r="H26" s="52"/>
      <c r="I26" s="52" t="s">
        <v>385</v>
      </c>
      <c r="J26" s="52"/>
      <c r="K26" s="145" t="s">
        <v>527</v>
      </c>
      <c r="L26" s="109" t="s">
        <v>445</v>
      </c>
      <c r="M26" s="52"/>
      <c r="N26" s="52"/>
      <c r="O26" s="52" t="s">
        <v>385</v>
      </c>
      <c r="P26" s="52" t="s">
        <v>385</v>
      </c>
      <c r="Q26" s="52" t="s">
        <v>385</v>
      </c>
      <c r="R26" s="52" t="s">
        <v>385</v>
      </c>
      <c r="S26" s="52"/>
      <c r="T26" s="52"/>
      <c r="U26" s="149" t="s">
        <v>527</v>
      </c>
      <c r="V26" s="51" t="s">
        <v>496</v>
      </c>
      <c r="W26" s="80" t="s">
        <v>385</v>
      </c>
      <c r="X26" s="52" t="s">
        <v>385</v>
      </c>
      <c r="Y26" s="52" t="s">
        <v>385</v>
      </c>
      <c r="Z26" s="52" t="s">
        <v>385</v>
      </c>
      <c r="AA26" s="52" t="s">
        <v>385</v>
      </c>
      <c r="AB26" s="52" t="s">
        <v>385</v>
      </c>
      <c r="AC26" s="52" t="s">
        <v>385</v>
      </c>
      <c r="AD26" s="52"/>
      <c r="AE26" s="52" t="s">
        <v>385</v>
      </c>
      <c r="AF26" s="52" t="s">
        <v>385</v>
      </c>
      <c r="AG26" s="52" t="s">
        <v>385</v>
      </c>
    </row>
    <row r="27" spans="1:33" x14ac:dyDescent="0.25">
      <c r="A27" s="145" t="s">
        <v>527</v>
      </c>
      <c r="B27" s="109" t="s">
        <v>403</v>
      </c>
      <c r="C27" s="52"/>
      <c r="D27" s="52" t="s">
        <v>385</v>
      </c>
      <c r="E27" s="52" t="s">
        <v>385</v>
      </c>
      <c r="F27" s="82" t="s">
        <v>385</v>
      </c>
      <c r="G27" s="52"/>
      <c r="H27" s="52"/>
      <c r="I27" s="52"/>
      <c r="J27" s="52"/>
      <c r="K27" s="145" t="s">
        <v>527</v>
      </c>
      <c r="L27" s="109" t="s">
        <v>418</v>
      </c>
      <c r="M27" s="52"/>
      <c r="N27" s="52" t="s">
        <v>385</v>
      </c>
      <c r="O27" s="52" t="s">
        <v>385</v>
      </c>
      <c r="P27" s="52" t="s">
        <v>385</v>
      </c>
      <c r="Q27" s="52" t="s">
        <v>385</v>
      </c>
      <c r="R27" s="52" t="s">
        <v>385</v>
      </c>
      <c r="S27" s="52"/>
      <c r="T27" s="52"/>
      <c r="U27" s="149" t="s">
        <v>526</v>
      </c>
      <c r="V27" s="51" t="s">
        <v>504</v>
      </c>
      <c r="W27" s="80"/>
      <c r="X27" s="52"/>
      <c r="Y27" s="52"/>
      <c r="Z27" s="52"/>
      <c r="AA27" s="52"/>
      <c r="AB27" s="52"/>
      <c r="AC27" s="52"/>
      <c r="AD27" s="52"/>
      <c r="AE27" s="52"/>
      <c r="AF27" s="52"/>
      <c r="AG27" s="52" t="s">
        <v>385</v>
      </c>
    </row>
    <row r="28" spans="1:33" x14ac:dyDescent="0.25">
      <c r="A28" s="145" t="s">
        <v>527</v>
      </c>
      <c r="B28" s="109" t="s">
        <v>402</v>
      </c>
      <c r="C28" s="52"/>
      <c r="D28" s="52" t="s">
        <v>385</v>
      </c>
      <c r="E28" s="52" t="s">
        <v>385</v>
      </c>
      <c r="F28" s="82" t="s">
        <v>385</v>
      </c>
      <c r="G28" s="52"/>
      <c r="H28" s="52"/>
      <c r="I28" s="52"/>
      <c r="J28" s="52"/>
      <c r="K28" s="145" t="s">
        <v>527</v>
      </c>
      <c r="L28" s="109" t="s">
        <v>419</v>
      </c>
      <c r="M28" s="52"/>
      <c r="N28" s="52" t="s">
        <v>385</v>
      </c>
      <c r="O28" s="52" t="s">
        <v>385</v>
      </c>
      <c r="P28" s="52" t="s">
        <v>385</v>
      </c>
      <c r="Q28" s="52" t="s">
        <v>385</v>
      </c>
      <c r="R28" s="52" t="s">
        <v>385</v>
      </c>
      <c r="S28" s="52"/>
      <c r="T28" s="52"/>
      <c r="U28" s="149" t="s">
        <v>526</v>
      </c>
      <c r="V28" s="51" t="s">
        <v>505</v>
      </c>
      <c r="W28" s="80"/>
      <c r="X28" s="52"/>
      <c r="Y28" s="52"/>
      <c r="Z28" s="52"/>
      <c r="AA28" s="52"/>
      <c r="AB28" s="52"/>
      <c r="AC28" s="52"/>
      <c r="AD28" s="52"/>
      <c r="AE28" s="52"/>
      <c r="AF28" s="52"/>
      <c r="AG28" s="52" t="s">
        <v>385</v>
      </c>
    </row>
    <row r="29" spans="1:33" x14ac:dyDescent="0.25">
      <c r="A29" s="145" t="s">
        <v>527</v>
      </c>
      <c r="B29" s="109" t="s">
        <v>401</v>
      </c>
      <c r="C29" s="52"/>
      <c r="D29" s="52" t="s">
        <v>385</v>
      </c>
      <c r="E29" s="52" t="s">
        <v>385</v>
      </c>
      <c r="F29" s="82" t="s">
        <v>385</v>
      </c>
      <c r="G29" s="52"/>
      <c r="H29" s="52"/>
      <c r="I29" s="52"/>
      <c r="J29" s="52"/>
      <c r="K29" s="145" t="s">
        <v>527</v>
      </c>
      <c r="L29" s="109" t="s">
        <v>420</v>
      </c>
      <c r="M29" s="52"/>
      <c r="N29" s="52" t="s">
        <v>385</v>
      </c>
      <c r="O29" s="52" t="s">
        <v>385</v>
      </c>
      <c r="P29" s="52" t="s">
        <v>385</v>
      </c>
      <c r="Q29" s="52" t="s">
        <v>385</v>
      </c>
      <c r="R29" s="52" t="s">
        <v>385</v>
      </c>
      <c r="S29" s="52"/>
      <c r="T29" s="52"/>
      <c r="U29" s="149" t="s">
        <v>526</v>
      </c>
      <c r="V29" s="51" t="s">
        <v>506</v>
      </c>
      <c r="W29" s="80"/>
      <c r="X29" s="52"/>
      <c r="Y29" s="52"/>
      <c r="Z29" s="52"/>
      <c r="AA29" s="52"/>
      <c r="AB29" s="52"/>
      <c r="AC29" s="52"/>
      <c r="AD29" s="52"/>
      <c r="AE29" s="52"/>
      <c r="AF29" s="52"/>
      <c r="AG29" s="52" t="s">
        <v>385</v>
      </c>
    </row>
    <row r="30" spans="1:33" x14ac:dyDescent="0.25">
      <c r="A30" s="145" t="s">
        <v>527</v>
      </c>
      <c r="B30" s="109" t="s">
        <v>399</v>
      </c>
      <c r="C30" s="52"/>
      <c r="D30" s="52" t="s">
        <v>385</v>
      </c>
      <c r="E30" s="52" t="s">
        <v>385</v>
      </c>
      <c r="F30" s="82" t="s">
        <v>385</v>
      </c>
      <c r="G30" s="52"/>
      <c r="H30" s="52"/>
      <c r="I30" s="52"/>
      <c r="J30" s="52"/>
      <c r="K30" s="145" t="s">
        <v>527</v>
      </c>
      <c r="L30" s="109" t="s">
        <v>422</v>
      </c>
      <c r="M30" s="73"/>
      <c r="N30" s="73" t="s">
        <v>385</v>
      </c>
      <c r="O30" s="52" t="s">
        <v>385</v>
      </c>
      <c r="P30" s="73" t="s">
        <v>385</v>
      </c>
      <c r="Q30" s="73" t="s">
        <v>385</v>
      </c>
      <c r="R30" s="73"/>
      <c r="S30" s="52"/>
      <c r="T30" s="73"/>
      <c r="U30" s="149" t="s">
        <v>526</v>
      </c>
      <c r="V30" s="51" t="s">
        <v>509</v>
      </c>
      <c r="W30" s="80"/>
      <c r="X30" s="52"/>
      <c r="Y30" s="52"/>
      <c r="Z30" s="52"/>
      <c r="AA30" s="52"/>
      <c r="AB30" s="52"/>
      <c r="AC30" s="52"/>
      <c r="AD30" s="52"/>
      <c r="AE30" s="52"/>
      <c r="AF30" s="52"/>
      <c r="AG30" s="52" t="s">
        <v>385</v>
      </c>
    </row>
    <row r="31" spans="1:33" x14ac:dyDescent="0.25">
      <c r="A31" s="145" t="s">
        <v>527</v>
      </c>
      <c r="B31" s="109" t="s">
        <v>400</v>
      </c>
      <c r="C31" s="52"/>
      <c r="D31" s="52" t="s">
        <v>385</v>
      </c>
      <c r="E31" s="52" t="s">
        <v>385</v>
      </c>
      <c r="F31" s="82" t="s">
        <v>385</v>
      </c>
      <c r="G31" s="52"/>
      <c r="H31" s="52"/>
      <c r="I31" s="52"/>
      <c r="J31" s="52"/>
      <c r="K31" s="145" t="s">
        <v>527</v>
      </c>
      <c r="L31" s="109" t="s">
        <v>424</v>
      </c>
      <c r="M31" s="73"/>
      <c r="N31" s="73" t="s">
        <v>385</v>
      </c>
      <c r="O31" s="52" t="s">
        <v>385</v>
      </c>
      <c r="P31" s="73" t="s">
        <v>385</v>
      </c>
      <c r="Q31" s="73" t="s">
        <v>385</v>
      </c>
      <c r="R31" s="73"/>
      <c r="S31" s="52"/>
      <c r="T31" s="73"/>
      <c r="U31" s="149" t="s">
        <v>527</v>
      </c>
      <c r="V31" s="51" t="s">
        <v>501</v>
      </c>
      <c r="W31" s="80" t="s">
        <v>385</v>
      </c>
      <c r="X31" s="52" t="s">
        <v>385</v>
      </c>
      <c r="Y31" s="52" t="s">
        <v>385</v>
      </c>
      <c r="Z31" s="52" t="s">
        <v>385</v>
      </c>
      <c r="AA31" s="52" t="s">
        <v>385</v>
      </c>
      <c r="AB31" s="52" t="s">
        <v>385</v>
      </c>
      <c r="AC31" s="52"/>
      <c r="AD31" s="52" t="s">
        <v>385</v>
      </c>
      <c r="AE31" s="52"/>
      <c r="AF31" s="52" t="s">
        <v>385</v>
      </c>
      <c r="AG31" s="52" t="s">
        <v>385</v>
      </c>
    </row>
    <row r="32" spans="1:33" x14ac:dyDescent="0.25">
      <c r="A32" s="145" t="s">
        <v>527</v>
      </c>
      <c r="B32" s="109" t="s">
        <v>404</v>
      </c>
      <c r="C32" s="52"/>
      <c r="D32" s="52" t="s">
        <v>385</v>
      </c>
      <c r="E32" s="52" t="s">
        <v>385</v>
      </c>
      <c r="F32" s="82" t="s">
        <v>385</v>
      </c>
      <c r="G32" s="52"/>
      <c r="H32" s="52"/>
      <c r="I32" s="52"/>
      <c r="J32" s="52"/>
      <c r="K32" s="145" t="s">
        <v>527</v>
      </c>
      <c r="L32" s="109" t="s">
        <v>423</v>
      </c>
      <c r="M32" s="73"/>
      <c r="N32" s="73" t="s">
        <v>385</v>
      </c>
      <c r="O32" s="52" t="s">
        <v>385</v>
      </c>
      <c r="P32" s="73" t="s">
        <v>385</v>
      </c>
      <c r="Q32" s="73" t="s">
        <v>385</v>
      </c>
      <c r="R32" s="73"/>
      <c r="S32" s="52"/>
      <c r="T32" s="73"/>
      <c r="U32" s="149" t="s">
        <v>527</v>
      </c>
      <c r="V32" s="51" t="s">
        <v>535</v>
      </c>
      <c r="W32" s="80" t="s">
        <v>385</v>
      </c>
      <c r="X32" s="52" t="s">
        <v>385</v>
      </c>
      <c r="Y32" s="52" t="s">
        <v>385</v>
      </c>
      <c r="Z32" s="52" t="s">
        <v>385</v>
      </c>
      <c r="AA32" s="52" t="s">
        <v>385</v>
      </c>
      <c r="AB32" s="52" t="s">
        <v>385</v>
      </c>
      <c r="AC32" s="52"/>
      <c r="AD32" s="52" t="s">
        <v>385</v>
      </c>
      <c r="AE32" s="52" t="s">
        <v>385</v>
      </c>
      <c r="AF32" s="52" t="s">
        <v>385</v>
      </c>
      <c r="AG32" s="52" t="s">
        <v>385</v>
      </c>
    </row>
    <row r="33" spans="1:33" x14ac:dyDescent="0.25">
      <c r="A33" s="145" t="s">
        <v>527</v>
      </c>
      <c r="B33" s="109" t="s">
        <v>408</v>
      </c>
      <c r="C33" s="52"/>
      <c r="D33" s="52"/>
      <c r="E33" s="52" t="s">
        <v>385</v>
      </c>
      <c r="F33" s="82" t="s">
        <v>385</v>
      </c>
      <c r="G33" s="52"/>
      <c r="H33" s="52"/>
      <c r="I33" s="52"/>
      <c r="J33" s="52"/>
      <c r="K33" s="145" t="s">
        <v>527</v>
      </c>
      <c r="L33" s="109" t="s">
        <v>428</v>
      </c>
      <c r="M33" s="73"/>
      <c r="N33" s="73" t="s">
        <v>385</v>
      </c>
      <c r="O33" s="52" t="s">
        <v>385</v>
      </c>
      <c r="P33" s="73" t="s">
        <v>385</v>
      </c>
      <c r="Q33" s="73" t="s">
        <v>385</v>
      </c>
      <c r="R33" s="73"/>
      <c r="S33" s="52"/>
      <c r="T33" s="73"/>
      <c r="U33" s="149"/>
      <c r="V33" s="54" t="s">
        <v>392</v>
      </c>
      <c r="W33" s="56"/>
      <c r="X33" s="56"/>
      <c r="Y33" s="56"/>
      <c r="Z33" s="56"/>
      <c r="AA33" s="56"/>
      <c r="AB33" s="56"/>
      <c r="AC33" s="56"/>
      <c r="AD33" s="56"/>
      <c r="AE33" s="57"/>
      <c r="AF33" s="56"/>
      <c r="AG33" s="57"/>
    </row>
    <row r="34" spans="1:33" x14ac:dyDescent="0.25">
      <c r="A34" s="145" t="s">
        <v>527</v>
      </c>
      <c r="B34" s="109" t="s">
        <v>406</v>
      </c>
      <c r="C34" s="52"/>
      <c r="D34" s="52" t="s">
        <v>385</v>
      </c>
      <c r="E34" s="52"/>
      <c r="F34" s="82" t="s">
        <v>385</v>
      </c>
      <c r="G34" s="52"/>
      <c r="H34" s="52"/>
      <c r="I34" s="52"/>
      <c r="J34" s="52"/>
      <c r="K34" s="145" t="s">
        <v>527</v>
      </c>
      <c r="L34" s="109" t="s">
        <v>425</v>
      </c>
      <c r="M34" s="73"/>
      <c r="N34" s="73" t="s">
        <v>385</v>
      </c>
      <c r="O34" s="52"/>
      <c r="P34" s="52"/>
      <c r="Q34" s="73" t="s">
        <v>385</v>
      </c>
      <c r="R34" s="73"/>
      <c r="S34" s="52"/>
      <c r="T34" s="73"/>
      <c r="U34" s="149" t="s">
        <v>527</v>
      </c>
      <c r="V34" s="51" t="s">
        <v>278</v>
      </c>
      <c r="W34" s="80" t="s">
        <v>385</v>
      </c>
      <c r="X34" s="52" t="s">
        <v>385</v>
      </c>
      <c r="Y34" s="52"/>
      <c r="Z34" s="52"/>
      <c r="AA34" s="52" t="s">
        <v>385</v>
      </c>
      <c r="AB34" s="52"/>
      <c r="AC34" s="52"/>
      <c r="AD34" s="52" t="s">
        <v>385</v>
      </c>
      <c r="AE34" s="52"/>
      <c r="AF34" s="52" t="s">
        <v>385</v>
      </c>
      <c r="AG34" s="52"/>
    </row>
    <row r="35" spans="1:33" x14ac:dyDescent="0.25">
      <c r="A35" s="145" t="s">
        <v>527</v>
      </c>
      <c r="B35" s="109" t="s">
        <v>407</v>
      </c>
      <c r="C35" s="52"/>
      <c r="D35" s="52" t="s">
        <v>385</v>
      </c>
      <c r="E35" s="52"/>
      <c r="F35" s="82" t="s">
        <v>385</v>
      </c>
      <c r="G35" s="52"/>
      <c r="H35" s="52"/>
      <c r="I35" s="52"/>
      <c r="J35" s="52"/>
      <c r="K35" s="145" t="s">
        <v>527</v>
      </c>
      <c r="L35" s="109" t="s">
        <v>426</v>
      </c>
      <c r="M35" s="73"/>
      <c r="N35" s="73" t="s">
        <v>385</v>
      </c>
      <c r="O35" s="52"/>
      <c r="P35" s="52"/>
      <c r="Q35" s="73" t="s">
        <v>385</v>
      </c>
      <c r="R35" s="73"/>
      <c r="S35" s="52"/>
      <c r="T35" s="73"/>
      <c r="U35" s="145" t="s">
        <v>527</v>
      </c>
      <c r="V35" s="51" t="s">
        <v>567</v>
      </c>
      <c r="W35" s="80" t="s">
        <v>385</v>
      </c>
      <c r="X35" s="52" t="s">
        <v>385</v>
      </c>
      <c r="Y35" s="52" t="s">
        <v>385</v>
      </c>
      <c r="Z35" s="52"/>
      <c r="AA35" s="73"/>
      <c r="AB35" s="52"/>
      <c r="AC35" s="52"/>
      <c r="AD35" s="52"/>
      <c r="AE35" s="52"/>
      <c r="AF35" s="52" t="s">
        <v>385</v>
      </c>
      <c r="AG35" s="52"/>
    </row>
    <row r="36" spans="1:33" x14ac:dyDescent="0.25">
      <c r="A36" s="145" t="s">
        <v>527</v>
      </c>
      <c r="B36" s="109" t="s">
        <v>409</v>
      </c>
      <c r="C36" s="52"/>
      <c r="D36" s="52" t="s">
        <v>385</v>
      </c>
      <c r="E36" s="52" t="s">
        <v>385</v>
      </c>
      <c r="F36" s="82" t="s">
        <v>385</v>
      </c>
      <c r="G36" s="52"/>
      <c r="H36" s="52"/>
      <c r="I36" s="52"/>
      <c r="J36" s="52"/>
      <c r="K36" s="145" t="s">
        <v>527</v>
      </c>
      <c r="L36" s="109" t="s">
        <v>427</v>
      </c>
      <c r="M36" s="73"/>
      <c r="N36" s="73" t="s">
        <v>385</v>
      </c>
      <c r="O36" s="52"/>
      <c r="P36" s="52"/>
      <c r="Q36" s="73" t="s">
        <v>385</v>
      </c>
      <c r="R36" s="73"/>
      <c r="S36" s="52"/>
      <c r="T36" s="73"/>
      <c r="U36" s="145" t="s">
        <v>527</v>
      </c>
      <c r="V36" s="51" t="s">
        <v>580</v>
      </c>
      <c r="W36" s="80" t="s">
        <v>385</v>
      </c>
      <c r="X36" s="52" t="s">
        <v>385</v>
      </c>
      <c r="Y36" s="52" t="s">
        <v>385</v>
      </c>
      <c r="Z36" s="52"/>
      <c r="AA36" s="73"/>
      <c r="AB36" s="52"/>
      <c r="AC36" s="52" t="s">
        <v>385</v>
      </c>
      <c r="AD36" s="52"/>
      <c r="AE36" s="52"/>
      <c r="AF36" s="52"/>
      <c r="AG36" s="52"/>
    </row>
    <row r="37" spans="1:33" x14ac:dyDescent="0.25">
      <c r="A37" s="145" t="s">
        <v>526</v>
      </c>
      <c r="B37" s="109" t="s">
        <v>463</v>
      </c>
      <c r="C37" s="52"/>
      <c r="D37" s="52" t="s">
        <v>385</v>
      </c>
      <c r="E37" s="52" t="s">
        <v>385</v>
      </c>
      <c r="F37" s="82" t="s">
        <v>385</v>
      </c>
      <c r="G37" s="52" t="s">
        <v>385</v>
      </c>
      <c r="H37" s="52"/>
      <c r="I37" s="52"/>
      <c r="J37" s="52"/>
      <c r="K37" s="145" t="s">
        <v>527</v>
      </c>
      <c r="L37" s="109" t="s">
        <v>430</v>
      </c>
      <c r="M37" s="52"/>
      <c r="N37" s="52" t="s">
        <v>385</v>
      </c>
      <c r="O37" s="52" t="s">
        <v>385</v>
      </c>
      <c r="P37" s="52" t="s">
        <v>385</v>
      </c>
      <c r="Q37" s="52"/>
      <c r="R37" s="52" t="s">
        <v>385</v>
      </c>
      <c r="S37" s="52"/>
      <c r="T37" s="52" t="s">
        <v>385</v>
      </c>
      <c r="V37" s="74" t="s">
        <v>528</v>
      </c>
      <c r="W37" s="75"/>
      <c r="X37" s="75">
        <f t="shared" ref="X37:AE37" si="0">COUNTIFS($U$15:$U$36,"r",X15:X36,"X")</f>
        <v>14</v>
      </c>
      <c r="Y37" s="75">
        <f t="shared" si="0"/>
        <v>13</v>
      </c>
      <c r="Z37" s="75">
        <f t="shared" si="0"/>
        <v>12</v>
      </c>
      <c r="AA37" s="75">
        <f t="shared" si="0"/>
        <v>10</v>
      </c>
      <c r="AB37" s="75">
        <f t="shared" si="0"/>
        <v>10</v>
      </c>
      <c r="AC37" s="75">
        <f t="shared" si="0"/>
        <v>5</v>
      </c>
      <c r="AD37" s="75">
        <f t="shared" si="0"/>
        <v>4</v>
      </c>
      <c r="AE37" s="75">
        <f t="shared" si="0"/>
        <v>4</v>
      </c>
      <c r="AF37" s="75"/>
      <c r="AG37" s="75"/>
    </row>
    <row r="38" spans="1:33" x14ac:dyDescent="0.25">
      <c r="A38" s="145" t="s">
        <v>526</v>
      </c>
      <c r="B38" s="109" t="s">
        <v>488</v>
      </c>
      <c r="C38" s="52"/>
      <c r="D38" s="52"/>
      <c r="E38" s="52"/>
      <c r="F38" s="52"/>
      <c r="G38" s="52" t="s">
        <v>385</v>
      </c>
      <c r="H38" s="52"/>
      <c r="I38" s="52"/>
      <c r="J38" s="52"/>
      <c r="K38" s="145" t="s">
        <v>527</v>
      </c>
      <c r="L38" s="109" t="s">
        <v>431</v>
      </c>
      <c r="M38" s="52"/>
      <c r="N38" s="52" t="s">
        <v>385</v>
      </c>
      <c r="O38" s="52" t="s">
        <v>385</v>
      </c>
      <c r="P38" s="52" t="s">
        <v>385</v>
      </c>
      <c r="Q38" s="52"/>
      <c r="R38" s="52" t="s">
        <v>385</v>
      </c>
      <c r="S38" s="52"/>
      <c r="T38" s="52" t="s">
        <v>385</v>
      </c>
      <c r="V38" s="74" t="s">
        <v>529</v>
      </c>
      <c r="W38" s="75"/>
      <c r="X38" s="75">
        <v>1</v>
      </c>
      <c r="Y38" s="75">
        <v>2</v>
      </c>
      <c r="Z38" s="75">
        <v>3</v>
      </c>
      <c r="AA38" s="75">
        <v>4</v>
      </c>
      <c r="AB38" s="75">
        <v>5</v>
      </c>
      <c r="AC38" s="75">
        <v>6</v>
      </c>
      <c r="AD38" s="75">
        <v>7</v>
      </c>
      <c r="AE38" s="75">
        <v>8</v>
      </c>
      <c r="AF38" s="75"/>
      <c r="AG38" s="75"/>
    </row>
    <row r="39" spans="1:33" x14ac:dyDescent="0.25">
      <c r="A39" s="145" t="s">
        <v>527</v>
      </c>
      <c r="B39" s="111" t="s">
        <v>462</v>
      </c>
      <c r="C39" s="52"/>
      <c r="D39" s="52"/>
      <c r="E39" s="52" t="s">
        <v>385</v>
      </c>
      <c r="F39" s="52"/>
      <c r="G39" s="52" t="s">
        <v>385</v>
      </c>
      <c r="H39" s="52"/>
      <c r="I39" s="52"/>
      <c r="J39" s="52"/>
      <c r="K39" s="145" t="s">
        <v>527</v>
      </c>
      <c r="L39" s="109" t="s">
        <v>429</v>
      </c>
      <c r="M39" s="52"/>
      <c r="N39" s="52" t="s">
        <v>385</v>
      </c>
      <c r="O39" s="52" t="s">
        <v>385</v>
      </c>
      <c r="P39" s="52" t="s">
        <v>385</v>
      </c>
      <c r="Q39" s="52"/>
      <c r="R39" s="52" t="s">
        <v>385</v>
      </c>
      <c r="S39" s="52"/>
      <c r="T39" s="52" t="s">
        <v>385</v>
      </c>
      <c r="V39" s="3"/>
      <c r="W39" s="27"/>
      <c r="X39" s="27"/>
      <c r="Y39" s="27"/>
      <c r="Z39" s="27"/>
      <c r="AA39" s="27"/>
      <c r="AB39" s="27"/>
      <c r="AC39" s="27"/>
      <c r="AD39" s="27"/>
      <c r="AE39" s="27"/>
      <c r="AF39" s="27"/>
      <c r="AG39" s="27"/>
    </row>
    <row r="40" spans="1:33" x14ac:dyDescent="0.25">
      <c r="A40" s="145" t="s">
        <v>526</v>
      </c>
      <c r="B40" s="111" t="s">
        <v>479</v>
      </c>
      <c r="C40" s="80" t="s">
        <v>385</v>
      </c>
      <c r="D40" s="52"/>
      <c r="E40" s="52" t="s">
        <v>385</v>
      </c>
      <c r="F40" s="82" t="s">
        <v>385</v>
      </c>
      <c r="G40" s="52" t="s">
        <v>385</v>
      </c>
      <c r="H40" s="52" t="s">
        <v>385</v>
      </c>
      <c r="I40" s="52"/>
      <c r="J40" s="52" t="s">
        <v>385</v>
      </c>
      <c r="K40" s="145" t="s">
        <v>526</v>
      </c>
      <c r="L40" s="109" t="s">
        <v>434</v>
      </c>
      <c r="M40" s="52"/>
      <c r="N40" s="52" t="s">
        <v>385</v>
      </c>
      <c r="O40" s="52" t="s">
        <v>385</v>
      </c>
      <c r="P40" s="52" t="s">
        <v>385</v>
      </c>
      <c r="Q40" s="52"/>
      <c r="R40" s="52"/>
      <c r="S40" s="52"/>
      <c r="T40" s="52"/>
      <c r="V40" s="7"/>
      <c r="W40" s="27"/>
      <c r="X40" s="27"/>
      <c r="Y40" s="27"/>
      <c r="Z40" s="27"/>
      <c r="AA40" s="27"/>
      <c r="AB40" s="27"/>
      <c r="AC40" s="27"/>
      <c r="AD40" s="27"/>
      <c r="AE40" s="27"/>
      <c r="AF40" s="27"/>
      <c r="AG40" s="27"/>
    </row>
    <row r="41" spans="1:33" ht="24" x14ac:dyDescent="0.25">
      <c r="A41" s="145" t="s">
        <v>526</v>
      </c>
      <c r="B41" s="111" t="s">
        <v>493</v>
      </c>
      <c r="C41" s="80" t="s">
        <v>385</v>
      </c>
      <c r="D41" s="52"/>
      <c r="E41" s="52"/>
      <c r="F41" s="52"/>
      <c r="G41" s="52"/>
      <c r="H41" s="52"/>
      <c r="I41" s="52"/>
      <c r="J41" s="52" t="s">
        <v>385</v>
      </c>
      <c r="K41" s="145" t="s">
        <v>526</v>
      </c>
      <c r="L41" s="115" t="s">
        <v>432</v>
      </c>
      <c r="M41" s="52"/>
      <c r="N41" s="52" t="s">
        <v>385</v>
      </c>
      <c r="O41" s="52" t="s">
        <v>385</v>
      </c>
      <c r="P41" s="52" t="s">
        <v>385</v>
      </c>
      <c r="Q41" s="52"/>
      <c r="R41" s="52"/>
      <c r="S41" s="52"/>
      <c r="T41" s="52"/>
      <c r="V41" s="3"/>
      <c r="W41" s="27"/>
      <c r="X41" s="27"/>
      <c r="Y41" s="27"/>
      <c r="Z41" s="27"/>
      <c r="AA41" s="27"/>
      <c r="AB41" s="27"/>
      <c r="AC41" s="27"/>
      <c r="AD41" s="27"/>
      <c r="AE41" s="27"/>
      <c r="AF41" s="27"/>
      <c r="AG41" s="27"/>
    </row>
    <row r="42" spans="1:33" x14ac:dyDescent="0.25">
      <c r="A42" s="145" t="s">
        <v>526</v>
      </c>
      <c r="B42" s="111" t="s">
        <v>465</v>
      </c>
      <c r="C42" s="52"/>
      <c r="D42" s="52" t="s">
        <v>385</v>
      </c>
      <c r="E42" s="52"/>
      <c r="F42" s="52"/>
      <c r="G42" s="52"/>
      <c r="H42" s="52"/>
      <c r="I42" s="52"/>
      <c r="J42" s="52"/>
      <c r="K42" s="145" t="s">
        <v>526</v>
      </c>
      <c r="L42" s="109" t="s">
        <v>433</v>
      </c>
      <c r="M42" s="52"/>
      <c r="N42" s="52" t="s">
        <v>385</v>
      </c>
      <c r="O42" s="52" t="s">
        <v>385</v>
      </c>
      <c r="P42" s="52" t="s">
        <v>385</v>
      </c>
      <c r="Q42" s="52"/>
      <c r="R42" s="52"/>
      <c r="S42" s="52"/>
      <c r="T42" s="52"/>
      <c r="V42" s="151" t="s">
        <v>536</v>
      </c>
      <c r="W42" s="77"/>
      <c r="X42" s="27"/>
      <c r="Y42" s="27"/>
      <c r="Z42" s="27"/>
      <c r="AA42" s="27"/>
      <c r="AB42" s="27"/>
      <c r="AC42" s="27"/>
      <c r="AD42" s="27"/>
      <c r="AE42" s="27"/>
      <c r="AF42" s="27"/>
      <c r="AG42" s="27"/>
    </row>
    <row r="43" spans="1:33" x14ac:dyDescent="0.25">
      <c r="A43" s="145" t="s">
        <v>526</v>
      </c>
      <c r="B43" s="111" t="s">
        <v>466</v>
      </c>
      <c r="C43" s="52"/>
      <c r="D43" s="52" t="s">
        <v>385</v>
      </c>
      <c r="E43" s="52"/>
      <c r="F43" s="52"/>
      <c r="G43" s="52"/>
      <c r="H43" s="52"/>
      <c r="I43" s="52"/>
      <c r="J43" s="52"/>
      <c r="K43" s="145" t="s">
        <v>526</v>
      </c>
      <c r="L43" s="109" t="s">
        <v>435</v>
      </c>
      <c r="M43" s="52"/>
      <c r="N43" s="52" t="s">
        <v>385</v>
      </c>
      <c r="O43" s="52" t="s">
        <v>385</v>
      </c>
      <c r="P43" s="52" t="s">
        <v>385</v>
      </c>
      <c r="Q43" s="52"/>
      <c r="R43" s="52"/>
      <c r="S43" s="52"/>
      <c r="T43" s="52"/>
      <c r="V43" s="3"/>
      <c r="W43" s="27"/>
      <c r="X43" s="27"/>
      <c r="Y43" s="27"/>
      <c r="Z43" s="27"/>
      <c r="AA43" s="27"/>
      <c r="AB43" s="27"/>
      <c r="AC43" s="27"/>
      <c r="AD43" s="27"/>
      <c r="AE43" s="27"/>
      <c r="AF43" s="27"/>
      <c r="AG43" s="27"/>
    </row>
    <row r="44" spans="1:33" x14ac:dyDescent="0.25">
      <c r="A44" s="145" t="s">
        <v>526</v>
      </c>
      <c r="B44" s="111" t="s">
        <v>467</v>
      </c>
      <c r="C44" s="52"/>
      <c r="D44" s="52" t="s">
        <v>385</v>
      </c>
      <c r="E44" s="52"/>
      <c r="F44" s="52"/>
      <c r="G44" s="52"/>
      <c r="H44" s="52"/>
      <c r="I44" s="52"/>
      <c r="J44" s="52"/>
      <c r="K44" s="145" t="s">
        <v>526</v>
      </c>
      <c r="L44" s="109" t="s">
        <v>437</v>
      </c>
      <c r="M44" s="52"/>
      <c r="N44" s="52"/>
      <c r="O44" s="52"/>
      <c r="P44" s="52"/>
      <c r="Q44" s="52" t="s">
        <v>385</v>
      </c>
      <c r="R44" s="52" t="s">
        <v>385</v>
      </c>
      <c r="S44" s="52"/>
      <c r="T44" s="52"/>
      <c r="V44" s="3"/>
      <c r="W44" s="27"/>
      <c r="X44" s="27"/>
      <c r="Y44" s="27"/>
      <c r="Z44" s="27"/>
      <c r="AA44" s="27"/>
      <c r="AB44" s="27"/>
      <c r="AC44" s="27"/>
      <c r="AD44" s="27"/>
      <c r="AE44" s="27"/>
      <c r="AF44" s="27"/>
      <c r="AG44" s="27"/>
    </row>
    <row r="45" spans="1:33" x14ac:dyDescent="0.25">
      <c r="B45" s="110" t="s">
        <v>392</v>
      </c>
      <c r="C45" s="56"/>
      <c r="D45" s="56"/>
      <c r="E45" s="56"/>
      <c r="F45" s="56"/>
      <c r="G45" s="56"/>
      <c r="H45" s="56"/>
      <c r="I45" s="56"/>
      <c r="J45" s="116"/>
      <c r="K45" s="145" t="s">
        <v>526</v>
      </c>
      <c r="L45" s="109" t="s">
        <v>438</v>
      </c>
      <c r="M45" s="52"/>
      <c r="N45" s="52"/>
      <c r="O45" s="52"/>
      <c r="P45" s="52" t="s">
        <v>385</v>
      </c>
      <c r="Q45" s="52" t="s">
        <v>385</v>
      </c>
      <c r="R45" s="52"/>
      <c r="S45" s="52"/>
      <c r="T45" s="52"/>
      <c r="V45" s="3"/>
      <c r="W45" s="27"/>
      <c r="X45" s="27"/>
      <c r="Y45" s="27"/>
      <c r="Z45" s="27"/>
      <c r="AA45" s="27"/>
      <c r="AB45" s="27"/>
      <c r="AC45" s="27"/>
      <c r="AD45" s="27"/>
      <c r="AE45" s="27"/>
      <c r="AF45" s="27"/>
      <c r="AG45" s="27"/>
    </row>
    <row r="46" spans="1:33" x14ac:dyDescent="0.25">
      <c r="A46" s="145" t="s">
        <v>527</v>
      </c>
      <c r="B46" s="109" t="s">
        <v>278</v>
      </c>
      <c r="C46" s="80" t="s">
        <v>385</v>
      </c>
      <c r="D46" s="52" t="s">
        <v>385</v>
      </c>
      <c r="E46" s="52" t="s">
        <v>385</v>
      </c>
      <c r="F46" s="82" t="s">
        <v>385</v>
      </c>
      <c r="G46" s="52" t="s">
        <v>385</v>
      </c>
      <c r="H46" s="52"/>
      <c r="I46" s="52" t="s">
        <v>385</v>
      </c>
      <c r="J46" s="52"/>
      <c r="K46" s="145" t="s">
        <v>526</v>
      </c>
      <c r="L46" s="109" t="s">
        <v>439</v>
      </c>
      <c r="M46" s="52"/>
      <c r="N46" s="52"/>
      <c r="O46" s="52"/>
      <c r="P46" s="52"/>
      <c r="Q46" s="52" t="s">
        <v>385</v>
      </c>
      <c r="R46" s="52"/>
      <c r="S46" s="52"/>
      <c r="T46" s="52"/>
      <c r="V46" s="3"/>
      <c r="W46" s="27"/>
      <c r="X46" s="27"/>
      <c r="Y46" s="27"/>
      <c r="Z46" s="27"/>
      <c r="AA46" s="27"/>
      <c r="AB46" s="27"/>
      <c r="AC46" s="27"/>
      <c r="AD46" s="27"/>
      <c r="AE46" s="27"/>
      <c r="AF46" s="27"/>
      <c r="AG46" s="27"/>
    </row>
    <row r="47" spans="1:33" x14ac:dyDescent="0.25">
      <c r="A47" s="145" t="s">
        <v>527</v>
      </c>
      <c r="B47" s="109" t="s">
        <v>567</v>
      </c>
      <c r="C47" s="80" t="s">
        <v>385</v>
      </c>
      <c r="D47" s="52" t="s">
        <v>385</v>
      </c>
      <c r="E47" s="52" t="s">
        <v>385</v>
      </c>
      <c r="F47" s="82" t="s">
        <v>385</v>
      </c>
      <c r="G47" s="52" t="s">
        <v>385</v>
      </c>
      <c r="H47" s="52"/>
      <c r="I47" s="52"/>
      <c r="J47" s="52"/>
      <c r="K47" s="145" t="s">
        <v>527</v>
      </c>
      <c r="L47" s="109" t="s">
        <v>472</v>
      </c>
      <c r="M47" s="52"/>
      <c r="N47" s="73" t="s">
        <v>385</v>
      </c>
      <c r="O47" s="52"/>
      <c r="P47" s="73" t="s">
        <v>385</v>
      </c>
      <c r="Q47" s="52"/>
      <c r="R47" s="73" t="s">
        <v>385</v>
      </c>
      <c r="S47" s="52"/>
      <c r="T47" s="73"/>
      <c r="V47" s="3"/>
      <c r="W47" s="27"/>
      <c r="X47" s="27"/>
      <c r="Y47" s="27"/>
      <c r="Z47" s="27"/>
      <c r="AA47" s="27"/>
      <c r="AB47" s="27"/>
      <c r="AC47" s="27"/>
      <c r="AD47" s="27"/>
      <c r="AE47" s="27"/>
      <c r="AF47" s="27"/>
      <c r="AG47" s="27"/>
    </row>
    <row r="48" spans="1:33" x14ac:dyDescent="0.25">
      <c r="A48" s="145" t="s">
        <v>527</v>
      </c>
      <c r="B48" s="109" t="s">
        <v>580</v>
      </c>
      <c r="C48" s="80" t="s">
        <v>385</v>
      </c>
      <c r="D48" s="52" t="s">
        <v>385</v>
      </c>
      <c r="E48" s="52" t="s">
        <v>385</v>
      </c>
      <c r="F48" s="81"/>
      <c r="G48" s="52"/>
      <c r="H48" s="52"/>
      <c r="I48" s="52"/>
      <c r="J48" s="52"/>
      <c r="K48" s="145" t="s">
        <v>527</v>
      </c>
      <c r="L48" s="109" t="s">
        <v>454</v>
      </c>
      <c r="M48" s="52"/>
      <c r="N48" s="73" t="s">
        <v>385</v>
      </c>
      <c r="O48" s="52"/>
      <c r="P48" s="73" t="s">
        <v>385</v>
      </c>
      <c r="Q48" s="52"/>
      <c r="R48" s="73" t="s">
        <v>385</v>
      </c>
      <c r="S48" s="52"/>
      <c r="T48" s="73"/>
      <c r="V48" s="3"/>
      <c r="W48" s="27"/>
      <c r="X48" s="27"/>
      <c r="Y48" s="27"/>
      <c r="Z48" s="27"/>
      <c r="AA48" s="27"/>
      <c r="AB48" s="27"/>
      <c r="AC48" s="27"/>
      <c r="AD48" s="27"/>
      <c r="AE48" s="27"/>
      <c r="AF48" s="27"/>
      <c r="AG48" s="27"/>
    </row>
    <row r="49" spans="2:33" x14ac:dyDescent="0.25">
      <c r="B49" s="112" t="s">
        <v>528</v>
      </c>
      <c r="C49" s="75"/>
      <c r="D49" s="75">
        <f t="shared" ref="D49:I49" si="1">COUNTIFS($A$16:$A$48,"r",D16:D48,"X")</f>
        <v>19</v>
      </c>
      <c r="E49" s="75">
        <f t="shared" si="1"/>
        <v>15</v>
      </c>
      <c r="F49" s="75">
        <f t="shared" si="1"/>
        <v>13</v>
      </c>
      <c r="G49" s="75">
        <f t="shared" si="1"/>
        <v>3</v>
      </c>
      <c r="H49" s="75">
        <f t="shared" si="1"/>
        <v>3</v>
      </c>
      <c r="I49" s="75">
        <f t="shared" si="1"/>
        <v>2</v>
      </c>
      <c r="J49" s="75"/>
      <c r="K49" s="145" t="s">
        <v>527</v>
      </c>
      <c r="L49" s="109" t="s">
        <v>456</v>
      </c>
      <c r="M49" s="52"/>
      <c r="N49" s="73" t="s">
        <v>385</v>
      </c>
      <c r="O49" s="52" t="s">
        <v>385</v>
      </c>
      <c r="P49" s="73"/>
      <c r="Q49" s="52"/>
      <c r="R49" s="73"/>
      <c r="S49" s="52"/>
      <c r="T49" s="73"/>
      <c r="V49" s="3"/>
      <c r="W49" s="27"/>
      <c r="X49" s="27"/>
      <c r="Y49" s="27"/>
      <c r="Z49" s="27"/>
      <c r="AA49" s="27"/>
      <c r="AB49" s="27"/>
      <c r="AC49" s="27"/>
      <c r="AD49" s="27"/>
      <c r="AE49" s="27"/>
      <c r="AF49" s="27"/>
      <c r="AG49" s="27"/>
    </row>
    <row r="50" spans="2:33" x14ac:dyDescent="0.25">
      <c r="B50" s="112" t="s">
        <v>529</v>
      </c>
      <c r="C50" s="75"/>
      <c r="D50" s="75">
        <v>1</v>
      </c>
      <c r="E50" s="75">
        <v>2</v>
      </c>
      <c r="F50" s="75">
        <v>3</v>
      </c>
      <c r="G50" s="75">
        <v>4</v>
      </c>
      <c r="H50" s="75">
        <v>5</v>
      </c>
      <c r="I50" s="75">
        <v>6</v>
      </c>
      <c r="J50" s="75"/>
      <c r="K50" s="145" t="s">
        <v>527</v>
      </c>
      <c r="L50" s="109" t="s">
        <v>455</v>
      </c>
      <c r="M50" s="52"/>
      <c r="N50" s="73" t="s">
        <v>385</v>
      </c>
      <c r="O50" s="52" t="s">
        <v>385</v>
      </c>
      <c r="P50" s="73"/>
      <c r="Q50" s="52"/>
      <c r="R50" s="73"/>
      <c r="S50" s="52"/>
      <c r="T50" s="73"/>
      <c r="V50" s="3"/>
      <c r="W50" s="27"/>
      <c r="X50" s="27"/>
      <c r="Y50" s="27"/>
      <c r="Z50" s="27"/>
      <c r="AA50" s="27"/>
      <c r="AB50" s="27"/>
      <c r="AC50" s="27"/>
      <c r="AD50" s="27"/>
      <c r="AE50" s="27"/>
      <c r="AF50" s="27"/>
      <c r="AG50" s="27"/>
    </row>
    <row r="51" spans="2:33" x14ac:dyDescent="0.25">
      <c r="B51" s="3"/>
      <c r="C51" s="27"/>
      <c r="D51" s="27"/>
      <c r="E51" s="27"/>
      <c r="F51" s="27"/>
      <c r="G51" s="27"/>
      <c r="H51" s="27"/>
      <c r="I51" s="27"/>
      <c r="J51" s="27"/>
      <c r="K51" s="145" t="s">
        <v>527</v>
      </c>
      <c r="L51" s="109" t="s">
        <v>475</v>
      </c>
      <c r="M51" s="52"/>
      <c r="N51" s="73" t="s">
        <v>385</v>
      </c>
      <c r="O51" s="52" t="s">
        <v>385</v>
      </c>
      <c r="P51" s="73"/>
      <c r="Q51" s="52"/>
      <c r="R51" s="73"/>
      <c r="S51" s="52"/>
      <c r="T51" s="73"/>
      <c r="V51" s="3"/>
      <c r="W51" s="27"/>
      <c r="X51" s="27"/>
      <c r="Y51" s="27"/>
      <c r="Z51" s="27"/>
      <c r="AA51" s="27"/>
      <c r="AB51" s="27"/>
      <c r="AC51" s="27"/>
      <c r="AD51" s="27"/>
      <c r="AE51" s="27"/>
      <c r="AF51" s="27"/>
      <c r="AG51" s="27"/>
    </row>
    <row r="52" spans="2:33" x14ac:dyDescent="0.25">
      <c r="B52" s="3"/>
      <c r="C52" s="27"/>
      <c r="D52" s="27"/>
      <c r="E52" s="27"/>
      <c r="F52" s="27"/>
      <c r="G52" s="27"/>
      <c r="H52" s="27"/>
      <c r="I52" s="27"/>
      <c r="J52" s="27"/>
      <c r="L52" s="110" t="s">
        <v>392</v>
      </c>
      <c r="M52" s="56"/>
      <c r="N52" s="56"/>
      <c r="O52" s="55"/>
      <c r="P52" s="56"/>
      <c r="Q52" s="56"/>
      <c r="R52" s="56"/>
      <c r="S52" s="56"/>
      <c r="T52" s="57"/>
      <c r="V52" s="3"/>
      <c r="W52" s="27"/>
      <c r="X52" s="27"/>
      <c r="Y52" s="27"/>
      <c r="Z52" s="27"/>
      <c r="AA52" s="27"/>
      <c r="AB52" s="27"/>
      <c r="AC52" s="27"/>
      <c r="AD52" s="27"/>
      <c r="AE52" s="27"/>
      <c r="AF52" s="27"/>
      <c r="AG52" s="27"/>
    </row>
    <row r="53" spans="2:33" x14ac:dyDescent="0.25">
      <c r="B53" s="3"/>
      <c r="C53" s="27"/>
      <c r="D53" s="27"/>
      <c r="E53" s="27"/>
      <c r="F53" s="27"/>
      <c r="G53" s="27"/>
      <c r="H53" s="27"/>
      <c r="I53" s="27"/>
      <c r="J53" s="27"/>
      <c r="K53" s="145" t="s">
        <v>527</v>
      </c>
      <c r="L53" s="109" t="s">
        <v>278</v>
      </c>
      <c r="M53" s="52"/>
      <c r="N53" s="52" t="s">
        <v>385</v>
      </c>
      <c r="O53" s="52" t="s">
        <v>385</v>
      </c>
      <c r="P53" s="52"/>
      <c r="Q53" s="52" t="s">
        <v>385</v>
      </c>
      <c r="R53" s="52" t="s">
        <v>385</v>
      </c>
      <c r="S53" s="52"/>
      <c r="T53" s="52"/>
      <c r="V53" s="3"/>
      <c r="W53" s="27"/>
      <c r="X53" s="27"/>
      <c r="Y53" s="27"/>
      <c r="Z53" s="27"/>
      <c r="AA53" s="27"/>
      <c r="AB53" s="27"/>
      <c r="AC53" s="27"/>
      <c r="AD53" s="27"/>
      <c r="AE53" s="27"/>
      <c r="AF53" s="27"/>
      <c r="AG53" s="27"/>
    </row>
    <row r="54" spans="2:33" x14ac:dyDescent="0.25">
      <c r="B54" s="3"/>
      <c r="C54" s="27"/>
      <c r="D54" s="27"/>
      <c r="E54" s="27"/>
      <c r="F54" s="27"/>
      <c r="G54" s="27"/>
      <c r="H54" s="27"/>
      <c r="I54" s="27"/>
      <c r="J54" s="27"/>
      <c r="K54" s="145" t="s">
        <v>527</v>
      </c>
      <c r="L54" s="109" t="s">
        <v>567</v>
      </c>
      <c r="M54" s="52"/>
      <c r="N54" s="52" t="s">
        <v>385</v>
      </c>
      <c r="O54" s="52" t="s">
        <v>385</v>
      </c>
      <c r="P54" s="52" t="s">
        <v>385</v>
      </c>
      <c r="Q54" s="73" t="s">
        <v>385</v>
      </c>
      <c r="R54" s="52" t="s">
        <v>385</v>
      </c>
      <c r="S54" s="52"/>
      <c r="T54" s="52"/>
      <c r="V54" s="3"/>
      <c r="W54" s="27"/>
      <c r="X54" s="27"/>
      <c r="Y54" s="27"/>
      <c r="Z54" s="27"/>
      <c r="AA54" s="27"/>
      <c r="AB54" s="27"/>
      <c r="AC54" s="27"/>
      <c r="AD54" s="27"/>
      <c r="AE54" s="27"/>
      <c r="AF54" s="27"/>
      <c r="AG54" s="27"/>
    </row>
    <row r="55" spans="2:33" x14ac:dyDescent="0.25">
      <c r="B55" s="3"/>
      <c r="C55" s="27"/>
      <c r="D55" s="27"/>
      <c r="E55" s="27"/>
      <c r="F55" s="27"/>
      <c r="G55" s="27"/>
      <c r="H55" s="27"/>
      <c r="I55" s="27"/>
      <c r="J55" s="27"/>
      <c r="K55" s="145" t="s">
        <v>527</v>
      </c>
      <c r="L55" s="109" t="s">
        <v>580</v>
      </c>
      <c r="M55" s="52"/>
      <c r="N55" s="52"/>
      <c r="O55" s="52" t="s">
        <v>385</v>
      </c>
      <c r="P55" s="52" t="s">
        <v>385</v>
      </c>
      <c r="Q55" s="52" t="s">
        <v>385</v>
      </c>
      <c r="R55" s="52"/>
      <c r="S55" s="52"/>
      <c r="T55" s="52"/>
      <c r="V55" s="3"/>
      <c r="W55" s="27"/>
      <c r="X55" s="27"/>
      <c r="Y55" s="27"/>
      <c r="Z55" s="27"/>
      <c r="AA55" s="27"/>
      <c r="AB55" s="27"/>
      <c r="AC55" s="27"/>
      <c r="AD55" s="27"/>
      <c r="AE55" s="27"/>
      <c r="AF55" s="27"/>
      <c r="AG55" s="27"/>
    </row>
    <row r="56" spans="2:33" x14ac:dyDescent="0.25">
      <c r="B56" s="3"/>
      <c r="C56" s="27"/>
      <c r="D56" s="27"/>
      <c r="E56" s="27"/>
      <c r="F56" s="27"/>
      <c r="G56" s="27"/>
      <c r="H56" s="27"/>
      <c r="I56" s="27"/>
      <c r="J56" s="27"/>
      <c r="L56" s="112" t="s">
        <v>528</v>
      </c>
      <c r="M56" s="75"/>
      <c r="N56" s="75">
        <f t="shared" ref="N56:T56" si="2">COUNTIFS($K$18:$K$55,"r",N18:N55,"X")</f>
        <v>25</v>
      </c>
      <c r="O56" s="75">
        <f t="shared" si="2"/>
        <v>25</v>
      </c>
      <c r="P56" s="75">
        <f t="shared" si="2"/>
        <v>23</v>
      </c>
      <c r="Q56" s="75">
        <f t="shared" si="2"/>
        <v>22</v>
      </c>
      <c r="R56" s="75">
        <f t="shared" si="2"/>
        <v>19</v>
      </c>
      <c r="S56" s="75">
        <f t="shared" si="2"/>
        <v>3</v>
      </c>
      <c r="T56" s="75">
        <f t="shared" si="2"/>
        <v>3</v>
      </c>
      <c r="V56" s="3"/>
      <c r="W56" s="27"/>
      <c r="X56" s="27"/>
      <c r="Y56" s="27"/>
      <c r="Z56" s="27"/>
      <c r="AA56" s="27"/>
      <c r="AB56" s="27"/>
      <c r="AC56" s="27"/>
      <c r="AD56" s="27"/>
      <c r="AE56" s="27"/>
      <c r="AF56" s="27"/>
      <c r="AG56" s="27"/>
    </row>
    <row r="57" spans="2:33" x14ac:dyDescent="0.25">
      <c r="B57" s="3"/>
      <c r="C57" s="27"/>
      <c r="D57" s="27"/>
      <c r="E57" s="27"/>
      <c r="F57" s="27"/>
      <c r="G57" s="27"/>
      <c r="H57" s="27"/>
      <c r="I57" s="27"/>
      <c r="J57" s="27"/>
      <c r="L57" s="112" t="s">
        <v>529</v>
      </c>
      <c r="M57" s="75"/>
      <c r="N57" s="75">
        <v>1</v>
      </c>
      <c r="O57" s="75">
        <v>2</v>
      </c>
      <c r="P57" s="75">
        <v>3</v>
      </c>
      <c r="Q57" s="75">
        <v>4</v>
      </c>
      <c r="R57" s="75">
        <v>5</v>
      </c>
      <c r="S57" s="75">
        <v>6</v>
      </c>
      <c r="T57" s="75">
        <v>7</v>
      </c>
      <c r="V57" s="3"/>
      <c r="W57" s="27"/>
      <c r="X57" s="27"/>
      <c r="Y57" s="27"/>
      <c r="Z57" s="27"/>
      <c r="AA57" s="27"/>
      <c r="AB57" s="27"/>
      <c r="AC57" s="27"/>
      <c r="AD57" s="27"/>
      <c r="AE57" s="27"/>
      <c r="AF57" s="27"/>
      <c r="AG57" s="27"/>
    </row>
    <row r="58" spans="2:33" x14ac:dyDescent="0.25">
      <c r="B58" s="3"/>
      <c r="C58" s="27"/>
      <c r="D58" s="27"/>
      <c r="E58" s="27"/>
      <c r="F58" s="27"/>
      <c r="G58" s="27"/>
      <c r="H58" s="27"/>
      <c r="I58" s="27"/>
      <c r="J58" s="27"/>
      <c r="L58" s="3"/>
      <c r="M58" s="27"/>
      <c r="N58" s="27"/>
      <c r="O58" s="27"/>
      <c r="P58" s="27"/>
      <c r="Q58" s="27"/>
      <c r="R58" s="27"/>
      <c r="S58" s="27"/>
      <c r="T58" s="27"/>
      <c r="V58" s="3"/>
      <c r="W58" s="27"/>
      <c r="X58" s="27"/>
      <c r="Y58" s="27"/>
      <c r="Z58" s="27"/>
      <c r="AA58" s="27"/>
      <c r="AB58" s="27"/>
      <c r="AC58" s="27"/>
      <c r="AD58" s="27"/>
      <c r="AE58" s="27"/>
      <c r="AF58" s="27"/>
      <c r="AG58" s="27"/>
    </row>
    <row r="59" spans="2:33" x14ac:dyDescent="0.25">
      <c r="B59" s="3"/>
      <c r="C59" s="27"/>
      <c r="D59" s="27"/>
      <c r="E59" s="27"/>
      <c r="F59" s="27"/>
      <c r="G59" s="27"/>
      <c r="H59" s="27"/>
      <c r="I59" s="27"/>
      <c r="J59" s="27"/>
      <c r="L59" s="3"/>
      <c r="M59" s="27"/>
      <c r="N59" s="27"/>
      <c r="O59" s="27"/>
      <c r="P59" s="27"/>
      <c r="Q59" s="27"/>
      <c r="R59" s="27"/>
      <c r="S59" s="27"/>
      <c r="T59" s="27"/>
      <c r="V59" s="3"/>
      <c r="W59" s="27"/>
      <c r="X59" s="27"/>
      <c r="Y59" s="27"/>
      <c r="Z59" s="27"/>
      <c r="AA59" s="27"/>
      <c r="AB59" s="27"/>
      <c r="AC59" s="27"/>
      <c r="AD59" s="27"/>
      <c r="AE59" s="27"/>
      <c r="AF59" s="27"/>
      <c r="AG59" s="27"/>
    </row>
    <row r="60" spans="2:33" x14ac:dyDescent="0.25">
      <c r="B60" s="3"/>
      <c r="C60" s="27"/>
      <c r="D60" s="27"/>
      <c r="E60" s="27"/>
      <c r="F60" s="27"/>
      <c r="G60" s="27"/>
      <c r="H60" s="27"/>
      <c r="I60" s="27"/>
      <c r="J60" s="27"/>
      <c r="L60" s="3"/>
      <c r="M60" s="27"/>
      <c r="N60" s="27"/>
      <c r="O60" s="27"/>
      <c r="P60" s="27"/>
      <c r="Q60" s="27"/>
      <c r="R60" s="27"/>
      <c r="S60" s="27"/>
      <c r="T60" s="27"/>
      <c r="V60" s="3"/>
      <c r="W60" s="27"/>
      <c r="X60" s="27"/>
      <c r="Y60" s="27"/>
      <c r="Z60" s="27"/>
      <c r="AA60" s="27"/>
      <c r="AB60" s="27"/>
      <c r="AC60" s="27"/>
      <c r="AD60" s="27"/>
      <c r="AE60" s="27"/>
      <c r="AF60" s="27"/>
      <c r="AG60" s="27"/>
    </row>
    <row r="61" spans="2:33" x14ac:dyDescent="0.25">
      <c r="B61" s="3"/>
      <c r="C61" s="27"/>
      <c r="D61" s="27"/>
      <c r="E61" s="27"/>
      <c r="F61" s="27"/>
      <c r="G61" s="27"/>
      <c r="H61" s="27"/>
      <c r="I61" s="27"/>
      <c r="J61" s="27"/>
      <c r="L61" s="3"/>
      <c r="M61" s="27"/>
      <c r="N61" s="27"/>
      <c r="O61" s="27"/>
      <c r="P61" s="27"/>
      <c r="Q61" s="27"/>
      <c r="R61" s="27"/>
      <c r="S61" s="27"/>
      <c r="T61" s="27"/>
      <c r="V61" s="3"/>
      <c r="W61" s="27"/>
      <c r="X61" s="27"/>
      <c r="Y61" s="27"/>
      <c r="Z61" s="27"/>
      <c r="AA61" s="27"/>
      <c r="AB61" s="27"/>
      <c r="AC61" s="27"/>
      <c r="AD61" s="27"/>
      <c r="AE61" s="27"/>
      <c r="AF61" s="27"/>
      <c r="AG61" s="27"/>
    </row>
    <row r="62" spans="2:33" x14ac:dyDescent="0.25">
      <c r="B62" s="3"/>
      <c r="C62" s="27"/>
      <c r="D62" s="27"/>
      <c r="E62" s="27"/>
      <c r="F62" s="27"/>
      <c r="G62" s="27"/>
      <c r="H62" s="27"/>
      <c r="I62" s="27"/>
      <c r="J62" s="27"/>
      <c r="L62" s="3"/>
      <c r="M62" s="27"/>
      <c r="N62" s="27"/>
      <c r="O62" s="27"/>
      <c r="P62" s="27"/>
      <c r="Q62" s="27"/>
      <c r="R62" s="27"/>
      <c r="S62" s="27"/>
      <c r="T62" s="27"/>
      <c r="V62" s="3"/>
      <c r="W62" s="27"/>
      <c r="X62" s="27"/>
      <c r="Y62" s="27"/>
      <c r="Z62" s="27"/>
      <c r="AA62" s="27"/>
      <c r="AB62" s="27"/>
      <c r="AC62" s="27"/>
      <c r="AD62" s="27"/>
      <c r="AE62" s="27"/>
      <c r="AF62" s="27"/>
      <c r="AG62" s="27"/>
    </row>
    <row r="63" spans="2:33" x14ac:dyDescent="0.25">
      <c r="B63" s="3"/>
      <c r="C63" s="27"/>
      <c r="D63" s="27"/>
      <c r="E63" s="27"/>
      <c r="F63" s="27"/>
      <c r="G63" s="27"/>
      <c r="H63" s="27"/>
      <c r="I63" s="27"/>
      <c r="J63" s="27"/>
      <c r="L63" s="3"/>
      <c r="M63" s="27"/>
      <c r="N63" s="27"/>
      <c r="O63" s="27"/>
      <c r="P63" s="27"/>
      <c r="Q63" s="27"/>
      <c r="R63" s="27"/>
      <c r="S63" s="27"/>
      <c r="T63" s="27"/>
      <c r="V63" s="3"/>
      <c r="W63" s="27"/>
      <c r="X63" s="27"/>
      <c r="Y63" s="27"/>
      <c r="Z63" s="27"/>
      <c r="AA63" s="27"/>
      <c r="AB63" s="27"/>
      <c r="AC63" s="27"/>
      <c r="AD63" s="27"/>
      <c r="AE63" s="27"/>
      <c r="AF63" s="27"/>
      <c r="AG63" s="27"/>
    </row>
    <row r="64" spans="2:33" x14ac:dyDescent="0.25">
      <c r="B64" s="3"/>
      <c r="C64" s="27"/>
      <c r="D64" s="27"/>
      <c r="E64" s="27"/>
      <c r="F64" s="27"/>
      <c r="G64" s="27"/>
      <c r="H64" s="27"/>
      <c r="I64" s="27"/>
      <c r="J64" s="27"/>
      <c r="L64" s="3"/>
      <c r="M64" s="27"/>
      <c r="N64" s="27"/>
      <c r="O64" s="27"/>
      <c r="P64" s="27"/>
      <c r="Q64" s="27"/>
      <c r="R64" s="27"/>
      <c r="S64" s="27"/>
      <c r="T64" s="27"/>
      <c r="V64" s="3"/>
      <c r="W64" s="27"/>
      <c r="X64" s="27"/>
      <c r="Y64" s="27"/>
      <c r="Z64" s="27"/>
      <c r="AA64" s="27"/>
      <c r="AB64" s="27"/>
      <c r="AC64" s="27"/>
      <c r="AD64" s="27"/>
      <c r="AE64" s="27"/>
      <c r="AF64" s="27"/>
      <c r="AG64" s="27"/>
    </row>
    <row r="65" spans="2:33" x14ac:dyDescent="0.25">
      <c r="B65" s="3"/>
      <c r="C65" s="27"/>
      <c r="D65" s="27"/>
      <c r="E65" s="27"/>
      <c r="F65" s="27"/>
      <c r="G65" s="27"/>
      <c r="H65" s="27"/>
      <c r="I65" s="27"/>
      <c r="J65" s="27"/>
      <c r="L65" s="3"/>
      <c r="M65" s="27"/>
      <c r="N65" s="27"/>
      <c r="O65" s="27"/>
      <c r="P65" s="27"/>
      <c r="Q65" s="27"/>
      <c r="R65" s="27"/>
      <c r="S65" s="27"/>
      <c r="T65" s="27"/>
      <c r="V65" s="3"/>
      <c r="W65" s="27"/>
      <c r="X65" s="27"/>
      <c r="Y65" s="27"/>
      <c r="Z65" s="27"/>
      <c r="AA65" s="27"/>
      <c r="AB65" s="27"/>
      <c r="AC65" s="27"/>
      <c r="AD65" s="27"/>
      <c r="AE65" s="27"/>
      <c r="AF65" s="27"/>
      <c r="AG65" s="27"/>
    </row>
    <row r="66" spans="2:33" x14ac:dyDescent="0.25">
      <c r="B66" s="3"/>
      <c r="C66" s="27"/>
      <c r="D66" s="27"/>
      <c r="E66" s="27"/>
      <c r="F66" s="27"/>
      <c r="G66" s="27"/>
      <c r="H66" s="27"/>
      <c r="I66" s="27"/>
      <c r="J66" s="27"/>
      <c r="L66" s="3"/>
      <c r="M66" s="27"/>
      <c r="N66" s="27"/>
      <c r="O66" s="27"/>
      <c r="P66" s="27"/>
      <c r="Q66" s="27"/>
      <c r="R66" s="27"/>
      <c r="S66" s="27"/>
      <c r="T66" s="27"/>
      <c r="V66" s="3"/>
      <c r="W66" s="27"/>
      <c r="X66" s="27"/>
      <c r="Y66" s="27"/>
      <c r="Z66" s="27"/>
      <c r="AA66" s="27"/>
      <c r="AB66" s="27"/>
      <c r="AC66" s="27"/>
      <c r="AD66" s="27"/>
      <c r="AE66" s="27"/>
      <c r="AF66" s="27"/>
      <c r="AG66" s="27"/>
    </row>
    <row r="67" spans="2:33" x14ac:dyDescent="0.25">
      <c r="B67" s="3"/>
      <c r="C67" s="27"/>
      <c r="D67" s="27"/>
      <c r="E67" s="27"/>
      <c r="F67" s="27"/>
      <c r="G67" s="27"/>
      <c r="H67" s="27"/>
      <c r="I67" s="27"/>
      <c r="J67" s="27"/>
      <c r="L67" s="3"/>
      <c r="M67" s="27"/>
      <c r="N67" s="27"/>
      <c r="O67" s="27"/>
      <c r="P67" s="27"/>
      <c r="Q67" s="27"/>
      <c r="R67" s="27"/>
      <c r="S67" s="27"/>
      <c r="T67" s="27"/>
      <c r="V67" s="3"/>
      <c r="W67" s="27"/>
      <c r="X67" s="27"/>
      <c r="Y67" s="27"/>
      <c r="Z67" s="27"/>
      <c r="AA67" s="27"/>
      <c r="AB67" s="27"/>
      <c r="AC67" s="27"/>
      <c r="AD67" s="27"/>
      <c r="AE67" s="27"/>
      <c r="AF67" s="27"/>
      <c r="AG67" s="27"/>
    </row>
    <row r="68" spans="2:33" x14ac:dyDescent="0.25">
      <c r="B68" s="3"/>
      <c r="C68" s="27"/>
      <c r="D68" s="27"/>
      <c r="E68" s="27"/>
      <c r="F68" s="27"/>
      <c r="G68" s="27"/>
      <c r="H68" s="27"/>
      <c r="I68" s="27"/>
      <c r="J68" s="27"/>
      <c r="L68" s="3"/>
      <c r="M68" s="27"/>
      <c r="N68" s="27"/>
      <c r="O68" s="27"/>
      <c r="P68" s="27"/>
      <c r="Q68" s="27"/>
      <c r="R68" s="27"/>
      <c r="S68" s="27"/>
      <c r="T68" s="27"/>
      <c r="V68" s="3"/>
      <c r="W68" s="27"/>
      <c r="X68" s="27"/>
      <c r="Y68" s="27"/>
      <c r="Z68" s="27"/>
      <c r="AA68" s="27"/>
      <c r="AB68" s="27"/>
      <c r="AC68" s="27"/>
      <c r="AD68" s="27"/>
      <c r="AE68" s="27"/>
      <c r="AF68" s="27"/>
      <c r="AG68" s="27"/>
    </row>
    <row r="69" spans="2:33" x14ac:dyDescent="0.25">
      <c r="B69" s="3"/>
      <c r="C69" s="27"/>
      <c r="D69" s="27"/>
      <c r="E69" s="27"/>
      <c r="F69" s="27"/>
      <c r="G69" s="27"/>
      <c r="H69" s="27"/>
      <c r="I69" s="27"/>
      <c r="J69" s="27"/>
      <c r="L69" s="3"/>
      <c r="M69" s="27"/>
      <c r="N69" s="27"/>
      <c r="O69" s="27"/>
      <c r="P69" s="27"/>
      <c r="Q69" s="27"/>
      <c r="R69" s="27"/>
      <c r="S69" s="27"/>
      <c r="T69" s="27"/>
      <c r="V69" s="3"/>
      <c r="W69" s="27"/>
      <c r="X69" s="27"/>
      <c r="Y69" s="27"/>
      <c r="Z69" s="27"/>
      <c r="AA69" s="27"/>
      <c r="AB69" s="27"/>
      <c r="AC69" s="27"/>
      <c r="AD69" s="27"/>
      <c r="AE69" s="27"/>
      <c r="AF69" s="27"/>
      <c r="AG69" s="27"/>
    </row>
    <row r="70" spans="2:33" x14ac:dyDescent="0.25">
      <c r="B70" s="3"/>
      <c r="C70" s="27"/>
      <c r="D70" s="27"/>
      <c r="E70" s="27"/>
      <c r="F70" s="27"/>
      <c r="G70" s="27"/>
      <c r="H70" s="27"/>
      <c r="I70" s="27"/>
      <c r="J70" s="27"/>
      <c r="L70" s="3"/>
      <c r="M70" s="27"/>
      <c r="N70" s="27"/>
      <c r="O70" s="27"/>
      <c r="P70" s="27"/>
      <c r="Q70" s="27"/>
      <c r="R70" s="27"/>
      <c r="S70" s="27"/>
      <c r="T70" s="27"/>
      <c r="V70" s="3"/>
      <c r="W70" s="27"/>
      <c r="X70" s="27"/>
      <c r="Y70" s="27"/>
      <c r="Z70" s="27"/>
      <c r="AA70" s="27"/>
      <c r="AB70" s="27"/>
      <c r="AC70" s="27"/>
      <c r="AD70" s="27"/>
      <c r="AE70" s="27"/>
      <c r="AF70" s="27"/>
      <c r="AG70" s="27"/>
    </row>
    <row r="71" spans="2:33" x14ac:dyDescent="0.25">
      <c r="B71" s="3"/>
      <c r="C71" s="27"/>
      <c r="D71" s="27"/>
      <c r="E71" s="27"/>
      <c r="F71" s="27"/>
      <c r="G71" s="27"/>
      <c r="H71" s="27"/>
      <c r="I71" s="27"/>
      <c r="J71" s="27"/>
      <c r="L71" s="3"/>
      <c r="M71" s="27"/>
      <c r="N71" s="27"/>
      <c r="O71" s="27"/>
      <c r="P71" s="27"/>
      <c r="Q71" s="27"/>
      <c r="R71" s="27"/>
      <c r="S71" s="27"/>
      <c r="T71" s="27"/>
      <c r="V71" s="3"/>
      <c r="W71" s="27"/>
      <c r="X71" s="27"/>
      <c r="Y71" s="27"/>
      <c r="Z71" s="27"/>
      <c r="AA71" s="27"/>
      <c r="AB71" s="27"/>
      <c r="AC71" s="27"/>
      <c r="AD71" s="27"/>
      <c r="AE71" s="27"/>
      <c r="AF71" s="27"/>
      <c r="AG71" s="27"/>
    </row>
    <row r="72" spans="2:33" x14ac:dyDescent="0.25">
      <c r="B72" s="3"/>
      <c r="C72" s="27"/>
      <c r="D72" s="27"/>
      <c r="E72" s="27"/>
      <c r="F72" s="27"/>
      <c r="G72" s="27"/>
      <c r="H72" s="27"/>
      <c r="I72" s="27"/>
      <c r="J72" s="27"/>
      <c r="L72" s="3"/>
      <c r="M72" s="27"/>
      <c r="N72" s="27"/>
      <c r="O72" s="27"/>
      <c r="P72" s="27"/>
      <c r="Q72" s="27"/>
      <c r="R72" s="27"/>
      <c r="S72" s="27"/>
      <c r="T72" s="27"/>
      <c r="V72" s="3"/>
      <c r="W72" s="27"/>
      <c r="X72" s="27"/>
      <c r="Y72" s="27"/>
      <c r="Z72" s="27"/>
      <c r="AA72" s="27"/>
      <c r="AB72" s="27"/>
      <c r="AC72" s="27"/>
      <c r="AD72" s="27"/>
      <c r="AE72" s="27"/>
      <c r="AF72" s="27"/>
      <c r="AG72" s="27"/>
    </row>
    <row r="73" spans="2:33" x14ac:dyDescent="0.25">
      <c r="B73" s="3"/>
      <c r="C73" s="27"/>
      <c r="D73" s="27"/>
      <c r="E73" s="27"/>
      <c r="F73" s="27"/>
      <c r="G73" s="27"/>
      <c r="H73" s="27"/>
      <c r="I73" s="27"/>
      <c r="J73" s="27"/>
      <c r="L73" s="3"/>
      <c r="M73" s="27"/>
      <c r="N73" s="27"/>
      <c r="O73" s="27"/>
      <c r="P73" s="27"/>
      <c r="Q73" s="27"/>
      <c r="R73" s="27"/>
      <c r="S73" s="27"/>
      <c r="T73" s="27"/>
      <c r="V73" s="3"/>
      <c r="W73" s="27"/>
      <c r="X73" s="27"/>
      <c r="Y73" s="27"/>
      <c r="Z73" s="27"/>
      <c r="AA73" s="27"/>
      <c r="AB73" s="27"/>
      <c r="AC73" s="27"/>
      <c r="AD73" s="27"/>
      <c r="AE73" s="27"/>
      <c r="AF73" s="27"/>
      <c r="AG73" s="27"/>
    </row>
    <row r="74" spans="2:33" x14ac:dyDescent="0.25">
      <c r="B74" s="3"/>
      <c r="C74" s="27"/>
      <c r="D74" s="27"/>
      <c r="E74" s="27"/>
      <c r="F74" s="27"/>
      <c r="G74" s="27"/>
      <c r="H74" s="27"/>
      <c r="I74" s="27"/>
      <c r="J74" s="27"/>
      <c r="L74" s="3"/>
      <c r="M74" s="27"/>
      <c r="N74" s="27"/>
      <c r="O74" s="27"/>
      <c r="P74" s="27"/>
      <c r="Q74" s="27"/>
      <c r="R74" s="27"/>
      <c r="S74" s="27"/>
      <c r="T74" s="27"/>
      <c r="V74" s="3"/>
      <c r="W74" s="27"/>
      <c r="X74" s="27"/>
      <c r="Y74" s="27"/>
      <c r="Z74" s="27"/>
      <c r="AA74" s="27"/>
      <c r="AB74" s="27"/>
      <c r="AC74" s="27"/>
      <c r="AD74" s="27"/>
      <c r="AE74" s="27"/>
      <c r="AF74" s="27"/>
      <c r="AG74" s="27"/>
    </row>
    <row r="75" spans="2:33" x14ac:dyDescent="0.25">
      <c r="B75" s="3"/>
      <c r="C75" s="27"/>
      <c r="D75" s="27"/>
      <c r="E75" s="27"/>
      <c r="F75" s="27"/>
      <c r="G75" s="27"/>
      <c r="H75" s="27"/>
      <c r="I75" s="27"/>
      <c r="J75" s="27"/>
      <c r="L75" s="3"/>
      <c r="M75" s="27"/>
      <c r="N75" s="27"/>
      <c r="O75" s="27"/>
      <c r="P75" s="27"/>
      <c r="Q75" s="27"/>
      <c r="R75" s="27"/>
      <c r="S75" s="27"/>
      <c r="T75" s="27"/>
      <c r="V75" s="3"/>
      <c r="W75" s="27"/>
      <c r="X75" s="27"/>
      <c r="Y75" s="27"/>
      <c r="Z75" s="27"/>
      <c r="AA75" s="27"/>
      <c r="AB75" s="27"/>
      <c r="AC75" s="27"/>
      <c r="AD75" s="27"/>
      <c r="AE75" s="27"/>
      <c r="AF75" s="27"/>
      <c r="AG75" s="27"/>
    </row>
    <row r="76" spans="2:33" x14ac:dyDescent="0.25">
      <c r="B76" s="3"/>
      <c r="C76" s="27"/>
      <c r="D76" s="27"/>
      <c r="E76" s="27"/>
      <c r="F76" s="27"/>
      <c r="G76" s="27"/>
      <c r="H76" s="27"/>
      <c r="I76" s="27"/>
      <c r="J76" s="27"/>
      <c r="L76" s="3"/>
      <c r="M76" s="27"/>
      <c r="N76" s="27"/>
      <c r="O76" s="27"/>
      <c r="P76" s="27"/>
      <c r="Q76" s="27"/>
      <c r="R76" s="27"/>
      <c r="S76" s="27"/>
      <c r="T76" s="27"/>
      <c r="V76" s="3"/>
      <c r="W76" s="27"/>
      <c r="X76" s="27"/>
      <c r="Y76" s="27"/>
      <c r="Z76" s="27"/>
      <c r="AA76" s="27"/>
      <c r="AB76" s="27"/>
      <c r="AC76" s="27"/>
      <c r="AD76" s="27"/>
      <c r="AE76" s="27"/>
      <c r="AF76" s="27"/>
      <c r="AG76" s="27"/>
    </row>
    <row r="77" spans="2:33" x14ac:dyDescent="0.25">
      <c r="B77" s="3"/>
      <c r="C77" s="27"/>
      <c r="D77" s="27"/>
      <c r="E77" s="27"/>
      <c r="F77" s="27"/>
      <c r="G77" s="27"/>
      <c r="H77" s="27"/>
      <c r="I77" s="27"/>
      <c r="J77" s="27"/>
      <c r="L77" s="3"/>
      <c r="M77" s="27"/>
      <c r="N77" s="27"/>
      <c r="O77" s="27"/>
      <c r="P77" s="27"/>
      <c r="Q77" s="27"/>
      <c r="R77" s="27"/>
      <c r="S77" s="27"/>
      <c r="T77" s="27"/>
      <c r="V77" s="3"/>
      <c r="W77" s="27"/>
      <c r="X77" s="27"/>
      <c r="Y77" s="27"/>
      <c r="Z77" s="27"/>
      <c r="AA77" s="27"/>
      <c r="AB77" s="27"/>
      <c r="AC77" s="27"/>
      <c r="AD77" s="27"/>
      <c r="AE77" s="27"/>
      <c r="AF77" s="27"/>
      <c r="AG77" s="27"/>
    </row>
    <row r="78" spans="2:33" x14ac:dyDescent="0.25">
      <c r="B78" s="3"/>
      <c r="C78" s="27"/>
      <c r="D78" s="27"/>
      <c r="E78" s="27"/>
      <c r="F78" s="27"/>
      <c r="G78" s="27"/>
      <c r="H78" s="27"/>
      <c r="I78" s="27"/>
      <c r="J78" s="27"/>
      <c r="L78" s="3"/>
      <c r="M78" s="27"/>
      <c r="N78" s="27"/>
      <c r="O78" s="27"/>
      <c r="P78" s="27"/>
      <c r="Q78" s="27"/>
      <c r="R78" s="27"/>
      <c r="S78" s="27"/>
      <c r="T78" s="27"/>
      <c r="V78" s="3"/>
      <c r="W78" s="27"/>
      <c r="X78" s="27"/>
      <c r="Y78" s="27"/>
      <c r="Z78" s="27"/>
      <c r="AA78" s="27"/>
      <c r="AB78" s="27"/>
      <c r="AC78" s="27"/>
      <c r="AD78" s="27"/>
      <c r="AE78" s="27"/>
      <c r="AF78" s="27"/>
      <c r="AG78" s="27"/>
    </row>
    <row r="79" spans="2:33" x14ac:dyDescent="0.25">
      <c r="B79" s="3"/>
      <c r="C79" s="27"/>
      <c r="D79" s="27"/>
      <c r="E79" s="27"/>
      <c r="F79" s="27"/>
      <c r="G79" s="27"/>
      <c r="H79" s="27"/>
      <c r="I79" s="27"/>
      <c r="J79" s="27"/>
      <c r="L79" s="3"/>
      <c r="M79" s="27"/>
      <c r="N79" s="27"/>
      <c r="O79" s="27"/>
      <c r="P79" s="27"/>
      <c r="Q79" s="27"/>
      <c r="R79" s="27"/>
      <c r="S79" s="27"/>
      <c r="T79" s="27"/>
      <c r="V79" s="3"/>
      <c r="W79" s="27"/>
      <c r="X79" s="27"/>
      <c r="Y79" s="27"/>
      <c r="Z79" s="27"/>
      <c r="AA79" s="27"/>
      <c r="AB79" s="27"/>
      <c r="AC79" s="27"/>
      <c r="AD79" s="27"/>
      <c r="AE79" s="27"/>
      <c r="AF79" s="27"/>
      <c r="AG79" s="27"/>
    </row>
    <row r="80" spans="2:33" x14ac:dyDescent="0.25">
      <c r="B80" s="3"/>
      <c r="C80" s="27"/>
      <c r="D80" s="27"/>
      <c r="E80" s="27"/>
      <c r="F80" s="27"/>
      <c r="G80" s="27"/>
      <c r="H80" s="27"/>
      <c r="I80" s="27"/>
      <c r="J80" s="27"/>
      <c r="L80" s="3"/>
      <c r="M80" s="27"/>
      <c r="N80" s="27"/>
      <c r="O80" s="27"/>
      <c r="P80" s="27"/>
      <c r="Q80" s="27"/>
      <c r="R80" s="27"/>
      <c r="S80" s="27"/>
      <c r="T80" s="27"/>
      <c r="V80" s="3"/>
      <c r="W80" s="27"/>
      <c r="X80" s="27"/>
      <c r="Y80" s="27"/>
      <c r="Z80" s="27"/>
      <c r="AA80" s="27"/>
      <c r="AB80" s="27"/>
      <c r="AC80" s="27"/>
      <c r="AD80" s="27"/>
      <c r="AE80" s="27"/>
      <c r="AF80" s="27"/>
      <c r="AG80" s="27"/>
    </row>
    <row r="81" spans="2:33" x14ac:dyDescent="0.25">
      <c r="B81" s="3"/>
      <c r="C81" s="27"/>
      <c r="D81" s="27"/>
      <c r="E81" s="27"/>
      <c r="F81" s="27"/>
      <c r="G81" s="27"/>
      <c r="H81" s="27"/>
      <c r="I81" s="27"/>
      <c r="J81" s="27"/>
      <c r="L81" s="3"/>
      <c r="M81" s="27"/>
      <c r="N81" s="27"/>
      <c r="O81" s="27"/>
      <c r="P81" s="27"/>
      <c r="Q81" s="27"/>
      <c r="R81" s="27"/>
      <c r="S81" s="27"/>
      <c r="T81" s="27"/>
      <c r="V81" s="3"/>
      <c r="W81" s="27"/>
      <c r="X81" s="27"/>
      <c r="Y81" s="27"/>
      <c r="Z81" s="27"/>
      <c r="AA81" s="27"/>
      <c r="AB81" s="27"/>
      <c r="AC81" s="27"/>
      <c r="AD81" s="27"/>
      <c r="AE81" s="27"/>
      <c r="AF81" s="27"/>
      <c r="AG81" s="27"/>
    </row>
    <row r="82" spans="2:33" x14ac:dyDescent="0.25">
      <c r="B82" s="3"/>
      <c r="C82" s="27"/>
      <c r="D82" s="27"/>
      <c r="E82" s="27"/>
      <c r="F82" s="27"/>
      <c r="G82" s="27"/>
      <c r="H82" s="27"/>
      <c r="I82" s="27"/>
      <c r="J82" s="27"/>
      <c r="L82" s="3"/>
      <c r="M82" s="27"/>
      <c r="N82" s="27"/>
      <c r="O82" s="27"/>
      <c r="P82" s="27"/>
      <c r="Q82" s="27"/>
      <c r="R82" s="27"/>
      <c r="S82" s="27"/>
      <c r="T82" s="27"/>
      <c r="V82" s="3"/>
      <c r="W82" s="27"/>
      <c r="X82" s="27"/>
      <c r="Y82" s="27"/>
      <c r="Z82" s="27"/>
      <c r="AA82" s="27"/>
      <c r="AB82" s="27"/>
      <c r="AC82" s="27"/>
      <c r="AD82" s="27"/>
      <c r="AE82" s="27"/>
      <c r="AF82" s="27"/>
      <c r="AG82" s="27"/>
    </row>
    <row r="83" spans="2:33" x14ac:dyDescent="0.25">
      <c r="B83" s="3"/>
      <c r="C83" s="27"/>
      <c r="D83" s="27"/>
      <c r="E83" s="27"/>
      <c r="F83" s="27"/>
      <c r="G83" s="27"/>
      <c r="H83" s="27"/>
      <c r="I83" s="27"/>
      <c r="J83" s="27"/>
      <c r="L83" s="3"/>
      <c r="M83" s="27"/>
      <c r="N83" s="27"/>
      <c r="O83" s="27"/>
      <c r="P83" s="27"/>
      <c r="Q83" s="27"/>
      <c r="R83" s="27"/>
      <c r="S83" s="27"/>
      <c r="T83" s="27"/>
      <c r="V83" s="3"/>
      <c r="W83" s="27"/>
      <c r="X83" s="27"/>
      <c r="Y83" s="27"/>
      <c r="Z83" s="27"/>
      <c r="AA83" s="27"/>
      <c r="AB83" s="27"/>
      <c r="AC83" s="27"/>
      <c r="AD83" s="27"/>
      <c r="AE83" s="27"/>
      <c r="AF83" s="27"/>
      <c r="AG83" s="27"/>
    </row>
    <row r="84" spans="2:33" x14ac:dyDescent="0.25">
      <c r="B84" s="3"/>
      <c r="C84" s="27"/>
      <c r="D84" s="27"/>
      <c r="E84" s="27"/>
      <c r="F84" s="27"/>
      <c r="G84" s="27"/>
      <c r="H84" s="27"/>
      <c r="I84" s="27"/>
      <c r="J84" s="27"/>
      <c r="L84" s="3"/>
      <c r="M84" s="27"/>
      <c r="N84" s="27"/>
      <c r="O84" s="27"/>
      <c r="P84" s="27"/>
      <c r="Q84" s="27"/>
      <c r="R84" s="27"/>
      <c r="S84" s="27"/>
      <c r="T84" s="27"/>
      <c r="V84" s="3"/>
      <c r="W84" s="27"/>
      <c r="X84" s="27"/>
      <c r="Y84" s="27"/>
      <c r="Z84" s="27"/>
      <c r="AA84" s="27"/>
      <c r="AB84" s="27"/>
      <c r="AC84" s="27"/>
      <c r="AD84" s="27"/>
      <c r="AE84" s="27"/>
      <c r="AF84" s="27"/>
      <c r="AG84" s="27"/>
    </row>
    <row r="85" spans="2:33" x14ac:dyDescent="0.25">
      <c r="B85" s="3"/>
      <c r="C85" s="27"/>
      <c r="D85" s="27"/>
      <c r="E85" s="27"/>
      <c r="F85" s="27"/>
      <c r="G85" s="27"/>
      <c r="H85" s="27"/>
      <c r="I85" s="27"/>
      <c r="J85" s="27"/>
      <c r="L85" s="3"/>
      <c r="M85" s="27"/>
      <c r="N85" s="27"/>
      <c r="O85" s="27"/>
      <c r="P85" s="27"/>
      <c r="Q85" s="27"/>
      <c r="R85" s="27"/>
      <c r="S85" s="27"/>
      <c r="T85" s="27"/>
      <c r="V85" s="3"/>
      <c r="W85" s="27"/>
      <c r="X85" s="27"/>
      <c r="Y85" s="27"/>
      <c r="Z85" s="27"/>
      <c r="AA85" s="27"/>
      <c r="AB85" s="27"/>
      <c r="AC85" s="27"/>
      <c r="AD85" s="27"/>
      <c r="AE85" s="27"/>
      <c r="AF85" s="27"/>
      <c r="AG85" s="27"/>
    </row>
    <row r="86" spans="2:33" x14ac:dyDescent="0.25">
      <c r="B86" s="3"/>
      <c r="C86" s="27"/>
      <c r="D86" s="27"/>
      <c r="E86" s="27"/>
      <c r="F86" s="27"/>
      <c r="G86" s="27"/>
      <c r="H86" s="27"/>
      <c r="I86" s="27"/>
      <c r="J86" s="27"/>
      <c r="L86" s="3"/>
      <c r="M86" s="27"/>
      <c r="N86" s="27"/>
      <c r="O86" s="27"/>
      <c r="P86" s="27"/>
      <c r="Q86" s="27"/>
      <c r="R86" s="27"/>
      <c r="S86" s="27"/>
      <c r="T86" s="27"/>
      <c r="V86" s="3"/>
      <c r="W86" s="27"/>
      <c r="X86" s="27"/>
      <c r="Y86" s="27"/>
      <c r="Z86" s="27"/>
      <c r="AA86" s="27"/>
      <c r="AB86" s="27"/>
      <c r="AC86" s="27"/>
      <c r="AD86" s="27"/>
      <c r="AE86" s="27"/>
      <c r="AF86" s="27"/>
      <c r="AG86" s="27"/>
    </row>
    <row r="87" spans="2:33" x14ac:dyDescent="0.25">
      <c r="B87" s="3"/>
      <c r="C87" s="27"/>
      <c r="D87" s="27"/>
      <c r="E87" s="27"/>
      <c r="F87" s="27"/>
      <c r="G87" s="27"/>
      <c r="H87" s="27"/>
      <c r="I87" s="27"/>
      <c r="J87" s="27"/>
      <c r="L87" s="3"/>
      <c r="M87" s="27"/>
      <c r="N87" s="27"/>
      <c r="O87" s="27"/>
      <c r="P87" s="27"/>
      <c r="Q87" s="27"/>
      <c r="R87" s="27"/>
      <c r="S87" s="27"/>
      <c r="T87" s="27"/>
      <c r="V87" s="3"/>
      <c r="W87" s="27"/>
      <c r="X87" s="27"/>
      <c r="Y87" s="27"/>
      <c r="Z87" s="27"/>
      <c r="AA87" s="27"/>
      <c r="AB87" s="27"/>
      <c r="AC87" s="27"/>
      <c r="AD87" s="27"/>
      <c r="AE87" s="27"/>
      <c r="AF87" s="27"/>
      <c r="AG87" s="27"/>
    </row>
    <row r="88" spans="2:33" x14ac:dyDescent="0.25">
      <c r="B88" s="3"/>
      <c r="C88" s="27"/>
      <c r="D88" s="27"/>
      <c r="E88" s="27"/>
      <c r="F88" s="27"/>
      <c r="G88" s="27"/>
      <c r="H88" s="27"/>
      <c r="I88" s="27"/>
      <c r="J88" s="27"/>
      <c r="L88" s="3"/>
      <c r="M88" s="27"/>
      <c r="N88" s="27"/>
      <c r="O88" s="27"/>
      <c r="P88" s="27"/>
      <c r="Q88" s="27"/>
      <c r="R88" s="27"/>
      <c r="S88" s="27"/>
      <c r="T88" s="27"/>
      <c r="V88" s="3"/>
      <c r="W88" s="27"/>
      <c r="X88" s="27"/>
      <c r="Y88" s="27"/>
      <c r="Z88" s="27"/>
      <c r="AA88" s="27"/>
      <c r="AB88" s="27"/>
      <c r="AC88" s="27"/>
      <c r="AD88" s="27"/>
      <c r="AE88" s="27"/>
      <c r="AF88" s="27"/>
      <c r="AG88" s="27"/>
    </row>
    <row r="89" spans="2:33" x14ac:dyDescent="0.25">
      <c r="B89" s="3"/>
      <c r="C89" s="27"/>
      <c r="D89" s="27"/>
      <c r="E89" s="27"/>
      <c r="F89" s="27"/>
      <c r="G89" s="27"/>
      <c r="H89" s="27"/>
      <c r="I89" s="27"/>
      <c r="J89" s="27"/>
      <c r="L89" s="3"/>
      <c r="M89" s="27"/>
      <c r="N89" s="27"/>
      <c r="O89" s="27"/>
      <c r="P89" s="27"/>
      <c r="Q89" s="27"/>
      <c r="R89" s="27"/>
      <c r="S89" s="27"/>
      <c r="T89" s="27"/>
      <c r="V89" s="3"/>
      <c r="W89" s="27"/>
      <c r="X89" s="27"/>
      <c r="Y89" s="27"/>
      <c r="Z89" s="27"/>
      <c r="AA89" s="27"/>
      <c r="AB89" s="27"/>
      <c r="AC89" s="27"/>
      <c r="AD89" s="27"/>
      <c r="AE89" s="27"/>
      <c r="AF89" s="27"/>
      <c r="AG89" s="27"/>
    </row>
    <row r="90" spans="2:33" x14ac:dyDescent="0.25">
      <c r="B90" s="3"/>
      <c r="C90" s="27"/>
      <c r="D90" s="27"/>
      <c r="E90" s="27"/>
      <c r="F90" s="27"/>
      <c r="G90" s="27"/>
      <c r="H90" s="27"/>
      <c r="I90" s="27"/>
      <c r="J90" s="27"/>
      <c r="L90" s="3"/>
      <c r="M90" s="27"/>
      <c r="N90" s="27"/>
      <c r="O90" s="27"/>
      <c r="P90" s="27"/>
      <c r="Q90" s="27"/>
      <c r="R90" s="27"/>
      <c r="S90" s="27"/>
      <c r="T90" s="27"/>
      <c r="V90" s="3"/>
      <c r="W90" s="27"/>
      <c r="X90" s="27"/>
      <c r="Y90" s="27"/>
      <c r="Z90" s="27"/>
      <c r="AA90" s="27"/>
      <c r="AB90" s="27"/>
      <c r="AC90" s="27"/>
      <c r="AD90" s="27"/>
      <c r="AE90" s="27"/>
      <c r="AF90" s="27"/>
      <c r="AG90" s="27"/>
    </row>
    <row r="91" spans="2:33" x14ac:dyDescent="0.25">
      <c r="B91" s="3"/>
      <c r="C91" s="27"/>
      <c r="D91" s="27"/>
      <c r="E91" s="27"/>
      <c r="F91" s="27"/>
      <c r="G91" s="27"/>
      <c r="H91" s="27"/>
      <c r="I91" s="27"/>
      <c r="J91" s="27"/>
      <c r="L91" s="3"/>
      <c r="M91" s="27"/>
      <c r="N91" s="27"/>
      <c r="O91" s="27"/>
      <c r="P91" s="27"/>
      <c r="Q91" s="27"/>
      <c r="R91" s="27"/>
      <c r="S91" s="27"/>
      <c r="T91" s="27"/>
      <c r="V91" s="3"/>
      <c r="W91" s="27"/>
      <c r="X91" s="27"/>
      <c r="Y91" s="27"/>
      <c r="Z91" s="27"/>
      <c r="AA91" s="27"/>
      <c r="AB91" s="27"/>
      <c r="AC91" s="27"/>
      <c r="AD91" s="27"/>
      <c r="AE91" s="27"/>
      <c r="AF91" s="27"/>
      <c r="AG91" s="27"/>
    </row>
    <row r="92" spans="2:33" x14ac:dyDescent="0.25">
      <c r="B92" s="3"/>
      <c r="C92" s="27"/>
      <c r="D92" s="27"/>
      <c r="E92" s="27"/>
      <c r="F92" s="27"/>
      <c r="G92" s="27"/>
      <c r="H92" s="27"/>
      <c r="I92" s="27"/>
      <c r="J92" s="27"/>
      <c r="L92" s="3"/>
      <c r="M92" s="27"/>
      <c r="N92" s="27"/>
      <c r="O92" s="27"/>
      <c r="P92" s="27"/>
      <c r="Q92" s="27"/>
      <c r="R92" s="27"/>
      <c r="S92" s="27"/>
      <c r="T92" s="27"/>
      <c r="V92" s="3"/>
      <c r="W92" s="27"/>
      <c r="X92" s="27"/>
      <c r="Y92" s="27"/>
      <c r="Z92" s="27"/>
      <c r="AA92" s="27"/>
      <c r="AB92" s="27"/>
      <c r="AC92" s="27"/>
      <c r="AD92" s="27"/>
      <c r="AE92" s="27"/>
      <c r="AF92" s="27"/>
      <c r="AG92" s="27"/>
    </row>
    <row r="93" spans="2:33" x14ac:dyDescent="0.25">
      <c r="B93" s="3"/>
      <c r="C93" s="27"/>
      <c r="D93" s="27"/>
      <c r="E93" s="27"/>
      <c r="F93" s="27"/>
      <c r="G93" s="27"/>
      <c r="H93" s="27"/>
      <c r="I93" s="27"/>
      <c r="J93" s="27"/>
      <c r="L93" s="3"/>
      <c r="M93" s="27"/>
      <c r="N93" s="27"/>
      <c r="O93" s="27"/>
      <c r="P93" s="27"/>
      <c r="Q93" s="27"/>
      <c r="R93" s="27"/>
      <c r="S93" s="27"/>
      <c r="T93" s="27"/>
      <c r="V93" s="3"/>
      <c r="W93" s="27"/>
      <c r="X93" s="27"/>
      <c r="Y93" s="27"/>
      <c r="Z93" s="27"/>
      <c r="AA93" s="27"/>
      <c r="AB93" s="27"/>
      <c r="AC93" s="27"/>
      <c r="AD93" s="27"/>
      <c r="AE93" s="27"/>
      <c r="AF93" s="27"/>
      <c r="AG93" s="27"/>
    </row>
    <row r="94" spans="2:33" x14ac:dyDescent="0.25">
      <c r="B94" s="3"/>
      <c r="C94" s="27"/>
      <c r="D94" s="27"/>
      <c r="E94" s="27"/>
      <c r="F94" s="27"/>
      <c r="G94" s="27"/>
      <c r="H94" s="27"/>
      <c r="I94" s="27"/>
      <c r="J94" s="27"/>
      <c r="L94" s="3"/>
      <c r="M94" s="27"/>
      <c r="N94" s="27"/>
      <c r="O94" s="27"/>
      <c r="P94" s="27"/>
      <c r="Q94" s="27"/>
      <c r="R94" s="27"/>
      <c r="S94" s="27"/>
      <c r="T94" s="27"/>
      <c r="V94" s="3"/>
      <c r="W94" s="27"/>
      <c r="X94" s="27"/>
      <c r="Y94" s="27"/>
      <c r="Z94" s="27"/>
      <c r="AA94" s="27"/>
      <c r="AB94" s="27"/>
      <c r="AC94" s="27"/>
      <c r="AD94" s="27"/>
      <c r="AE94" s="27"/>
      <c r="AF94" s="27"/>
      <c r="AG94" s="27"/>
    </row>
    <row r="95" spans="2:33" x14ac:dyDescent="0.25">
      <c r="B95" s="3"/>
      <c r="C95" s="27"/>
      <c r="D95" s="27"/>
      <c r="E95" s="27"/>
      <c r="F95" s="27"/>
      <c r="G95" s="27"/>
      <c r="H95" s="27"/>
      <c r="I95" s="27"/>
      <c r="J95" s="27"/>
      <c r="L95" s="3"/>
      <c r="M95" s="27"/>
      <c r="N95" s="27"/>
      <c r="O95" s="27"/>
      <c r="P95" s="27"/>
      <c r="Q95" s="27"/>
      <c r="R95" s="27"/>
      <c r="S95" s="27"/>
      <c r="T95" s="27"/>
      <c r="V95" s="3"/>
      <c r="W95" s="27"/>
      <c r="X95" s="27"/>
      <c r="Y95" s="27"/>
      <c r="Z95" s="27"/>
      <c r="AA95" s="27"/>
      <c r="AB95" s="27"/>
      <c r="AC95" s="27"/>
      <c r="AD95" s="27"/>
      <c r="AE95" s="27"/>
      <c r="AF95" s="27"/>
      <c r="AG95" s="27"/>
    </row>
    <row r="96" spans="2:33" x14ac:dyDescent="0.25">
      <c r="B96" s="3"/>
      <c r="C96" s="27"/>
      <c r="D96" s="27"/>
      <c r="E96" s="27"/>
      <c r="F96" s="27"/>
      <c r="G96" s="27"/>
      <c r="H96" s="27"/>
      <c r="I96" s="27"/>
      <c r="J96" s="27"/>
      <c r="L96" s="3"/>
      <c r="M96" s="27"/>
      <c r="N96" s="27"/>
      <c r="O96" s="27"/>
      <c r="P96" s="27"/>
      <c r="Q96" s="27"/>
      <c r="R96" s="27"/>
      <c r="S96" s="27"/>
      <c r="T96" s="27"/>
      <c r="V96" s="3"/>
      <c r="W96" s="27"/>
      <c r="X96" s="27"/>
      <c r="Y96" s="27"/>
      <c r="Z96" s="27"/>
      <c r="AA96" s="27"/>
      <c r="AB96" s="27"/>
      <c r="AC96" s="27"/>
      <c r="AD96" s="27"/>
      <c r="AE96" s="27"/>
      <c r="AF96" s="27"/>
      <c r="AG96" s="27"/>
    </row>
    <row r="97" spans="2:33" x14ac:dyDescent="0.25">
      <c r="B97" s="3"/>
      <c r="C97" s="27"/>
      <c r="D97" s="27"/>
      <c r="E97" s="27"/>
      <c r="F97" s="27"/>
      <c r="G97" s="27"/>
      <c r="H97" s="27"/>
      <c r="I97" s="27"/>
      <c r="J97" s="27"/>
      <c r="L97" s="3"/>
      <c r="M97" s="27"/>
      <c r="N97" s="27"/>
      <c r="O97" s="27"/>
      <c r="P97" s="27"/>
      <c r="Q97" s="27"/>
      <c r="R97" s="27"/>
      <c r="S97" s="27"/>
      <c r="T97" s="27"/>
      <c r="V97" s="3"/>
      <c r="W97" s="27"/>
      <c r="X97" s="27"/>
      <c r="Y97" s="27"/>
      <c r="Z97" s="27"/>
      <c r="AA97" s="27"/>
      <c r="AB97" s="27"/>
      <c r="AC97" s="27"/>
      <c r="AD97" s="27"/>
      <c r="AE97" s="27"/>
      <c r="AF97" s="27"/>
      <c r="AG97" s="27"/>
    </row>
    <row r="98" spans="2:33" x14ac:dyDescent="0.25">
      <c r="B98" s="3"/>
      <c r="C98" s="27"/>
      <c r="D98" s="27"/>
      <c r="E98" s="27"/>
      <c r="F98" s="27"/>
      <c r="G98" s="27"/>
      <c r="H98" s="27"/>
      <c r="I98" s="27"/>
      <c r="J98" s="27"/>
      <c r="L98" s="3"/>
      <c r="M98" s="27"/>
      <c r="N98" s="27"/>
      <c r="O98" s="27"/>
      <c r="P98" s="27"/>
      <c r="Q98" s="27"/>
      <c r="R98" s="27"/>
      <c r="S98" s="27"/>
      <c r="T98" s="27"/>
      <c r="V98" s="3"/>
      <c r="W98" s="27"/>
      <c r="X98" s="27"/>
      <c r="Y98" s="27"/>
      <c r="Z98" s="27"/>
      <c r="AA98" s="27"/>
      <c r="AB98" s="27"/>
      <c r="AC98" s="27"/>
      <c r="AD98" s="27"/>
      <c r="AE98" s="27"/>
      <c r="AF98" s="27"/>
      <c r="AG98" s="27"/>
    </row>
    <row r="99" spans="2:33" x14ac:dyDescent="0.25">
      <c r="B99" s="3"/>
      <c r="C99" s="27"/>
      <c r="D99" s="27"/>
      <c r="E99" s="27"/>
      <c r="F99" s="27"/>
      <c r="G99" s="27"/>
      <c r="H99" s="27"/>
      <c r="I99" s="27"/>
      <c r="J99" s="27"/>
      <c r="L99" s="3"/>
      <c r="M99" s="27"/>
      <c r="N99" s="27"/>
      <c r="O99" s="27"/>
      <c r="P99" s="27"/>
      <c r="Q99" s="27"/>
      <c r="R99" s="27"/>
      <c r="S99" s="27"/>
      <c r="T99" s="27"/>
      <c r="V99" s="3"/>
      <c r="W99" s="27"/>
      <c r="X99" s="27"/>
      <c r="Y99" s="27"/>
      <c r="Z99" s="27"/>
      <c r="AA99" s="27"/>
      <c r="AB99" s="27"/>
      <c r="AC99" s="27"/>
      <c r="AD99" s="27"/>
      <c r="AE99" s="27"/>
      <c r="AF99" s="27"/>
      <c r="AG99" s="27"/>
    </row>
    <row r="100" spans="2:33" x14ac:dyDescent="0.25">
      <c r="B100" s="3"/>
      <c r="C100" s="27"/>
      <c r="D100" s="27"/>
      <c r="E100" s="27"/>
      <c r="F100" s="27"/>
      <c r="G100" s="27"/>
      <c r="H100" s="27"/>
      <c r="I100" s="27"/>
      <c r="J100" s="27"/>
      <c r="L100" s="3"/>
      <c r="M100" s="27"/>
      <c r="N100" s="27"/>
      <c r="O100" s="27"/>
      <c r="P100" s="27"/>
      <c r="Q100" s="27"/>
      <c r="R100" s="27"/>
      <c r="S100" s="27"/>
      <c r="T100" s="27"/>
      <c r="V100" s="3"/>
      <c r="W100" s="27"/>
      <c r="X100" s="27"/>
      <c r="Y100" s="27"/>
      <c r="Z100" s="27"/>
      <c r="AA100" s="27"/>
      <c r="AB100" s="27"/>
      <c r="AC100" s="27"/>
      <c r="AD100" s="27"/>
      <c r="AE100" s="27"/>
      <c r="AF100" s="27"/>
      <c r="AG100" s="27"/>
    </row>
    <row r="101" spans="2:33" x14ac:dyDescent="0.25">
      <c r="B101" s="3"/>
      <c r="C101" s="27"/>
      <c r="D101" s="27"/>
      <c r="E101" s="27"/>
      <c r="F101" s="27"/>
      <c r="G101" s="27"/>
      <c r="H101" s="27"/>
      <c r="I101" s="27"/>
      <c r="J101" s="27"/>
      <c r="L101" s="3"/>
      <c r="M101" s="27"/>
      <c r="N101" s="27"/>
      <c r="O101" s="27"/>
      <c r="P101" s="27"/>
      <c r="Q101" s="27"/>
      <c r="R101" s="27"/>
      <c r="S101" s="27"/>
      <c r="T101" s="27"/>
      <c r="V101" s="3"/>
      <c r="W101" s="27"/>
      <c r="X101" s="27"/>
      <c r="Y101" s="27"/>
      <c r="Z101" s="27"/>
      <c r="AA101" s="27"/>
      <c r="AB101" s="27"/>
      <c r="AC101" s="27"/>
      <c r="AD101" s="27"/>
      <c r="AE101" s="27"/>
      <c r="AF101" s="27"/>
      <c r="AG101" s="27"/>
    </row>
    <row r="102" spans="2:33" x14ac:dyDescent="0.25">
      <c r="B102" s="3"/>
      <c r="C102" s="27"/>
      <c r="D102" s="27"/>
      <c r="E102" s="27"/>
      <c r="F102" s="27"/>
      <c r="G102" s="27"/>
      <c r="H102" s="27"/>
      <c r="I102" s="27"/>
      <c r="J102" s="27"/>
      <c r="L102" s="3"/>
      <c r="M102" s="27"/>
      <c r="N102" s="27"/>
      <c r="O102" s="27"/>
      <c r="P102" s="27"/>
      <c r="Q102" s="27"/>
      <c r="R102" s="27"/>
      <c r="S102" s="27"/>
      <c r="T102" s="27"/>
      <c r="V102" s="3"/>
      <c r="W102" s="27"/>
      <c r="X102" s="27"/>
      <c r="Y102" s="27"/>
      <c r="Z102" s="27"/>
      <c r="AA102" s="27"/>
      <c r="AB102" s="27"/>
      <c r="AC102" s="27"/>
      <c r="AD102" s="27"/>
      <c r="AE102" s="27"/>
      <c r="AF102" s="27"/>
      <c r="AG102" s="27"/>
    </row>
    <row r="103" spans="2:33" x14ac:dyDescent="0.25">
      <c r="B103" s="3"/>
      <c r="C103" s="27"/>
      <c r="D103" s="27"/>
      <c r="E103" s="27"/>
      <c r="F103" s="27"/>
      <c r="G103" s="27"/>
      <c r="H103" s="27"/>
      <c r="I103" s="27"/>
      <c r="J103" s="27"/>
      <c r="L103" s="3"/>
      <c r="M103" s="27"/>
      <c r="N103" s="27"/>
      <c r="O103" s="27"/>
      <c r="P103" s="27"/>
      <c r="Q103" s="27"/>
      <c r="R103" s="27"/>
      <c r="S103" s="27"/>
      <c r="T103" s="27"/>
      <c r="V103" s="3"/>
      <c r="W103" s="27"/>
      <c r="X103" s="27"/>
      <c r="Y103" s="27"/>
      <c r="Z103" s="27"/>
      <c r="AA103" s="27"/>
      <c r="AB103" s="27"/>
      <c r="AC103" s="27"/>
      <c r="AD103" s="27"/>
      <c r="AE103" s="27"/>
      <c r="AF103" s="27"/>
      <c r="AG103" s="27"/>
    </row>
    <row r="104" spans="2:33" x14ac:dyDescent="0.25">
      <c r="B104" s="3"/>
      <c r="C104" s="27"/>
      <c r="D104" s="27"/>
      <c r="E104" s="27"/>
      <c r="F104" s="27"/>
      <c r="G104" s="27"/>
      <c r="H104" s="27"/>
      <c r="I104" s="27"/>
      <c r="J104" s="27"/>
      <c r="L104" s="3"/>
      <c r="M104" s="27"/>
      <c r="N104" s="27"/>
      <c r="O104" s="27"/>
      <c r="P104" s="27"/>
      <c r="Q104" s="27"/>
      <c r="R104" s="27"/>
      <c r="S104" s="27"/>
      <c r="T104" s="27"/>
      <c r="V104" s="3"/>
      <c r="W104" s="27"/>
      <c r="X104" s="27"/>
      <c r="Y104" s="27"/>
      <c r="Z104" s="27"/>
      <c r="AA104" s="27"/>
      <c r="AB104" s="27"/>
      <c r="AC104" s="27"/>
      <c r="AD104" s="27"/>
      <c r="AE104" s="27"/>
      <c r="AF104" s="27"/>
      <c r="AG104" s="27"/>
    </row>
    <row r="105" spans="2:33" x14ac:dyDescent="0.25">
      <c r="B105" s="3"/>
      <c r="C105" s="27"/>
      <c r="D105" s="27"/>
      <c r="E105" s="27"/>
      <c r="F105" s="27"/>
      <c r="G105" s="27"/>
      <c r="H105" s="27"/>
      <c r="I105" s="27"/>
      <c r="J105" s="27"/>
      <c r="L105" s="3"/>
      <c r="M105" s="27"/>
      <c r="N105" s="27"/>
      <c r="O105" s="27"/>
      <c r="P105" s="27"/>
      <c r="Q105" s="27"/>
      <c r="R105" s="27"/>
      <c r="S105" s="27"/>
      <c r="T105" s="27"/>
      <c r="V105" s="3"/>
      <c r="W105" s="27"/>
      <c r="X105" s="27"/>
      <c r="Y105" s="27"/>
      <c r="Z105" s="27"/>
      <c r="AA105" s="27"/>
      <c r="AB105" s="27"/>
      <c r="AC105" s="27"/>
      <c r="AD105" s="27"/>
      <c r="AE105" s="27"/>
      <c r="AF105" s="27"/>
      <c r="AG105" s="27"/>
    </row>
    <row r="106" spans="2:33" x14ac:dyDescent="0.25">
      <c r="B106" s="3"/>
      <c r="C106" s="27"/>
      <c r="D106" s="27"/>
      <c r="E106" s="27"/>
      <c r="F106" s="27"/>
      <c r="G106" s="27"/>
      <c r="H106" s="27"/>
      <c r="I106" s="27"/>
      <c r="J106" s="27"/>
      <c r="L106" s="3"/>
      <c r="M106" s="27"/>
      <c r="N106" s="27"/>
      <c r="O106" s="27"/>
      <c r="P106" s="27"/>
      <c r="Q106" s="27"/>
      <c r="R106" s="27"/>
      <c r="S106" s="27"/>
      <c r="T106" s="27"/>
      <c r="V106" s="3"/>
      <c r="W106" s="27"/>
      <c r="X106" s="27"/>
      <c r="Y106" s="27"/>
      <c r="Z106" s="27"/>
      <c r="AA106" s="27"/>
      <c r="AB106" s="27"/>
      <c r="AC106" s="27"/>
      <c r="AD106" s="27"/>
      <c r="AE106" s="27"/>
      <c r="AF106" s="27"/>
      <c r="AG106" s="27"/>
    </row>
    <row r="107" spans="2:33" x14ac:dyDescent="0.25">
      <c r="B107" s="3"/>
      <c r="C107" s="27"/>
      <c r="D107" s="27"/>
      <c r="E107" s="27"/>
      <c r="F107" s="27"/>
      <c r="G107" s="27"/>
      <c r="H107" s="27"/>
      <c r="I107" s="27"/>
      <c r="J107" s="27"/>
      <c r="L107" s="3"/>
      <c r="M107" s="27"/>
      <c r="N107" s="27"/>
      <c r="O107" s="27"/>
      <c r="P107" s="27"/>
      <c r="Q107" s="27"/>
      <c r="R107" s="27"/>
      <c r="S107" s="27"/>
      <c r="T107" s="27"/>
      <c r="V107" s="3"/>
      <c r="W107" s="27"/>
      <c r="X107" s="27"/>
      <c r="Y107" s="27"/>
      <c r="Z107" s="27"/>
      <c r="AA107" s="27"/>
      <c r="AB107" s="27"/>
      <c r="AC107" s="27"/>
      <c r="AD107" s="27"/>
      <c r="AE107" s="27"/>
      <c r="AF107" s="27"/>
      <c r="AG107" s="27"/>
    </row>
    <row r="108" spans="2:33" x14ac:dyDescent="0.25">
      <c r="B108" s="3"/>
      <c r="C108" s="27"/>
      <c r="D108" s="27"/>
      <c r="E108" s="27"/>
      <c r="F108" s="27"/>
      <c r="G108" s="27"/>
      <c r="H108" s="27"/>
      <c r="I108" s="27"/>
      <c r="J108" s="27"/>
      <c r="L108" s="3"/>
      <c r="M108" s="27"/>
      <c r="N108" s="27"/>
      <c r="O108" s="27"/>
      <c r="P108" s="27"/>
      <c r="Q108" s="27"/>
      <c r="R108" s="27"/>
      <c r="S108" s="27"/>
      <c r="T108" s="27"/>
      <c r="V108" s="3"/>
      <c r="W108" s="27"/>
      <c r="X108" s="27"/>
      <c r="Y108" s="27"/>
      <c r="Z108" s="27"/>
      <c r="AA108" s="27"/>
      <c r="AB108" s="27"/>
      <c r="AC108" s="27"/>
      <c r="AD108" s="27"/>
      <c r="AE108" s="27"/>
      <c r="AF108" s="27"/>
      <c r="AG108" s="27"/>
    </row>
    <row r="109" spans="2:33" x14ac:dyDescent="0.25">
      <c r="B109" s="3"/>
      <c r="C109" s="27"/>
      <c r="D109" s="27"/>
      <c r="E109" s="27"/>
      <c r="F109" s="27"/>
      <c r="G109" s="27"/>
      <c r="H109" s="27"/>
      <c r="I109" s="27"/>
      <c r="J109" s="27"/>
      <c r="L109" s="3"/>
      <c r="M109" s="27"/>
      <c r="N109" s="27"/>
      <c r="O109" s="27"/>
      <c r="P109" s="27"/>
      <c r="Q109" s="27"/>
      <c r="R109" s="27"/>
      <c r="S109" s="27"/>
      <c r="T109" s="27"/>
      <c r="V109" s="3"/>
      <c r="W109" s="27"/>
      <c r="X109" s="27"/>
      <c r="Y109" s="27"/>
      <c r="Z109" s="27"/>
      <c r="AA109" s="27"/>
      <c r="AB109" s="27"/>
      <c r="AC109" s="27"/>
      <c r="AD109" s="27"/>
      <c r="AE109" s="27"/>
      <c r="AF109" s="27"/>
      <c r="AG109" s="27"/>
    </row>
    <row r="110" spans="2:33" x14ac:dyDescent="0.25">
      <c r="B110" s="3"/>
      <c r="C110" s="27"/>
      <c r="D110" s="27"/>
      <c r="E110" s="27"/>
      <c r="F110" s="27"/>
      <c r="G110" s="27"/>
      <c r="H110" s="27"/>
      <c r="I110" s="27"/>
      <c r="J110" s="27"/>
      <c r="L110" s="3"/>
      <c r="M110" s="27"/>
      <c r="N110" s="27"/>
      <c r="O110" s="27"/>
      <c r="P110" s="27"/>
      <c r="Q110" s="27"/>
      <c r="R110" s="27"/>
      <c r="S110" s="27"/>
      <c r="T110" s="27"/>
      <c r="V110" s="3"/>
      <c r="W110" s="27"/>
      <c r="X110" s="27"/>
      <c r="Y110" s="27"/>
      <c r="Z110" s="27"/>
      <c r="AA110" s="27"/>
      <c r="AB110" s="27"/>
      <c r="AC110" s="27"/>
      <c r="AD110" s="27"/>
      <c r="AE110" s="27"/>
      <c r="AF110" s="27"/>
      <c r="AG110" s="27"/>
    </row>
    <row r="111" spans="2:33" x14ac:dyDescent="0.25">
      <c r="B111" s="3"/>
      <c r="C111" s="27"/>
      <c r="D111" s="27"/>
      <c r="E111" s="27"/>
      <c r="F111" s="27"/>
      <c r="G111" s="27"/>
      <c r="H111" s="27"/>
      <c r="I111" s="27"/>
      <c r="J111" s="27"/>
      <c r="L111" s="3"/>
      <c r="M111" s="27"/>
      <c r="N111" s="27"/>
      <c r="O111" s="27"/>
      <c r="P111" s="27"/>
      <c r="Q111" s="27"/>
      <c r="R111" s="27"/>
      <c r="S111" s="27"/>
      <c r="T111" s="27"/>
      <c r="V111" s="3"/>
      <c r="W111" s="27"/>
      <c r="X111" s="27"/>
      <c r="Y111" s="27"/>
      <c r="Z111" s="27"/>
      <c r="AA111" s="27"/>
      <c r="AB111" s="27"/>
      <c r="AC111" s="27"/>
      <c r="AD111" s="27"/>
      <c r="AE111" s="27"/>
      <c r="AF111" s="27"/>
      <c r="AG111" s="27"/>
    </row>
    <row r="112" spans="2:33" x14ac:dyDescent="0.25">
      <c r="B112" s="3"/>
      <c r="C112" s="27"/>
      <c r="D112" s="27"/>
      <c r="E112" s="27"/>
      <c r="F112" s="27"/>
      <c r="G112" s="27"/>
      <c r="H112" s="27"/>
      <c r="I112" s="27"/>
      <c r="J112" s="27"/>
      <c r="L112" s="3"/>
      <c r="M112" s="27"/>
      <c r="N112" s="27"/>
      <c r="O112" s="27"/>
      <c r="P112" s="27"/>
      <c r="Q112" s="27"/>
      <c r="R112" s="27"/>
      <c r="S112" s="27"/>
      <c r="T112" s="27"/>
      <c r="V112" s="3"/>
      <c r="W112" s="27"/>
      <c r="X112" s="27"/>
      <c r="Y112" s="27"/>
      <c r="Z112" s="27"/>
      <c r="AA112" s="27"/>
      <c r="AB112" s="27"/>
      <c r="AC112" s="27"/>
      <c r="AD112" s="27"/>
      <c r="AE112" s="27"/>
      <c r="AF112" s="27"/>
      <c r="AG112" s="27"/>
    </row>
    <row r="113" spans="2:33" x14ac:dyDescent="0.25">
      <c r="B113" s="3"/>
      <c r="C113" s="27"/>
      <c r="D113" s="27"/>
      <c r="E113" s="27"/>
      <c r="F113" s="27"/>
      <c r="G113" s="27"/>
      <c r="H113" s="27"/>
      <c r="I113" s="27"/>
      <c r="J113" s="27"/>
      <c r="L113" s="3"/>
      <c r="M113" s="27"/>
      <c r="N113" s="27"/>
      <c r="O113" s="27"/>
      <c r="P113" s="27"/>
      <c r="Q113" s="27"/>
      <c r="R113" s="27"/>
      <c r="S113" s="27"/>
      <c r="T113" s="27"/>
      <c r="V113" s="3"/>
      <c r="W113" s="27"/>
      <c r="X113" s="27"/>
      <c r="Y113" s="27"/>
      <c r="Z113" s="27"/>
      <c r="AA113" s="27"/>
      <c r="AB113" s="27"/>
      <c r="AC113" s="27"/>
      <c r="AD113" s="27"/>
      <c r="AE113" s="27"/>
      <c r="AF113" s="27"/>
      <c r="AG113" s="27"/>
    </row>
    <row r="114" spans="2:33" x14ac:dyDescent="0.25">
      <c r="B114" s="3"/>
      <c r="C114" s="27"/>
      <c r="D114" s="27"/>
      <c r="E114" s="27"/>
      <c r="F114" s="27"/>
      <c r="G114" s="27"/>
      <c r="H114" s="27"/>
      <c r="I114" s="27"/>
      <c r="J114" s="27"/>
      <c r="L114" s="3"/>
      <c r="M114" s="27"/>
      <c r="N114" s="27"/>
      <c r="O114" s="27"/>
      <c r="P114" s="27"/>
      <c r="Q114" s="27"/>
      <c r="R114" s="27"/>
      <c r="S114" s="27"/>
      <c r="T114" s="27"/>
      <c r="V114" s="3"/>
      <c r="W114" s="27"/>
      <c r="X114" s="27"/>
      <c r="Y114" s="27"/>
      <c r="Z114" s="27"/>
      <c r="AA114" s="27"/>
      <c r="AB114" s="27"/>
      <c r="AC114" s="27"/>
      <c r="AD114" s="27"/>
      <c r="AE114" s="27"/>
      <c r="AF114" s="27"/>
      <c r="AG114" s="27"/>
    </row>
    <row r="115" spans="2:33" x14ac:dyDescent="0.25">
      <c r="B115" s="3"/>
      <c r="C115" s="27"/>
      <c r="D115" s="27"/>
      <c r="E115" s="27"/>
      <c r="F115" s="27"/>
      <c r="G115" s="27"/>
      <c r="H115" s="27"/>
      <c r="I115" s="27"/>
      <c r="J115" s="27"/>
      <c r="L115" s="3"/>
      <c r="M115" s="27"/>
      <c r="N115" s="27"/>
      <c r="O115" s="27"/>
      <c r="P115" s="27"/>
      <c r="Q115" s="27"/>
      <c r="R115" s="27"/>
      <c r="S115" s="27"/>
      <c r="T115" s="27"/>
      <c r="V115" s="3"/>
      <c r="W115" s="27"/>
      <c r="X115" s="27"/>
      <c r="Y115" s="27"/>
      <c r="Z115" s="27"/>
      <c r="AA115" s="27"/>
      <c r="AB115" s="27"/>
      <c r="AC115" s="27"/>
      <c r="AD115" s="27"/>
      <c r="AE115" s="27"/>
      <c r="AF115" s="27"/>
      <c r="AG115" s="27"/>
    </row>
    <row r="116" spans="2:33" x14ac:dyDescent="0.25">
      <c r="B116" s="3"/>
      <c r="C116" s="27"/>
      <c r="D116" s="27"/>
      <c r="E116" s="27"/>
      <c r="F116" s="27"/>
      <c r="G116" s="27"/>
      <c r="H116" s="27"/>
      <c r="I116" s="27"/>
      <c r="J116" s="27"/>
      <c r="L116" s="3"/>
      <c r="M116" s="27"/>
      <c r="N116" s="27"/>
      <c r="O116" s="27"/>
      <c r="P116" s="27"/>
      <c r="Q116" s="27"/>
      <c r="R116" s="27"/>
      <c r="S116" s="27"/>
      <c r="T116" s="27"/>
      <c r="V116" s="3"/>
      <c r="W116" s="27"/>
      <c r="X116" s="27"/>
      <c r="Y116" s="27"/>
      <c r="Z116" s="27"/>
      <c r="AA116" s="27"/>
      <c r="AB116" s="27"/>
      <c r="AC116" s="27"/>
      <c r="AD116" s="27"/>
      <c r="AE116" s="27"/>
      <c r="AF116" s="27"/>
      <c r="AG116" s="27"/>
    </row>
    <row r="117" spans="2:33" x14ac:dyDescent="0.25">
      <c r="B117" s="3"/>
      <c r="C117" s="27"/>
      <c r="D117" s="27"/>
      <c r="E117" s="27"/>
      <c r="F117" s="27"/>
      <c r="G117" s="27"/>
      <c r="H117" s="27"/>
      <c r="I117" s="27"/>
      <c r="J117" s="27"/>
      <c r="L117" s="3"/>
      <c r="M117" s="27"/>
      <c r="N117" s="27"/>
      <c r="O117" s="27"/>
      <c r="P117" s="27"/>
      <c r="Q117" s="27"/>
      <c r="R117" s="27"/>
      <c r="S117" s="27"/>
      <c r="T117" s="27"/>
      <c r="V117" s="3"/>
      <c r="W117" s="27"/>
      <c r="X117" s="27"/>
      <c r="Y117" s="27"/>
      <c r="Z117" s="27"/>
      <c r="AA117" s="27"/>
      <c r="AB117" s="27"/>
      <c r="AC117" s="27"/>
      <c r="AD117" s="27"/>
      <c r="AE117" s="27"/>
      <c r="AF117" s="27"/>
      <c r="AG117" s="27"/>
    </row>
    <row r="118" spans="2:33" x14ac:dyDescent="0.25">
      <c r="B118" s="3"/>
      <c r="C118" s="27"/>
      <c r="D118" s="27"/>
      <c r="E118" s="27"/>
      <c r="F118" s="27"/>
      <c r="G118" s="27"/>
      <c r="H118" s="27"/>
      <c r="I118" s="27"/>
      <c r="J118" s="27"/>
      <c r="L118" s="3"/>
      <c r="M118" s="27"/>
      <c r="N118" s="27"/>
      <c r="O118" s="27"/>
      <c r="P118" s="27"/>
      <c r="Q118" s="27"/>
      <c r="R118" s="27"/>
      <c r="S118" s="27"/>
      <c r="T118" s="27"/>
      <c r="V118" s="3"/>
      <c r="W118" s="27"/>
      <c r="X118" s="27"/>
      <c r="Y118" s="27"/>
      <c r="Z118" s="27"/>
      <c r="AA118" s="27"/>
      <c r="AB118" s="27"/>
      <c r="AC118" s="27"/>
      <c r="AD118" s="27"/>
      <c r="AE118" s="27"/>
      <c r="AF118" s="27"/>
      <c r="AG118" s="27"/>
    </row>
    <row r="119" spans="2:33" x14ac:dyDescent="0.25">
      <c r="B119" s="3"/>
      <c r="C119" s="27"/>
      <c r="D119" s="27"/>
      <c r="E119" s="27"/>
      <c r="F119" s="27"/>
      <c r="G119" s="27"/>
      <c r="H119" s="27"/>
      <c r="I119" s="27"/>
      <c r="J119" s="27"/>
      <c r="L119" s="3"/>
      <c r="M119" s="27"/>
      <c r="N119" s="27"/>
      <c r="O119" s="27"/>
      <c r="P119" s="27"/>
      <c r="Q119" s="27"/>
      <c r="R119" s="27"/>
      <c r="S119" s="27"/>
      <c r="T119" s="27"/>
      <c r="V119" s="3"/>
      <c r="W119" s="27"/>
      <c r="X119" s="27"/>
      <c r="Y119" s="27"/>
      <c r="Z119" s="27"/>
      <c r="AA119" s="27"/>
      <c r="AB119" s="27"/>
      <c r="AC119" s="27"/>
      <c r="AD119" s="27"/>
      <c r="AE119" s="27"/>
      <c r="AF119" s="27"/>
      <c r="AG119" s="27"/>
    </row>
    <row r="120" spans="2:33" x14ac:dyDescent="0.25">
      <c r="B120" s="3"/>
      <c r="C120" s="27"/>
      <c r="D120" s="27"/>
      <c r="E120" s="27"/>
      <c r="F120" s="27"/>
      <c r="G120" s="27"/>
      <c r="H120" s="27"/>
      <c r="I120" s="27"/>
      <c r="J120" s="27"/>
      <c r="L120" s="3"/>
      <c r="M120" s="27"/>
      <c r="N120" s="27"/>
      <c r="O120" s="27"/>
      <c r="P120" s="27"/>
      <c r="Q120" s="27"/>
      <c r="R120" s="27"/>
      <c r="S120" s="27"/>
      <c r="T120" s="27"/>
      <c r="V120" s="3"/>
      <c r="W120" s="27"/>
      <c r="X120" s="27"/>
      <c r="Y120" s="27"/>
      <c r="Z120" s="27"/>
      <c r="AA120" s="27"/>
      <c r="AB120" s="27"/>
      <c r="AC120" s="27"/>
      <c r="AD120" s="27"/>
      <c r="AE120" s="27"/>
      <c r="AF120" s="27"/>
      <c r="AG120" s="27"/>
    </row>
    <row r="121" spans="2:33" x14ac:dyDescent="0.25">
      <c r="B121" s="3"/>
      <c r="C121" s="27"/>
      <c r="D121" s="27"/>
      <c r="E121" s="27"/>
      <c r="F121" s="27"/>
      <c r="G121" s="27"/>
      <c r="H121" s="27"/>
      <c r="I121" s="27"/>
      <c r="J121" s="27"/>
      <c r="L121" s="3"/>
      <c r="M121" s="27"/>
      <c r="N121" s="27"/>
      <c r="O121" s="27"/>
      <c r="P121" s="27"/>
      <c r="Q121" s="27"/>
      <c r="R121" s="27"/>
      <c r="S121" s="27"/>
      <c r="T121" s="27"/>
      <c r="V121" s="3"/>
      <c r="W121" s="27"/>
      <c r="X121" s="27"/>
      <c r="Y121" s="27"/>
      <c r="Z121" s="27"/>
      <c r="AA121" s="27"/>
      <c r="AB121" s="27"/>
      <c r="AC121" s="27"/>
      <c r="AD121" s="27"/>
      <c r="AE121" s="27"/>
      <c r="AF121" s="27"/>
      <c r="AG121" s="27"/>
    </row>
    <row r="122" spans="2:33" x14ac:dyDescent="0.25">
      <c r="B122" s="3"/>
      <c r="C122" s="27"/>
      <c r="D122" s="27"/>
      <c r="E122" s="27"/>
      <c r="F122" s="27"/>
      <c r="G122" s="27"/>
      <c r="H122" s="27"/>
      <c r="I122" s="27"/>
      <c r="J122" s="27"/>
      <c r="L122" s="3"/>
      <c r="M122" s="27"/>
      <c r="N122" s="27"/>
      <c r="O122" s="27"/>
      <c r="P122" s="27"/>
      <c r="Q122" s="27"/>
      <c r="R122" s="27"/>
      <c r="S122" s="27"/>
      <c r="T122" s="27"/>
      <c r="V122" s="3"/>
      <c r="W122" s="27"/>
      <c r="X122" s="27"/>
      <c r="Y122" s="27"/>
      <c r="Z122" s="27"/>
      <c r="AA122" s="27"/>
      <c r="AB122" s="27"/>
      <c r="AC122" s="27"/>
      <c r="AD122" s="27"/>
      <c r="AE122" s="27"/>
      <c r="AF122" s="27"/>
      <c r="AG122" s="27"/>
    </row>
    <row r="123" spans="2:33" x14ac:dyDescent="0.25">
      <c r="B123" s="3"/>
      <c r="C123" s="27"/>
      <c r="D123" s="27"/>
      <c r="E123" s="27"/>
      <c r="F123" s="27"/>
      <c r="G123" s="27"/>
      <c r="H123" s="27"/>
      <c r="I123" s="27"/>
      <c r="J123" s="27"/>
      <c r="L123" s="3"/>
      <c r="M123" s="27"/>
      <c r="N123" s="27"/>
      <c r="O123" s="27"/>
      <c r="P123" s="27"/>
      <c r="Q123" s="27"/>
      <c r="R123" s="27"/>
      <c r="S123" s="27"/>
      <c r="T123" s="27"/>
      <c r="V123" s="3"/>
      <c r="W123" s="27"/>
      <c r="X123" s="27"/>
      <c r="Y123" s="27"/>
      <c r="Z123" s="27"/>
      <c r="AA123" s="27"/>
      <c r="AB123" s="27"/>
      <c r="AC123" s="27"/>
      <c r="AD123" s="27"/>
      <c r="AE123" s="27"/>
      <c r="AF123" s="27"/>
      <c r="AG123" s="27"/>
    </row>
    <row r="124" spans="2:33" x14ac:dyDescent="0.25">
      <c r="B124" s="3"/>
      <c r="C124" s="27"/>
      <c r="D124" s="27"/>
      <c r="E124" s="27"/>
      <c r="F124" s="27"/>
      <c r="G124" s="27"/>
      <c r="H124" s="27"/>
      <c r="I124" s="27"/>
      <c r="J124" s="27"/>
      <c r="L124" s="3"/>
      <c r="M124" s="27"/>
      <c r="N124" s="27"/>
      <c r="O124" s="27"/>
      <c r="P124" s="27"/>
      <c r="Q124" s="27"/>
      <c r="R124" s="27"/>
      <c r="S124" s="27"/>
      <c r="T124" s="27"/>
      <c r="V124" s="3"/>
      <c r="W124" s="27"/>
      <c r="X124" s="27"/>
      <c r="Y124" s="27"/>
      <c r="Z124" s="27"/>
      <c r="AA124" s="27"/>
      <c r="AB124" s="27"/>
      <c r="AC124" s="27"/>
      <c r="AD124" s="27"/>
      <c r="AE124" s="27"/>
      <c r="AF124" s="27"/>
      <c r="AG124" s="27"/>
    </row>
    <row r="125" spans="2:33" x14ac:dyDescent="0.25">
      <c r="B125" s="3"/>
      <c r="C125" s="27"/>
      <c r="D125" s="27"/>
      <c r="E125" s="27"/>
      <c r="F125" s="27"/>
      <c r="G125" s="27"/>
      <c r="H125" s="27"/>
      <c r="I125" s="27"/>
      <c r="J125" s="27"/>
      <c r="L125" s="3"/>
      <c r="M125" s="27"/>
      <c r="N125" s="27"/>
      <c r="O125" s="27"/>
      <c r="P125" s="27"/>
      <c r="Q125" s="27"/>
      <c r="R125" s="27"/>
      <c r="S125" s="27"/>
      <c r="T125" s="27"/>
      <c r="V125" s="3"/>
      <c r="W125" s="27"/>
      <c r="X125" s="27"/>
      <c r="Y125" s="27"/>
      <c r="Z125" s="27"/>
      <c r="AA125" s="27"/>
      <c r="AB125" s="27"/>
      <c r="AC125" s="27"/>
      <c r="AD125" s="27"/>
      <c r="AE125" s="27"/>
      <c r="AF125" s="27"/>
      <c r="AG125" s="27"/>
    </row>
    <row r="126" spans="2:33" x14ac:dyDescent="0.25">
      <c r="B126" s="3"/>
      <c r="C126" s="27"/>
      <c r="D126" s="27"/>
      <c r="E126" s="27"/>
      <c r="F126" s="27"/>
      <c r="G126" s="27"/>
      <c r="H126" s="27"/>
      <c r="I126" s="27"/>
      <c r="J126" s="27"/>
      <c r="L126" s="3"/>
      <c r="M126" s="27"/>
      <c r="N126" s="27"/>
      <c r="O126" s="27"/>
      <c r="P126" s="27"/>
      <c r="Q126" s="27"/>
      <c r="R126" s="27"/>
      <c r="S126" s="27"/>
      <c r="T126" s="27"/>
      <c r="V126" s="3"/>
      <c r="W126" s="27"/>
      <c r="X126" s="27"/>
      <c r="Y126" s="27"/>
      <c r="Z126" s="27"/>
      <c r="AA126" s="27"/>
      <c r="AB126" s="27"/>
      <c r="AC126" s="27"/>
      <c r="AD126" s="27"/>
      <c r="AE126" s="27"/>
      <c r="AF126" s="27"/>
      <c r="AG126" s="27"/>
    </row>
    <row r="127" spans="2:33" x14ac:dyDescent="0.25">
      <c r="B127" s="3"/>
      <c r="C127" s="27"/>
      <c r="D127" s="27"/>
      <c r="E127" s="27"/>
      <c r="F127" s="27"/>
      <c r="G127" s="27"/>
      <c r="H127" s="27"/>
      <c r="I127" s="27"/>
      <c r="J127" s="27"/>
      <c r="L127" s="3"/>
      <c r="M127" s="27"/>
      <c r="N127" s="27"/>
      <c r="O127" s="27"/>
      <c r="P127" s="27"/>
      <c r="Q127" s="27"/>
      <c r="R127" s="27"/>
      <c r="S127" s="27"/>
      <c r="T127" s="27"/>
      <c r="V127" s="3"/>
      <c r="W127" s="27"/>
      <c r="X127" s="27"/>
      <c r="Y127" s="27"/>
      <c r="Z127" s="27"/>
      <c r="AA127" s="27"/>
      <c r="AB127" s="27"/>
      <c r="AC127" s="27"/>
      <c r="AD127" s="27"/>
      <c r="AE127" s="27"/>
      <c r="AF127" s="27"/>
      <c r="AG127" s="27"/>
    </row>
    <row r="128" spans="2:33" x14ac:dyDescent="0.25">
      <c r="B128" s="3"/>
      <c r="C128" s="27"/>
      <c r="D128" s="27"/>
      <c r="E128" s="27"/>
      <c r="F128" s="27"/>
      <c r="G128" s="27"/>
      <c r="H128" s="27"/>
      <c r="I128" s="27"/>
      <c r="J128" s="27"/>
      <c r="L128" s="3"/>
      <c r="M128" s="27"/>
      <c r="N128" s="27"/>
      <c r="O128" s="27"/>
      <c r="P128" s="27"/>
      <c r="Q128" s="27"/>
      <c r="R128" s="27"/>
      <c r="S128" s="27"/>
      <c r="T128" s="27"/>
      <c r="V128" s="3"/>
      <c r="W128" s="27"/>
      <c r="X128" s="27"/>
      <c r="Y128" s="27"/>
      <c r="Z128" s="27"/>
      <c r="AA128" s="27"/>
      <c r="AB128" s="27"/>
      <c r="AC128" s="27"/>
      <c r="AD128" s="27"/>
      <c r="AE128" s="27"/>
      <c r="AF128" s="27"/>
      <c r="AG128" s="27"/>
    </row>
    <row r="129" spans="2:33" x14ac:dyDescent="0.25">
      <c r="B129" s="3"/>
      <c r="C129" s="27"/>
      <c r="D129" s="27"/>
      <c r="E129" s="27"/>
      <c r="F129" s="27"/>
      <c r="G129" s="27"/>
      <c r="H129" s="27"/>
      <c r="I129" s="27"/>
      <c r="J129" s="27"/>
      <c r="L129" s="3"/>
      <c r="M129" s="27"/>
      <c r="N129" s="27"/>
      <c r="O129" s="27"/>
      <c r="P129" s="27"/>
      <c r="Q129" s="27"/>
      <c r="R129" s="27"/>
      <c r="S129" s="27"/>
      <c r="T129" s="27"/>
      <c r="V129" s="3"/>
      <c r="W129" s="27"/>
      <c r="X129" s="27"/>
      <c r="Y129" s="27"/>
      <c r="Z129" s="27"/>
      <c r="AA129" s="27"/>
      <c r="AB129" s="27"/>
      <c r="AC129" s="27"/>
      <c r="AD129" s="27"/>
      <c r="AE129" s="27"/>
      <c r="AF129" s="27"/>
      <c r="AG129" s="27"/>
    </row>
    <row r="130" spans="2:33" x14ac:dyDescent="0.25">
      <c r="B130" s="3"/>
      <c r="C130" s="27"/>
      <c r="D130" s="27"/>
      <c r="E130" s="27"/>
      <c r="F130" s="27"/>
      <c r="G130" s="27"/>
      <c r="H130" s="27"/>
      <c r="I130" s="27"/>
      <c r="J130" s="27"/>
      <c r="L130" s="3"/>
      <c r="M130" s="27"/>
      <c r="N130" s="27"/>
      <c r="O130" s="27"/>
      <c r="P130" s="27"/>
      <c r="Q130" s="27"/>
      <c r="R130" s="27"/>
      <c r="S130" s="27"/>
      <c r="T130" s="27"/>
      <c r="V130" s="3"/>
      <c r="W130" s="27"/>
      <c r="X130" s="27"/>
      <c r="Y130" s="27"/>
      <c r="Z130" s="27"/>
      <c r="AA130" s="27"/>
      <c r="AB130" s="27"/>
      <c r="AC130" s="27"/>
      <c r="AD130" s="27"/>
      <c r="AE130" s="27"/>
      <c r="AF130" s="27"/>
      <c r="AG130" s="27"/>
    </row>
    <row r="131" spans="2:33" x14ac:dyDescent="0.25">
      <c r="B131" s="3"/>
      <c r="C131" s="27"/>
      <c r="D131" s="27"/>
      <c r="E131" s="27"/>
      <c r="F131" s="27"/>
      <c r="G131" s="27"/>
      <c r="H131" s="27"/>
      <c r="I131" s="27"/>
      <c r="J131" s="27"/>
      <c r="L131" s="3"/>
      <c r="M131" s="27"/>
      <c r="N131" s="27"/>
      <c r="O131" s="27"/>
      <c r="P131" s="27"/>
      <c r="Q131" s="27"/>
      <c r="R131" s="27"/>
      <c r="S131" s="27"/>
      <c r="T131" s="27"/>
      <c r="V131" s="3"/>
      <c r="W131" s="27"/>
      <c r="X131" s="27"/>
      <c r="Y131" s="27"/>
      <c r="Z131" s="27"/>
      <c r="AA131" s="27"/>
      <c r="AB131" s="27"/>
      <c r="AC131" s="27"/>
      <c r="AD131" s="27"/>
      <c r="AE131" s="27"/>
      <c r="AF131" s="27"/>
      <c r="AG131" s="27"/>
    </row>
    <row r="132" spans="2:33" x14ac:dyDescent="0.25">
      <c r="B132" s="3"/>
      <c r="C132" s="27"/>
      <c r="D132" s="27"/>
      <c r="E132" s="27"/>
      <c r="F132" s="27"/>
      <c r="G132" s="27"/>
      <c r="H132" s="27"/>
      <c r="I132" s="27"/>
      <c r="J132" s="27"/>
      <c r="L132" s="3"/>
      <c r="M132" s="27"/>
      <c r="N132" s="27"/>
      <c r="O132" s="27"/>
      <c r="P132" s="27"/>
      <c r="Q132" s="27"/>
      <c r="R132" s="27"/>
      <c r="S132" s="27"/>
      <c r="T132" s="27"/>
      <c r="V132" s="3"/>
      <c r="W132" s="27"/>
      <c r="X132" s="27"/>
      <c r="Y132" s="27"/>
      <c r="Z132" s="27"/>
      <c r="AA132" s="27"/>
      <c r="AB132" s="27"/>
      <c r="AC132" s="27"/>
      <c r="AD132" s="27"/>
      <c r="AE132" s="27"/>
      <c r="AF132" s="27"/>
      <c r="AG132" s="27"/>
    </row>
    <row r="133" spans="2:33" x14ac:dyDescent="0.25">
      <c r="B133" s="3"/>
      <c r="C133" s="27"/>
      <c r="D133" s="27"/>
      <c r="E133" s="27"/>
      <c r="F133" s="27"/>
      <c r="G133" s="27"/>
      <c r="H133" s="27"/>
      <c r="I133" s="27"/>
      <c r="J133" s="27"/>
      <c r="L133" s="3"/>
      <c r="M133" s="27"/>
      <c r="N133" s="27"/>
      <c r="O133" s="27"/>
      <c r="P133" s="27"/>
      <c r="Q133" s="27"/>
      <c r="R133" s="27"/>
      <c r="S133" s="27"/>
      <c r="T133" s="27"/>
      <c r="V133" s="3"/>
      <c r="W133" s="27"/>
      <c r="X133" s="27"/>
      <c r="Y133" s="27"/>
      <c r="Z133" s="27"/>
      <c r="AA133" s="27"/>
      <c r="AB133" s="27"/>
      <c r="AC133" s="27"/>
      <c r="AD133" s="27"/>
      <c r="AE133" s="27"/>
      <c r="AF133" s="27"/>
      <c r="AG133" s="27"/>
    </row>
    <row r="134" spans="2:33" x14ac:dyDescent="0.25">
      <c r="B134" s="3"/>
      <c r="C134" s="27"/>
      <c r="D134" s="27"/>
      <c r="E134" s="27"/>
      <c r="F134" s="27"/>
      <c r="G134" s="27"/>
      <c r="H134" s="27"/>
      <c r="I134" s="27"/>
      <c r="J134" s="27"/>
      <c r="L134" s="3"/>
      <c r="M134" s="27"/>
      <c r="N134" s="27"/>
      <c r="O134" s="27"/>
      <c r="P134" s="27"/>
      <c r="Q134" s="27"/>
      <c r="R134" s="27"/>
      <c r="S134" s="27"/>
      <c r="T134" s="27"/>
      <c r="V134" s="3"/>
      <c r="W134" s="27"/>
      <c r="X134" s="27"/>
      <c r="Y134" s="27"/>
      <c r="Z134" s="27"/>
      <c r="AA134" s="27"/>
      <c r="AB134" s="27"/>
      <c r="AC134" s="27"/>
      <c r="AD134" s="27"/>
      <c r="AE134" s="27"/>
      <c r="AF134" s="27"/>
      <c r="AG134" s="27"/>
    </row>
    <row r="135" spans="2:33" x14ac:dyDescent="0.25">
      <c r="B135" s="3"/>
      <c r="C135" s="27"/>
      <c r="D135" s="27"/>
      <c r="E135" s="27"/>
      <c r="F135" s="27"/>
      <c r="G135" s="27"/>
      <c r="H135" s="27"/>
      <c r="I135" s="27"/>
      <c r="J135" s="27"/>
      <c r="L135" s="3"/>
      <c r="M135" s="27"/>
      <c r="N135" s="27"/>
      <c r="O135" s="27"/>
      <c r="P135" s="27"/>
      <c r="Q135" s="27"/>
      <c r="R135" s="27"/>
      <c r="S135" s="27"/>
      <c r="T135" s="27"/>
      <c r="V135" s="3"/>
      <c r="W135" s="27"/>
      <c r="X135" s="27"/>
      <c r="Y135" s="27"/>
      <c r="Z135" s="27"/>
      <c r="AA135" s="27"/>
      <c r="AB135" s="27"/>
      <c r="AC135" s="27"/>
      <c r="AD135" s="27"/>
      <c r="AE135" s="27"/>
      <c r="AF135" s="27"/>
      <c r="AG135" s="27"/>
    </row>
    <row r="136" spans="2:33" x14ac:dyDescent="0.25">
      <c r="B136" s="3"/>
      <c r="C136" s="27"/>
      <c r="D136" s="27"/>
      <c r="E136" s="27"/>
      <c r="F136" s="27"/>
      <c r="G136" s="27"/>
      <c r="H136" s="27"/>
      <c r="I136" s="27"/>
      <c r="J136" s="27"/>
      <c r="L136" s="3"/>
      <c r="M136" s="27"/>
      <c r="N136" s="27"/>
      <c r="O136" s="27"/>
      <c r="P136" s="27"/>
      <c r="Q136" s="27"/>
      <c r="R136" s="27"/>
      <c r="S136" s="27"/>
      <c r="T136" s="27"/>
      <c r="V136" s="3"/>
      <c r="W136" s="27"/>
      <c r="X136" s="27"/>
      <c r="Y136" s="27"/>
      <c r="Z136" s="27"/>
      <c r="AA136" s="27"/>
      <c r="AB136" s="27"/>
      <c r="AC136" s="27"/>
      <c r="AD136" s="27"/>
      <c r="AE136" s="27"/>
      <c r="AF136" s="27"/>
      <c r="AG136" s="27"/>
    </row>
    <row r="137" spans="2:33" x14ac:dyDescent="0.25">
      <c r="B137" s="3"/>
      <c r="C137" s="27"/>
      <c r="D137" s="27"/>
      <c r="E137" s="27"/>
      <c r="F137" s="27"/>
      <c r="G137" s="27"/>
      <c r="H137" s="27"/>
      <c r="I137" s="27"/>
      <c r="J137" s="27"/>
      <c r="L137" s="3"/>
      <c r="M137" s="27"/>
      <c r="N137" s="27"/>
      <c r="O137" s="27"/>
      <c r="P137" s="27"/>
      <c r="Q137" s="27"/>
      <c r="R137" s="27"/>
      <c r="S137" s="27"/>
      <c r="T137" s="27"/>
      <c r="V137" s="3"/>
      <c r="W137" s="27"/>
      <c r="X137" s="27"/>
      <c r="Y137" s="27"/>
      <c r="Z137" s="27"/>
      <c r="AA137" s="27"/>
      <c r="AB137" s="27"/>
      <c r="AC137" s="27"/>
      <c r="AD137" s="27"/>
      <c r="AE137" s="27"/>
      <c r="AF137" s="27"/>
      <c r="AG137" s="27"/>
    </row>
    <row r="138" spans="2:33" x14ac:dyDescent="0.25">
      <c r="B138" s="3"/>
      <c r="C138" s="27"/>
      <c r="D138" s="27"/>
      <c r="E138" s="27"/>
      <c r="F138" s="27"/>
      <c r="G138" s="27"/>
      <c r="H138" s="27"/>
      <c r="I138" s="27"/>
      <c r="J138" s="27"/>
      <c r="L138" s="3"/>
      <c r="M138" s="27"/>
      <c r="N138" s="27"/>
      <c r="O138" s="27"/>
      <c r="P138" s="27"/>
      <c r="Q138" s="27"/>
      <c r="R138" s="27"/>
      <c r="S138" s="27"/>
      <c r="T138" s="27"/>
      <c r="V138" s="3"/>
      <c r="W138" s="27"/>
      <c r="X138" s="27"/>
      <c r="Y138" s="27"/>
      <c r="Z138" s="27"/>
      <c r="AA138" s="27"/>
      <c r="AB138" s="27"/>
      <c r="AC138" s="27"/>
      <c r="AD138" s="27"/>
      <c r="AE138" s="27"/>
      <c r="AF138" s="27"/>
      <c r="AG138" s="27"/>
    </row>
    <row r="139" spans="2:33" x14ac:dyDescent="0.25">
      <c r="B139" s="3"/>
      <c r="C139" s="27"/>
      <c r="D139" s="27"/>
      <c r="E139" s="27"/>
      <c r="F139" s="27"/>
      <c r="G139" s="27"/>
      <c r="H139" s="27"/>
      <c r="I139" s="27"/>
      <c r="J139" s="27"/>
      <c r="L139" s="3"/>
      <c r="M139" s="27"/>
      <c r="N139" s="27"/>
      <c r="O139" s="27"/>
      <c r="P139" s="27"/>
      <c r="Q139" s="27"/>
      <c r="R139" s="27"/>
      <c r="S139" s="27"/>
      <c r="T139" s="27"/>
      <c r="V139" s="3"/>
      <c r="W139" s="27"/>
      <c r="X139" s="27"/>
      <c r="Y139" s="27"/>
      <c r="Z139" s="27"/>
      <c r="AA139" s="27"/>
      <c r="AB139" s="27"/>
      <c r="AC139" s="27"/>
      <c r="AD139" s="27"/>
      <c r="AE139" s="27"/>
      <c r="AF139" s="27"/>
      <c r="AG139" s="27"/>
    </row>
    <row r="140" spans="2:33" x14ac:dyDescent="0.25">
      <c r="B140" s="3"/>
      <c r="C140" s="27"/>
      <c r="D140" s="27"/>
      <c r="E140" s="27"/>
      <c r="F140" s="27"/>
      <c r="G140" s="27"/>
      <c r="H140" s="27"/>
      <c r="I140" s="27"/>
      <c r="J140" s="27"/>
      <c r="L140" s="3"/>
      <c r="M140" s="27"/>
      <c r="N140" s="27"/>
      <c r="O140" s="27"/>
      <c r="P140" s="27"/>
      <c r="Q140" s="27"/>
      <c r="R140" s="27"/>
      <c r="S140" s="27"/>
      <c r="T140" s="27"/>
      <c r="V140" s="3"/>
      <c r="W140" s="27"/>
      <c r="X140" s="27"/>
      <c r="Y140" s="27"/>
      <c r="Z140" s="27"/>
      <c r="AA140" s="27"/>
      <c r="AB140" s="27"/>
      <c r="AC140" s="27"/>
      <c r="AD140" s="27"/>
      <c r="AE140" s="27"/>
      <c r="AF140" s="27"/>
      <c r="AG140" s="27"/>
    </row>
    <row r="141" spans="2:33" x14ac:dyDescent="0.25">
      <c r="B141" s="3"/>
      <c r="C141" s="27"/>
      <c r="D141" s="27"/>
      <c r="E141" s="27"/>
      <c r="F141" s="27"/>
      <c r="G141" s="27"/>
      <c r="H141" s="27"/>
      <c r="I141" s="27"/>
      <c r="J141" s="27"/>
      <c r="L141" s="3"/>
      <c r="M141" s="27"/>
      <c r="N141" s="27"/>
      <c r="O141" s="27"/>
      <c r="P141" s="27"/>
      <c r="Q141" s="27"/>
      <c r="R141" s="27"/>
      <c r="S141" s="27"/>
      <c r="T141" s="27"/>
      <c r="V141" s="3"/>
      <c r="W141" s="27"/>
      <c r="X141" s="27"/>
      <c r="Y141" s="27"/>
      <c r="Z141" s="27"/>
      <c r="AA141" s="27"/>
      <c r="AB141" s="27"/>
      <c r="AC141" s="27"/>
      <c r="AD141" s="27"/>
      <c r="AE141" s="27"/>
      <c r="AF141" s="27"/>
      <c r="AG141" s="27"/>
    </row>
    <row r="142" spans="2:33" x14ac:dyDescent="0.25">
      <c r="B142" s="3"/>
      <c r="C142" s="27"/>
      <c r="D142" s="27"/>
      <c r="E142" s="27"/>
      <c r="F142" s="27"/>
      <c r="G142" s="27"/>
      <c r="H142" s="27"/>
      <c r="I142" s="27"/>
      <c r="J142" s="27"/>
      <c r="L142" s="3"/>
      <c r="M142" s="27"/>
      <c r="N142" s="27"/>
      <c r="O142" s="27"/>
      <c r="P142" s="27"/>
      <c r="Q142" s="27"/>
      <c r="R142" s="27"/>
      <c r="S142" s="27"/>
      <c r="T142" s="27"/>
      <c r="V142" s="3"/>
      <c r="W142" s="27"/>
      <c r="X142" s="27"/>
      <c r="Y142" s="27"/>
      <c r="Z142" s="27"/>
      <c r="AA142" s="27"/>
      <c r="AB142" s="27"/>
      <c r="AC142" s="27"/>
      <c r="AD142" s="27"/>
      <c r="AE142" s="27"/>
      <c r="AF142" s="27"/>
      <c r="AG142" s="27"/>
    </row>
    <row r="143" spans="2:33" x14ac:dyDescent="0.25">
      <c r="B143" s="3"/>
      <c r="C143" s="27"/>
      <c r="D143" s="27"/>
      <c r="E143" s="27"/>
      <c r="F143" s="27"/>
      <c r="G143" s="27"/>
      <c r="H143" s="27"/>
      <c r="I143" s="27"/>
      <c r="J143" s="27"/>
      <c r="L143" s="3"/>
      <c r="M143" s="27"/>
      <c r="N143" s="27"/>
      <c r="O143" s="27"/>
      <c r="P143" s="27"/>
      <c r="Q143" s="27"/>
      <c r="R143" s="27"/>
      <c r="S143" s="27"/>
      <c r="T143" s="27"/>
      <c r="V143" s="3"/>
      <c r="W143" s="27"/>
      <c r="X143" s="27"/>
      <c r="Y143" s="27"/>
      <c r="Z143" s="27"/>
      <c r="AA143" s="27"/>
      <c r="AB143" s="27"/>
      <c r="AC143" s="27"/>
      <c r="AD143" s="27"/>
      <c r="AE143" s="27"/>
      <c r="AF143" s="27"/>
      <c r="AG143" s="27"/>
    </row>
    <row r="144" spans="2:33" x14ac:dyDescent="0.25">
      <c r="B144" s="3"/>
      <c r="C144" s="27"/>
      <c r="D144" s="27"/>
      <c r="E144" s="27"/>
      <c r="F144" s="27"/>
      <c r="G144" s="27"/>
      <c r="H144" s="27"/>
      <c r="I144" s="27"/>
      <c r="J144" s="27"/>
      <c r="L144" s="3"/>
      <c r="M144" s="27"/>
      <c r="N144" s="27"/>
      <c r="O144" s="27"/>
      <c r="P144" s="27"/>
      <c r="Q144" s="27"/>
      <c r="R144" s="27"/>
      <c r="S144" s="27"/>
      <c r="T144" s="27"/>
      <c r="V144" s="3"/>
      <c r="W144" s="27"/>
      <c r="X144" s="27"/>
      <c r="Y144" s="27"/>
      <c r="Z144" s="27"/>
      <c r="AA144" s="27"/>
      <c r="AB144" s="27"/>
      <c r="AC144" s="27"/>
      <c r="AD144" s="27"/>
      <c r="AE144" s="27"/>
      <c r="AF144" s="27"/>
      <c r="AG144" s="27"/>
    </row>
    <row r="145" spans="2:33" x14ac:dyDescent="0.25">
      <c r="B145" s="3"/>
      <c r="C145" s="27"/>
      <c r="D145" s="27"/>
      <c r="E145" s="27"/>
      <c r="F145" s="27"/>
      <c r="G145" s="27"/>
      <c r="H145" s="27"/>
      <c r="I145" s="27"/>
      <c r="J145" s="27"/>
      <c r="L145" s="3"/>
      <c r="M145" s="27"/>
      <c r="N145" s="27"/>
      <c r="O145" s="27"/>
      <c r="P145" s="27"/>
      <c r="Q145" s="27"/>
      <c r="R145" s="27"/>
      <c r="S145" s="27"/>
      <c r="T145" s="27"/>
      <c r="V145" s="3"/>
      <c r="W145" s="27"/>
      <c r="X145" s="27"/>
      <c r="Y145" s="27"/>
      <c r="Z145" s="27"/>
      <c r="AA145" s="27"/>
      <c r="AB145" s="27"/>
      <c r="AC145" s="27"/>
      <c r="AD145" s="27"/>
      <c r="AE145" s="27"/>
      <c r="AF145" s="27"/>
      <c r="AG145" s="27"/>
    </row>
    <row r="146" spans="2:33" x14ac:dyDescent="0.25">
      <c r="B146" s="3"/>
      <c r="C146" s="27"/>
      <c r="D146" s="27"/>
      <c r="E146" s="27"/>
      <c r="F146" s="27"/>
      <c r="G146" s="27"/>
      <c r="H146" s="27"/>
      <c r="I146" s="27"/>
      <c r="J146" s="27"/>
      <c r="L146" s="3"/>
      <c r="M146" s="27"/>
      <c r="N146" s="27"/>
      <c r="O146" s="27"/>
      <c r="P146" s="27"/>
      <c r="Q146" s="27"/>
      <c r="R146" s="27"/>
      <c r="S146" s="27"/>
      <c r="T146" s="27"/>
      <c r="V146" s="3"/>
      <c r="W146" s="27"/>
      <c r="X146" s="27"/>
      <c r="Y146" s="27"/>
      <c r="Z146" s="27"/>
      <c r="AA146" s="27"/>
      <c r="AB146" s="27"/>
      <c r="AC146" s="27"/>
      <c r="AD146" s="27"/>
      <c r="AE146" s="27"/>
      <c r="AF146" s="27"/>
      <c r="AG146" s="27"/>
    </row>
    <row r="147" spans="2:33" x14ac:dyDescent="0.25">
      <c r="B147" s="3"/>
      <c r="C147" s="27"/>
      <c r="D147" s="27"/>
      <c r="E147" s="27"/>
      <c r="F147" s="27"/>
      <c r="G147" s="27"/>
      <c r="H147" s="27"/>
      <c r="I147" s="27"/>
      <c r="J147" s="27"/>
      <c r="L147" s="3"/>
      <c r="M147" s="27"/>
      <c r="N147" s="27"/>
      <c r="O147" s="27"/>
      <c r="P147" s="27"/>
      <c r="Q147" s="27"/>
      <c r="R147" s="27"/>
      <c r="S147" s="27"/>
      <c r="T147" s="27"/>
      <c r="V147" s="3"/>
      <c r="W147" s="27"/>
      <c r="X147" s="27"/>
      <c r="Y147" s="27"/>
      <c r="Z147" s="27"/>
      <c r="AA147" s="27"/>
      <c r="AB147" s="27"/>
      <c r="AC147" s="27"/>
      <c r="AD147" s="27"/>
      <c r="AE147" s="27"/>
      <c r="AF147" s="27"/>
      <c r="AG147" s="27"/>
    </row>
    <row r="148" spans="2:33" x14ac:dyDescent="0.25">
      <c r="B148" s="3"/>
      <c r="C148" s="27"/>
      <c r="D148" s="27"/>
      <c r="E148" s="27"/>
      <c r="F148" s="27"/>
      <c r="G148" s="27"/>
      <c r="H148" s="27"/>
      <c r="I148" s="27"/>
      <c r="J148" s="27"/>
      <c r="L148" s="3"/>
      <c r="M148" s="27"/>
      <c r="N148" s="27"/>
      <c r="O148" s="27"/>
      <c r="P148" s="27"/>
      <c r="Q148" s="27"/>
      <c r="R148" s="27"/>
      <c r="S148" s="27"/>
      <c r="T148" s="27"/>
      <c r="V148" s="3"/>
      <c r="W148" s="27"/>
      <c r="X148" s="27"/>
      <c r="Y148" s="27"/>
      <c r="Z148" s="27"/>
      <c r="AA148" s="27"/>
      <c r="AB148" s="27"/>
      <c r="AC148" s="27"/>
      <c r="AD148" s="27"/>
      <c r="AE148" s="27"/>
      <c r="AF148" s="27"/>
      <c r="AG148" s="27"/>
    </row>
    <row r="149" spans="2:33" x14ac:dyDescent="0.25">
      <c r="B149" s="3"/>
      <c r="C149" s="27"/>
      <c r="D149" s="27"/>
      <c r="E149" s="27"/>
      <c r="F149" s="27"/>
      <c r="G149" s="27"/>
      <c r="H149" s="27"/>
      <c r="I149" s="27"/>
      <c r="J149" s="27"/>
      <c r="L149" s="3"/>
      <c r="M149" s="27"/>
      <c r="N149" s="27"/>
      <c r="O149" s="27"/>
      <c r="P149" s="27"/>
      <c r="Q149" s="27"/>
      <c r="R149" s="27"/>
      <c r="S149" s="27"/>
      <c r="T149" s="27"/>
      <c r="V149" s="3"/>
      <c r="W149" s="27"/>
      <c r="X149" s="27"/>
      <c r="Y149" s="27"/>
      <c r="Z149" s="27"/>
      <c r="AA149" s="27"/>
      <c r="AB149" s="27"/>
      <c r="AC149" s="27"/>
      <c r="AD149" s="27"/>
      <c r="AE149" s="27"/>
      <c r="AF149" s="27"/>
      <c r="AG149" s="27"/>
    </row>
    <row r="150" spans="2:33" x14ac:dyDescent="0.25">
      <c r="B150" s="3"/>
      <c r="C150" s="27"/>
      <c r="D150" s="27"/>
      <c r="E150" s="27"/>
      <c r="F150" s="27"/>
      <c r="G150" s="27"/>
      <c r="H150" s="27"/>
      <c r="I150" s="27"/>
      <c r="J150" s="27"/>
      <c r="L150" s="3"/>
      <c r="M150" s="27"/>
      <c r="N150" s="27"/>
      <c r="O150" s="27"/>
      <c r="P150" s="27"/>
      <c r="Q150" s="27"/>
      <c r="R150" s="27"/>
      <c r="S150" s="27"/>
      <c r="T150" s="27"/>
      <c r="V150" s="3"/>
      <c r="W150" s="27"/>
      <c r="X150" s="27"/>
      <c r="Y150" s="27"/>
      <c r="Z150" s="27"/>
      <c r="AA150" s="27"/>
      <c r="AB150" s="27"/>
      <c r="AC150" s="27"/>
      <c r="AD150" s="27"/>
      <c r="AE150" s="27"/>
      <c r="AF150" s="27"/>
      <c r="AG150" s="27"/>
    </row>
    <row r="151" spans="2:33" x14ac:dyDescent="0.25">
      <c r="B151" s="3"/>
      <c r="C151" s="27"/>
      <c r="D151" s="27"/>
      <c r="E151" s="27"/>
      <c r="F151" s="27"/>
      <c r="G151" s="27"/>
      <c r="H151" s="27"/>
      <c r="I151" s="27"/>
      <c r="J151" s="27"/>
      <c r="L151" s="3"/>
      <c r="M151" s="27"/>
      <c r="N151" s="27"/>
      <c r="O151" s="27"/>
      <c r="P151" s="27"/>
      <c r="Q151" s="27"/>
      <c r="R151" s="27"/>
      <c r="S151" s="27"/>
      <c r="T151" s="27"/>
      <c r="V151" s="3"/>
      <c r="W151" s="27"/>
      <c r="X151" s="27"/>
      <c r="Y151" s="27"/>
      <c r="Z151" s="27"/>
      <c r="AA151" s="27"/>
      <c r="AB151" s="27"/>
      <c r="AC151" s="27"/>
      <c r="AD151" s="27"/>
      <c r="AE151" s="27"/>
      <c r="AF151" s="27"/>
      <c r="AG151" s="27"/>
    </row>
    <row r="152" spans="2:33" x14ac:dyDescent="0.25">
      <c r="B152" s="3"/>
      <c r="C152" s="27"/>
      <c r="D152" s="27"/>
      <c r="E152" s="27"/>
      <c r="F152" s="27"/>
      <c r="G152" s="27"/>
      <c r="H152" s="27"/>
      <c r="I152" s="27"/>
      <c r="J152" s="27"/>
      <c r="L152" s="3"/>
      <c r="M152" s="27"/>
      <c r="N152" s="27"/>
      <c r="O152" s="27"/>
      <c r="P152" s="27"/>
      <c r="Q152" s="27"/>
      <c r="R152" s="27"/>
      <c r="S152" s="27"/>
      <c r="T152" s="27"/>
      <c r="V152" s="3"/>
      <c r="W152" s="27"/>
      <c r="X152" s="27"/>
      <c r="Y152" s="27"/>
      <c r="Z152" s="27"/>
      <c r="AA152" s="27"/>
      <c r="AB152" s="27"/>
      <c r="AC152" s="27"/>
      <c r="AD152" s="27"/>
      <c r="AE152" s="27"/>
      <c r="AF152" s="27"/>
      <c r="AG152" s="27"/>
    </row>
    <row r="153" spans="2:33" x14ac:dyDescent="0.25">
      <c r="B153" s="3"/>
      <c r="C153" s="27"/>
      <c r="D153" s="27"/>
      <c r="E153" s="27"/>
      <c r="F153" s="27"/>
      <c r="G153" s="27"/>
      <c r="H153" s="27"/>
      <c r="I153" s="27"/>
      <c r="J153" s="27"/>
      <c r="L153" s="3"/>
      <c r="M153" s="27"/>
      <c r="N153" s="27"/>
      <c r="O153" s="27"/>
      <c r="P153" s="27"/>
      <c r="Q153" s="27"/>
      <c r="R153" s="27"/>
      <c r="S153" s="27"/>
      <c r="T153" s="27"/>
      <c r="V153" s="3"/>
      <c r="W153" s="27"/>
      <c r="X153" s="27"/>
      <c r="Y153" s="27"/>
      <c r="Z153" s="27"/>
      <c r="AA153" s="27"/>
      <c r="AB153" s="27"/>
      <c r="AC153" s="27"/>
      <c r="AD153" s="27"/>
      <c r="AE153" s="27"/>
      <c r="AF153" s="27"/>
      <c r="AG153" s="27"/>
    </row>
    <row r="154" spans="2:33" x14ac:dyDescent="0.25">
      <c r="B154" s="3"/>
      <c r="C154" s="27"/>
      <c r="D154" s="27"/>
      <c r="E154" s="27"/>
      <c r="F154" s="27"/>
      <c r="G154" s="27"/>
      <c r="H154" s="27"/>
      <c r="I154" s="27"/>
      <c r="J154" s="27"/>
      <c r="L154" s="3"/>
      <c r="M154" s="27"/>
      <c r="N154" s="27"/>
      <c r="O154" s="27"/>
      <c r="P154" s="27"/>
      <c r="Q154" s="27"/>
      <c r="R154" s="27"/>
      <c r="S154" s="27"/>
      <c r="T154" s="27"/>
      <c r="V154" s="3"/>
      <c r="W154" s="27"/>
      <c r="X154" s="27"/>
      <c r="Y154" s="27"/>
      <c r="Z154" s="27"/>
      <c r="AA154" s="27"/>
      <c r="AB154" s="27"/>
      <c r="AC154" s="27"/>
      <c r="AD154" s="27"/>
      <c r="AE154" s="27"/>
      <c r="AF154" s="27"/>
      <c r="AG154" s="27"/>
    </row>
    <row r="155" spans="2:33" x14ac:dyDescent="0.25">
      <c r="B155" s="3"/>
      <c r="C155" s="27"/>
      <c r="D155" s="27"/>
      <c r="E155" s="27"/>
      <c r="F155" s="27"/>
      <c r="G155" s="27"/>
      <c r="H155" s="27"/>
      <c r="I155" s="27"/>
      <c r="J155" s="27"/>
      <c r="L155" s="3"/>
      <c r="M155" s="27"/>
      <c r="N155" s="27"/>
      <c r="O155" s="27"/>
      <c r="P155" s="27"/>
      <c r="Q155" s="27"/>
      <c r="R155" s="27"/>
      <c r="S155" s="27"/>
      <c r="T155" s="27"/>
      <c r="V155" s="3"/>
      <c r="W155" s="27"/>
      <c r="X155" s="27"/>
      <c r="Y155" s="27"/>
      <c r="Z155" s="27"/>
      <c r="AA155" s="27"/>
      <c r="AB155" s="27"/>
      <c r="AC155" s="27"/>
      <c r="AD155" s="27"/>
      <c r="AE155" s="27"/>
      <c r="AF155" s="27"/>
      <c r="AG155" s="27"/>
    </row>
    <row r="156" spans="2:33" x14ac:dyDescent="0.25">
      <c r="B156" s="3"/>
      <c r="C156" s="27"/>
      <c r="D156" s="27"/>
      <c r="E156" s="27"/>
      <c r="F156" s="27"/>
      <c r="G156" s="27"/>
      <c r="H156" s="27"/>
      <c r="I156" s="27"/>
      <c r="J156" s="27"/>
      <c r="L156" s="3"/>
      <c r="M156" s="27"/>
      <c r="N156" s="27"/>
      <c r="O156" s="27"/>
      <c r="P156" s="27"/>
      <c r="Q156" s="27"/>
      <c r="R156" s="27"/>
      <c r="S156" s="27"/>
      <c r="T156" s="27"/>
      <c r="V156" s="3"/>
      <c r="W156" s="27"/>
      <c r="X156" s="27"/>
      <c r="Y156" s="27"/>
      <c r="Z156" s="27"/>
      <c r="AA156" s="27"/>
      <c r="AB156" s="27"/>
      <c r="AC156" s="27"/>
      <c r="AD156" s="27"/>
      <c r="AE156" s="27"/>
      <c r="AF156" s="27"/>
      <c r="AG156" s="27"/>
    </row>
    <row r="157" spans="2:33" x14ac:dyDescent="0.25">
      <c r="B157" s="3"/>
      <c r="C157" s="27"/>
      <c r="D157" s="27"/>
      <c r="E157" s="27"/>
      <c r="F157" s="27"/>
      <c r="G157" s="27"/>
      <c r="H157" s="27"/>
      <c r="I157" s="27"/>
      <c r="J157" s="27"/>
      <c r="L157" s="3"/>
      <c r="M157" s="27"/>
      <c r="N157" s="27"/>
      <c r="O157" s="27"/>
      <c r="P157" s="27"/>
      <c r="Q157" s="27"/>
      <c r="R157" s="27"/>
      <c r="S157" s="27"/>
      <c r="T157" s="27"/>
      <c r="V157" s="3"/>
      <c r="W157" s="27"/>
      <c r="X157" s="27"/>
      <c r="Y157" s="27"/>
      <c r="Z157" s="27"/>
      <c r="AA157" s="27"/>
      <c r="AB157" s="27"/>
      <c r="AC157" s="27"/>
      <c r="AD157" s="27"/>
      <c r="AE157" s="27"/>
      <c r="AF157" s="27"/>
      <c r="AG157" s="27"/>
    </row>
    <row r="158" spans="2:33" x14ac:dyDescent="0.25">
      <c r="B158" s="3"/>
      <c r="C158" s="27"/>
      <c r="D158" s="27"/>
      <c r="E158" s="27"/>
      <c r="F158" s="27"/>
      <c r="G158" s="27"/>
      <c r="H158" s="27"/>
      <c r="I158" s="27"/>
      <c r="J158" s="27"/>
      <c r="L158" s="3"/>
      <c r="M158" s="27"/>
      <c r="N158" s="27"/>
      <c r="O158" s="27"/>
      <c r="P158" s="27"/>
      <c r="Q158" s="27"/>
      <c r="R158" s="27"/>
      <c r="S158" s="27"/>
      <c r="T158" s="27"/>
      <c r="V158" s="3"/>
      <c r="W158" s="27"/>
      <c r="X158" s="27"/>
      <c r="Y158" s="27"/>
      <c r="Z158" s="27"/>
      <c r="AA158" s="27"/>
      <c r="AB158" s="27"/>
      <c r="AC158" s="27"/>
      <c r="AD158" s="27"/>
      <c r="AE158" s="27"/>
      <c r="AF158" s="27"/>
      <c r="AG158" s="27"/>
    </row>
    <row r="159" spans="2:33" x14ac:dyDescent="0.25">
      <c r="B159" s="3"/>
      <c r="C159" s="27"/>
      <c r="D159" s="27"/>
      <c r="E159" s="27"/>
      <c r="F159" s="27"/>
      <c r="G159" s="27"/>
      <c r="H159" s="27"/>
      <c r="I159" s="27"/>
      <c r="J159" s="27"/>
      <c r="L159" s="3"/>
      <c r="M159" s="27"/>
      <c r="N159" s="27"/>
      <c r="O159" s="27"/>
      <c r="P159" s="27"/>
      <c r="Q159" s="27"/>
      <c r="R159" s="27"/>
      <c r="S159" s="27"/>
      <c r="T159" s="27"/>
      <c r="V159" s="3"/>
      <c r="W159" s="27"/>
      <c r="X159" s="27"/>
      <c r="Y159" s="27"/>
      <c r="Z159" s="27"/>
      <c r="AA159" s="27"/>
      <c r="AB159" s="27"/>
      <c r="AC159" s="27"/>
      <c r="AD159" s="27"/>
      <c r="AE159" s="27"/>
      <c r="AF159" s="27"/>
      <c r="AG159" s="27"/>
    </row>
    <row r="160" spans="2:33" x14ac:dyDescent="0.25">
      <c r="B160" s="3"/>
      <c r="C160" s="27"/>
      <c r="D160" s="27"/>
      <c r="E160" s="27"/>
      <c r="F160" s="27"/>
      <c r="G160" s="27"/>
      <c r="H160" s="27"/>
      <c r="I160" s="27"/>
      <c r="J160" s="27"/>
      <c r="L160" s="3"/>
      <c r="M160" s="27"/>
      <c r="N160" s="27"/>
      <c r="O160" s="27"/>
      <c r="P160" s="27"/>
      <c r="Q160" s="27"/>
      <c r="R160" s="27"/>
      <c r="S160" s="27"/>
      <c r="T160" s="27"/>
      <c r="V160" s="3"/>
      <c r="W160" s="27"/>
      <c r="X160" s="27"/>
      <c r="Y160" s="27"/>
      <c r="Z160" s="27"/>
      <c r="AA160" s="27"/>
      <c r="AB160" s="27"/>
      <c r="AC160" s="27"/>
      <c r="AD160" s="27"/>
      <c r="AE160" s="27"/>
      <c r="AF160" s="27"/>
      <c r="AG160" s="27"/>
    </row>
    <row r="161" spans="2:33" x14ac:dyDescent="0.25">
      <c r="B161" s="3"/>
      <c r="C161" s="27"/>
      <c r="D161" s="27"/>
      <c r="E161" s="27"/>
      <c r="F161" s="27"/>
      <c r="G161" s="27"/>
      <c r="H161" s="27"/>
      <c r="I161" s="27"/>
      <c r="J161" s="27"/>
      <c r="L161" s="3"/>
      <c r="M161" s="27"/>
      <c r="N161" s="27"/>
      <c r="O161" s="27"/>
      <c r="P161" s="27"/>
      <c r="Q161" s="27"/>
      <c r="R161" s="27"/>
      <c r="S161" s="27"/>
      <c r="T161" s="27"/>
      <c r="V161" s="3"/>
      <c r="W161" s="27"/>
      <c r="X161" s="27"/>
      <c r="Y161" s="27"/>
      <c r="Z161" s="27"/>
      <c r="AA161" s="27"/>
      <c r="AB161" s="27"/>
      <c r="AC161" s="27"/>
      <c r="AD161" s="27"/>
      <c r="AE161" s="27"/>
      <c r="AF161" s="27"/>
      <c r="AG161" s="27"/>
    </row>
    <row r="162" spans="2:33" x14ac:dyDescent="0.25">
      <c r="B162" s="3"/>
      <c r="C162" s="27"/>
      <c r="D162" s="27"/>
      <c r="E162" s="27"/>
      <c r="F162" s="27"/>
      <c r="G162" s="27"/>
      <c r="H162" s="27"/>
      <c r="I162" s="27"/>
      <c r="J162" s="27"/>
      <c r="L162" s="3"/>
      <c r="M162" s="27"/>
      <c r="N162" s="27"/>
      <c r="O162" s="27"/>
      <c r="P162" s="27"/>
      <c r="Q162" s="27"/>
      <c r="R162" s="27"/>
      <c r="S162" s="27"/>
      <c r="T162" s="27"/>
      <c r="V162" s="3"/>
      <c r="W162" s="27"/>
      <c r="X162" s="27"/>
      <c r="Y162" s="27"/>
      <c r="Z162" s="27"/>
      <c r="AA162" s="27"/>
      <c r="AB162" s="27"/>
      <c r="AC162" s="27"/>
      <c r="AD162" s="27"/>
      <c r="AE162" s="27"/>
      <c r="AF162" s="27"/>
      <c r="AG162" s="27"/>
    </row>
    <row r="163" spans="2:33" x14ac:dyDescent="0.25">
      <c r="B163" s="3"/>
      <c r="C163" s="27"/>
      <c r="D163" s="27"/>
      <c r="E163" s="27"/>
      <c r="F163" s="27"/>
      <c r="G163" s="27"/>
      <c r="H163" s="27"/>
      <c r="I163" s="27"/>
      <c r="J163" s="27"/>
      <c r="L163" s="3"/>
      <c r="M163" s="27"/>
      <c r="N163" s="27"/>
      <c r="O163" s="27"/>
      <c r="P163" s="27"/>
      <c r="Q163" s="27"/>
      <c r="R163" s="27"/>
      <c r="S163" s="27"/>
      <c r="T163" s="27"/>
      <c r="V163" s="3"/>
      <c r="W163" s="27"/>
      <c r="X163" s="27"/>
      <c r="Y163" s="27"/>
      <c r="Z163" s="27"/>
      <c r="AA163" s="27"/>
      <c r="AB163" s="27"/>
      <c r="AC163" s="27"/>
      <c r="AD163" s="27"/>
      <c r="AE163" s="27"/>
      <c r="AF163" s="27"/>
      <c r="AG163" s="27"/>
    </row>
    <row r="164" spans="2:33" x14ac:dyDescent="0.25">
      <c r="B164" s="3"/>
      <c r="C164" s="27"/>
      <c r="D164" s="27"/>
      <c r="E164" s="27"/>
      <c r="F164" s="27"/>
      <c r="G164" s="27"/>
      <c r="H164" s="27"/>
      <c r="I164" s="27"/>
      <c r="J164" s="27"/>
      <c r="L164" s="3"/>
      <c r="M164" s="27"/>
      <c r="N164" s="27"/>
      <c r="O164" s="27"/>
      <c r="P164" s="27"/>
      <c r="Q164" s="27"/>
      <c r="R164" s="27"/>
      <c r="S164" s="27"/>
      <c r="T164" s="27"/>
      <c r="V164" s="3"/>
      <c r="W164" s="27"/>
      <c r="X164" s="27"/>
      <c r="Y164" s="27"/>
      <c r="Z164" s="27"/>
      <c r="AA164" s="27"/>
      <c r="AB164" s="27"/>
      <c r="AC164" s="27"/>
      <c r="AD164" s="27"/>
      <c r="AE164" s="27"/>
      <c r="AF164" s="27"/>
      <c r="AG164" s="27"/>
    </row>
    <row r="165" spans="2:33" x14ac:dyDescent="0.25">
      <c r="B165" s="3"/>
      <c r="C165" s="27"/>
      <c r="D165" s="27"/>
      <c r="E165" s="27"/>
      <c r="F165" s="27"/>
      <c r="G165" s="27"/>
      <c r="H165" s="27"/>
      <c r="I165" s="27"/>
      <c r="J165" s="27"/>
      <c r="L165" s="3"/>
      <c r="M165" s="27"/>
      <c r="N165" s="27"/>
      <c r="O165" s="27"/>
      <c r="P165" s="27"/>
      <c r="Q165" s="27"/>
      <c r="R165" s="27"/>
      <c r="S165" s="27"/>
      <c r="T165" s="27"/>
      <c r="V165" s="3"/>
      <c r="W165" s="27"/>
      <c r="X165" s="27"/>
      <c r="Y165" s="27"/>
      <c r="Z165" s="27"/>
      <c r="AA165" s="27"/>
      <c r="AB165" s="27"/>
      <c r="AC165" s="27"/>
      <c r="AD165" s="27"/>
      <c r="AE165" s="27"/>
      <c r="AF165" s="27"/>
      <c r="AG165" s="27"/>
    </row>
    <row r="166" spans="2:33" x14ac:dyDescent="0.25">
      <c r="B166" s="3"/>
      <c r="C166" s="27"/>
      <c r="D166" s="27"/>
      <c r="E166" s="27"/>
      <c r="F166" s="27"/>
      <c r="G166" s="27"/>
      <c r="H166" s="27"/>
      <c r="I166" s="27"/>
      <c r="J166" s="27"/>
      <c r="L166" s="3"/>
      <c r="M166" s="27"/>
      <c r="N166" s="27"/>
      <c r="O166" s="27"/>
      <c r="P166" s="27"/>
      <c r="Q166" s="27"/>
      <c r="R166" s="27"/>
      <c r="S166" s="27"/>
      <c r="T166" s="27"/>
      <c r="V166" s="3"/>
      <c r="W166" s="27"/>
      <c r="X166" s="27"/>
      <c r="Y166" s="27"/>
      <c r="Z166" s="27"/>
      <c r="AA166" s="27"/>
      <c r="AB166" s="27"/>
      <c r="AC166" s="27"/>
      <c r="AD166" s="27"/>
      <c r="AE166" s="27"/>
      <c r="AF166" s="27"/>
      <c r="AG166" s="27"/>
    </row>
    <row r="167" spans="2:33" x14ac:dyDescent="0.25">
      <c r="B167" s="3"/>
      <c r="C167" s="27"/>
      <c r="D167" s="27"/>
      <c r="E167" s="27"/>
      <c r="F167" s="27"/>
      <c r="G167" s="27"/>
      <c r="H167" s="27"/>
      <c r="I167" s="27"/>
      <c r="J167" s="27"/>
      <c r="V167" s="3"/>
      <c r="W167" s="27"/>
      <c r="X167" s="27"/>
      <c r="Y167" s="27"/>
      <c r="Z167" s="27"/>
      <c r="AA167" s="27"/>
      <c r="AB167" s="27"/>
      <c r="AC167" s="27"/>
      <c r="AD167" s="27"/>
      <c r="AE167" s="27"/>
      <c r="AF167" s="27"/>
      <c r="AG167" s="27"/>
    </row>
    <row r="168" spans="2:33" x14ac:dyDescent="0.25">
      <c r="B168" s="3"/>
      <c r="C168" s="27"/>
      <c r="D168" s="27"/>
      <c r="E168" s="27"/>
      <c r="F168" s="27"/>
      <c r="G168" s="27"/>
      <c r="H168" s="27"/>
      <c r="I168" s="27"/>
      <c r="J168" s="27"/>
      <c r="V168" s="3"/>
      <c r="W168" s="27"/>
      <c r="X168" s="27"/>
      <c r="Y168" s="27"/>
      <c r="Z168" s="27"/>
      <c r="AA168" s="27"/>
      <c r="AB168" s="27"/>
      <c r="AC168" s="27"/>
      <c r="AD168" s="27"/>
      <c r="AE168" s="27"/>
      <c r="AF168" s="27"/>
      <c r="AG168" s="27"/>
    </row>
    <row r="169" spans="2:33" x14ac:dyDescent="0.25">
      <c r="B169" s="3"/>
      <c r="C169" s="27"/>
      <c r="D169" s="27"/>
      <c r="E169" s="27"/>
      <c r="F169" s="27"/>
      <c r="G169" s="27"/>
      <c r="H169" s="27"/>
      <c r="I169" s="27"/>
      <c r="J169" s="27"/>
      <c r="V169" s="3"/>
      <c r="W169" s="27"/>
      <c r="X169" s="27"/>
      <c r="Y169" s="27"/>
      <c r="Z169" s="27"/>
      <c r="AA169" s="27"/>
      <c r="AB169" s="27"/>
      <c r="AC169" s="27"/>
      <c r="AD169" s="27"/>
      <c r="AE169" s="27"/>
      <c r="AF169" s="27"/>
      <c r="AG169" s="27"/>
    </row>
    <row r="170" spans="2:33" x14ac:dyDescent="0.25">
      <c r="V170" s="3"/>
      <c r="W170" s="27"/>
      <c r="X170" s="27"/>
      <c r="Y170" s="27"/>
      <c r="Z170" s="27"/>
      <c r="AA170" s="27"/>
      <c r="AB170" s="27"/>
      <c r="AC170" s="27"/>
      <c r="AD170" s="27"/>
      <c r="AE170" s="27"/>
      <c r="AF170" s="27"/>
      <c r="AG170" s="27"/>
    </row>
    <row r="171" spans="2:33" x14ac:dyDescent="0.25">
      <c r="V171" s="3"/>
      <c r="W171" s="27"/>
      <c r="X171" s="27"/>
      <c r="Y171" s="27"/>
      <c r="Z171" s="27"/>
      <c r="AA171" s="27"/>
      <c r="AB171" s="27"/>
      <c r="AC171" s="27"/>
      <c r="AD171" s="27"/>
      <c r="AE171" s="27"/>
      <c r="AF171" s="27"/>
      <c r="AG171" s="27"/>
    </row>
  </sheetData>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E80FD-3792-4834-8688-00D15E9D34DB}">
  <dimension ref="A1:BP169"/>
  <sheetViews>
    <sheetView tabSelected="1" topLeftCell="U4" zoomScale="55" zoomScaleNormal="55" workbookViewId="0">
      <selection activeCell="AH41" sqref="AH41"/>
    </sheetView>
  </sheetViews>
  <sheetFormatPr baseColWidth="10" defaultRowHeight="15" x14ac:dyDescent="0.25"/>
  <cols>
    <col min="1" max="1" width="10.85546875" style="3"/>
    <col min="2" max="2" width="47" customWidth="1"/>
    <col min="3" max="3" width="3.42578125" bestFit="1" customWidth="1"/>
    <col min="4" max="7" width="3.42578125" customWidth="1"/>
    <col min="8" max="12" width="3.42578125" style="50" customWidth="1"/>
    <col min="13" max="19" width="3.42578125" customWidth="1"/>
    <col min="20" max="68" width="10.85546875" style="3"/>
  </cols>
  <sheetData>
    <row r="1" spans="2:25" s="3" customFormat="1" ht="23.25" x14ac:dyDescent="0.35">
      <c r="H1" s="27"/>
      <c r="I1" s="27"/>
      <c r="J1" s="27"/>
      <c r="K1" s="27"/>
      <c r="L1" s="27"/>
      <c r="U1" s="5" t="s">
        <v>716</v>
      </c>
    </row>
    <row r="2" spans="2:25" s="3" customFormat="1" x14ac:dyDescent="0.25">
      <c r="H2" s="27"/>
      <c r="I2" s="27"/>
      <c r="J2" s="27"/>
      <c r="K2" s="27"/>
      <c r="L2" s="27"/>
    </row>
    <row r="3" spans="2:25" s="3" customFormat="1" x14ac:dyDescent="0.25">
      <c r="H3" s="27"/>
      <c r="I3" s="27"/>
      <c r="J3" s="27"/>
      <c r="K3" s="27"/>
      <c r="L3" s="27"/>
      <c r="U3" s="1" t="s">
        <v>7</v>
      </c>
    </row>
    <row r="4" spans="2:25" s="3" customFormat="1" x14ac:dyDescent="0.25">
      <c r="H4" s="27"/>
      <c r="I4" s="27"/>
      <c r="J4" s="27"/>
      <c r="K4" s="27"/>
      <c r="L4" s="27"/>
      <c r="U4" s="4" t="s">
        <v>6</v>
      </c>
    </row>
    <row r="5" spans="2:25" x14ac:dyDescent="0.25">
      <c r="C5" s="360" t="s">
        <v>565</v>
      </c>
      <c r="D5" s="361"/>
      <c r="E5" s="361"/>
      <c r="F5" s="361"/>
      <c r="G5" s="362"/>
      <c r="H5" s="89" t="s">
        <v>573</v>
      </c>
      <c r="I5" s="363" t="s">
        <v>581</v>
      </c>
      <c r="J5" s="364"/>
      <c r="K5" s="364"/>
      <c r="L5" s="364"/>
      <c r="M5" s="364"/>
      <c r="N5" s="364"/>
      <c r="O5" s="364"/>
      <c r="P5" s="364"/>
      <c r="Q5" s="364"/>
      <c r="R5" s="364"/>
      <c r="S5" s="365"/>
    </row>
    <row r="6" spans="2:25" ht="100.5" x14ac:dyDescent="0.25">
      <c r="B6" s="76" t="s">
        <v>802</v>
      </c>
      <c r="C6" s="85" t="s">
        <v>569</v>
      </c>
      <c r="D6" s="85" t="s">
        <v>570</v>
      </c>
      <c r="E6" s="85" t="s">
        <v>571</v>
      </c>
      <c r="F6" s="85" t="s">
        <v>583</v>
      </c>
      <c r="G6" s="85" t="s">
        <v>572</v>
      </c>
      <c r="H6" s="84" t="s">
        <v>278</v>
      </c>
      <c r="I6" s="86" t="s">
        <v>411</v>
      </c>
      <c r="J6" s="86" t="s">
        <v>510</v>
      </c>
      <c r="K6" s="86" t="s">
        <v>767</v>
      </c>
      <c r="L6" s="86" t="s">
        <v>410</v>
      </c>
      <c r="M6" s="86" t="s">
        <v>394</v>
      </c>
      <c r="N6" s="86" t="s">
        <v>515</v>
      </c>
      <c r="O6" s="86" t="s">
        <v>393</v>
      </c>
      <c r="P6" s="86" t="s">
        <v>517</v>
      </c>
      <c r="Q6" s="86" t="s">
        <v>516</v>
      </c>
      <c r="R6" s="86" t="s">
        <v>563</v>
      </c>
      <c r="S6" s="86" t="s">
        <v>553</v>
      </c>
      <c r="Y6" s="177"/>
    </row>
    <row r="7" spans="2:25" ht="15.75" thickBot="1" x14ac:dyDescent="0.3">
      <c r="B7" s="66" t="s">
        <v>381</v>
      </c>
      <c r="C7" s="67"/>
      <c r="D7" s="67"/>
      <c r="E7" s="67"/>
      <c r="F7" s="67"/>
      <c r="G7" s="67"/>
      <c r="H7" s="71"/>
      <c r="I7" s="67"/>
      <c r="J7" s="67"/>
      <c r="K7" s="67"/>
      <c r="L7" s="67"/>
      <c r="M7" s="67"/>
      <c r="N7" s="67"/>
      <c r="O7" s="67"/>
      <c r="P7" s="67"/>
      <c r="Q7" s="67"/>
      <c r="R7" s="67"/>
      <c r="S7" s="68"/>
    </row>
    <row r="8" spans="2:25" x14ac:dyDescent="0.25">
      <c r="B8" s="51" t="s">
        <v>382</v>
      </c>
      <c r="C8" s="80"/>
      <c r="D8" s="80"/>
      <c r="E8" s="80"/>
      <c r="F8" s="80"/>
      <c r="G8" s="80"/>
      <c r="H8" s="93"/>
      <c r="I8" s="52"/>
      <c r="J8" s="52"/>
      <c r="K8" s="52"/>
      <c r="L8" s="96"/>
      <c r="M8" s="140" t="s">
        <v>385</v>
      </c>
      <c r="N8" s="141"/>
      <c r="O8" s="142"/>
      <c r="P8" s="52"/>
      <c r="Q8" s="52"/>
      <c r="R8" s="52"/>
      <c r="S8" s="52"/>
    </row>
    <row r="9" spans="2:25" x14ac:dyDescent="0.25">
      <c r="B9" s="51" t="s">
        <v>397</v>
      </c>
      <c r="C9" s="80"/>
      <c r="D9" s="80"/>
      <c r="E9" s="80"/>
      <c r="F9" s="80"/>
      <c r="G9" s="80"/>
      <c r="H9" s="93"/>
      <c r="I9" s="52"/>
      <c r="J9" s="52"/>
      <c r="K9" s="82"/>
      <c r="L9" s="83"/>
      <c r="M9" s="131" t="s">
        <v>385</v>
      </c>
      <c r="N9" s="132" t="s">
        <v>385</v>
      </c>
      <c r="O9" s="133" t="s">
        <v>385</v>
      </c>
      <c r="P9" s="52"/>
      <c r="Q9" s="52"/>
      <c r="R9" s="52"/>
      <c r="S9" s="52"/>
    </row>
    <row r="10" spans="2:25" x14ac:dyDescent="0.25">
      <c r="B10" s="51" t="s">
        <v>396</v>
      </c>
      <c r="C10" s="80"/>
      <c r="D10" s="80"/>
      <c r="E10" s="80"/>
      <c r="F10" s="80"/>
      <c r="G10" s="80"/>
      <c r="H10" s="93"/>
      <c r="I10" s="52"/>
      <c r="J10" s="52"/>
      <c r="K10" s="82"/>
      <c r="L10" s="83"/>
      <c r="M10" s="131" t="s">
        <v>385</v>
      </c>
      <c r="N10" s="132" t="s">
        <v>385</v>
      </c>
      <c r="O10" s="133" t="s">
        <v>385</v>
      </c>
      <c r="P10" s="52"/>
      <c r="Q10" s="52"/>
      <c r="R10" s="52"/>
      <c r="S10" s="52"/>
    </row>
    <row r="11" spans="2:25" x14ac:dyDescent="0.25">
      <c r="B11" s="51" t="s">
        <v>405</v>
      </c>
      <c r="C11" s="80"/>
      <c r="D11" s="80"/>
      <c r="E11" s="80"/>
      <c r="F11" s="80"/>
      <c r="G11" s="80"/>
      <c r="H11" s="93"/>
      <c r="I11" s="52"/>
      <c r="J11" s="52"/>
      <c r="K11" s="82"/>
      <c r="L11" s="83"/>
      <c r="M11" s="131" t="s">
        <v>385</v>
      </c>
      <c r="N11" s="132" t="s">
        <v>385</v>
      </c>
      <c r="O11" s="133" t="s">
        <v>385</v>
      </c>
      <c r="P11" s="52"/>
      <c r="Q11" s="52"/>
      <c r="R11" s="52"/>
      <c r="S11" s="52"/>
    </row>
    <row r="12" spans="2:25" x14ac:dyDescent="0.25">
      <c r="B12" s="51" t="s">
        <v>770</v>
      </c>
      <c r="C12" s="80"/>
      <c r="D12" s="80"/>
      <c r="E12" s="80"/>
      <c r="F12" s="80"/>
      <c r="G12" s="80"/>
      <c r="H12" s="93"/>
      <c r="I12" s="52"/>
      <c r="J12" s="52"/>
      <c r="K12" s="82"/>
      <c r="L12" s="83"/>
      <c r="M12" s="131" t="s">
        <v>385</v>
      </c>
      <c r="N12" s="132" t="s">
        <v>385</v>
      </c>
      <c r="O12" s="133" t="s">
        <v>385</v>
      </c>
      <c r="P12" s="52"/>
      <c r="Q12" s="52"/>
      <c r="R12" s="52"/>
      <c r="S12" s="52"/>
    </row>
    <row r="13" spans="2:25" ht="15.75" thickBot="1" x14ac:dyDescent="0.3">
      <c r="B13" s="51" t="s">
        <v>575</v>
      </c>
      <c r="C13" s="80"/>
      <c r="D13" s="80"/>
      <c r="E13" s="80"/>
      <c r="F13" s="80"/>
      <c r="G13" s="80"/>
      <c r="H13" s="93"/>
      <c r="I13" s="61"/>
      <c r="J13" s="61"/>
      <c r="K13" s="97"/>
      <c r="L13" s="96"/>
      <c r="M13" s="137" t="s">
        <v>385</v>
      </c>
      <c r="N13" s="138" t="s">
        <v>385</v>
      </c>
      <c r="O13" s="139" t="s">
        <v>385</v>
      </c>
      <c r="P13" s="61"/>
      <c r="Q13" s="52"/>
      <c r="R13" s="52"/>
      <c r="S13" s="52"/>
    </row>
    <row r="14" spans="2:25" x14ac:dyDescent="0.25">
      <c r="B14" s="51" t="s">
        <v>579</v>
      </c>
      <c r="C14" s="80"/>
      <c r="D14" s="80"/>
      <c r="E14" s="80"/>
      <c r="F14" s="80"/>
      <c r="G14" s="80"/>
      <c r="H14" s="90"/>
      <c r="I14" s="128"/>
      <c r="J14" s="240" t="s">
        <v>385</v>
      </c>
      <c r="K14" s="129" t="s">
        <v>385</v>
      </c>
      <c r="L14" s="130" t="s">
        <v>385</v>
      </c>
      <c r="M14" s="244"/>
      <c r="N14" s="94"/>
      <c r="O14" s="94"/>
      <c r="P14" s="52"/>
      <c r="Q14" s="52"/>
      <c r="R14" s="52"/>
      <c r="S14" s="52"/>
    </row>
    <row r="15" spans="2:25" x14ac:dyDescent="0.25">
      <c r="B15" s="51" t="s">
        <v>413</v>
      </c>
      <c r="C15" s="80"/>
      <c r="D15" s="80"/>
      <c r="E15" s="80"/>
      <c r="F15" s="80"/>
      <c r="G15" s="80"/>
      <c r="H15" s="90"/>
      <c r="I15" s="131" t="s">
        <v>385</v>
      </c>
      <c r="J15" s="241" t="s">
        <v>385</v>
      </c>
      <c r="K15" s="132" t="s">
        <v>385</v>
      </c>
      <c r="L15" s="133" t="s">
        <v>385</v>
      </c>
      <c r="M15" s="83"/>
      <c r="N15" s="52"/>
      <c r="O15" s="52"/>
      <c r="P15" s="52"/>
      <c r="Q15" s="52"/>
      <c r="R15" s="52"/>
      <c r="S15" s="52"/>
    </row>
    <row r="16" spans="2:25" x14ac:dyDescent="0.25">
      <c r="B16" s="58" t="s">
        <v>414</v>
      </c>
      <c r="C16" s="80"/>
      <c r="D16" s="80"/>
      <c r="E16" s="80"/>
      <c r="F16" s="80"/>
      <c r="G16" s="80"/>
      <c r="H16" s="90"/>
      <c r="I16" s="131" t="s">
        <v>385</v>
      </c>
      <c r="J16" s="241"/>
      <c r="K16" s="132"/>
      <c r="L16" s="133" t="s">
        <v>385</v>
      </c>
      <c r="M16" s="83"/>
      <c r="N16" s="52"/>
      <c r="O16" s="52"/>
      <c r="P16" s="52"/>
      <c r="Q16" s="52"/>
      <c r="R16" s="52"/>
      <c r="S16" s="52"/>
    </row>
    <row r="17" spans="2:21" x14ac:dyDescent="0.25">
      <c r="B17" s="51" t="s">
        <v>245</v>
      </c>
      <c r="C17" s="80"/>
      <c r="D17" s="80"/>
      <c r="E17" s="80"/>
      <c r="F17" s="80"/>
      <c r="G17" s="80"/>
      <c r="H17" s="90"/>
      <c r="I17" s="131" t="s">
        <v>385</v>
      </c>
      <c r="J17" s="241" t="s">
        <v>385</v>
      </c>
      <c r="K17" s="132" t="s">
        <v>385</v>
      </c>
      <c r="L17" s="133" t="s">
        <v>385</v>
      </c>
      <c r="M17" s="83"/>
      <c r="N17" s="52"/>
      <c r="O17" s="52"/>
      <c r="P17" s="52"/>
      <c r="Q17" s="52"/>
      <c r="R17" s="52"/>
      <c r="S17" s="52"/>
    </row>
    <row r="18" spans="2:21" ht="15.75" thickBot="1" x14ac:dyDescent="0.3">
      <c r="B18" s="60" t="s">
        <v>578</v>
      </c>
      <c r="C18" s="101"/>
      <c r="D18" s="101"/>
      <c r="E18" s="101"/>
      <c r="F18" s="101"/>
      <c r="G18" s="101"/>
      <c r="H18" s="104"/>
      <c r="I18" s="134" t="s">
        <v>385</v>
      </c>
      <c r="J18" s="242" t="s">
        <v>385</v>
      </c>
      <c r="K18" s="135" t="s">
        <v>385</v>
      </c>
      <c r="L18" s="136"/>
      <c r="M18" s="83"/>
      <c r="N18" s="52"/>
      <c r="O18" s="52"/>
      <c r="P18" s="52"/>
      <c r="Q18" s="61"/>
      <c r="R18" s="61"/>
      <c r="S18" s="61"/>
    </row>
    <row r="19" spans="2:21" ht="18.75" thickBot="1" x14ac:dyDescent="0.4">
      <c r="B19" s="51" t="s">
        <v>449</v>
      </c>
      <c r="C19" s="80"/>
      <c r="D19" s="80"/>
      <c r="E19" s="80"/>
      <c r="F19" s="80"/>
      <c r="G19" s="103"/>
      <c r="H19" s="126" t="s">
        <v>664</v>
      </c>
      <c r="I19" s="137" t="s">
        <v>665</v>
      </c>
      <c r="J19" s="243" t="s">
        <v>385</v>
      </c>
      <c r="K19" s="138" t="s">
        <v>385</v>
      </c>
      <c r="L19" s="139"/>
      <c r="M19" s="83"/>
      <c r="N19" s="52"/>
      <c r="O19" s="52"/>
      <c r="P19" s="52"/>
      <c r="Q19" s="61"/>
      <c r="R19" s="61"/>
      <c r="S19" s="96"/>
      <c r="U19" s="3" t="s">
        <v>758</v>
      </c>
    </row>
    <row r="20" spans="2:21" ht="18.75" thickBot="1" x14ac:dyDescent="0.4">
      <c r="B20" s="51" t="s">
        <v>574</v>
      </c>
      <c r="C20" s="98"/>
      <c r="D20" s="98"/>
      <c r="E20" s="98"/>
      <c r="F20" s="98"/>
      <c r="G20" s="158"/>
      <c r="H20" s="127" t="s">
        <v>385</v>
      </c>
      <c r="I20" s="106"/>
      <c r="J20" s="106"/>
      <c r="K20" s="106"/>
      <c r="L20" s="106"/>
      <c r="M20" s="102"/>
      <c r="N20" s="98"/>
      <c r="O20" s="98"/>
      <c r="P20" s="88"/>
      <c r="Q20" s="88"/>
      <c r="R20" s="88"/>
      <c r="S20" s="88"/>
      <c r="U20" s="3" t="s">
        <v>759</v>
      </c>
    </row>
    <row r="21" spans="2:21" x14ac:dyDescent="0.25">
      <c r="B21" s="59" t="s">
        <v>576</v>
      </c>
      <c r="C21" s="117" t="s">
        <v>385</v>
      </c>
      <c r="D21" s="118"/>
      <c r="E21" s="118"/>
      <c r="F21" s="118"/>
      <c r="G21" s="119"/>
      <c r="H21" s="100"/>
      <c r="I21" s="52"/>
      <c r="J21" s="52"/>
      <c r="K21" s="52"/>
      <c r="L21" s="52"/>
      <c r="M21" s="52"/>
      <c r="N21" s="52"/>
      <c r="O21" s="52"/>
      <c r="P21" s="94"/>
      <c r="Q21" s="94"/>
      <c r="R21" s="94"/>
      <c r="S21" s="94"/>
    </row>
    <row r="22" spans="2:21" x14ac:dyDescent="0.25">
      <c r="B22" s="59" t="s">
        <v>577</v>
      </c>
      <c r="C22" s="120"/>
      <c r="D22" s="121" t="s">
        <v>385</v>
      </c>
      <c r="E22" s="121"/>
      <c r="F22" s="121"/>
      <c r="G22" s="122"/>
      <c r="H22" s="100"/>
      <c r="I22" s="52"/>
      <c r="J22" s="52"/>
      <c r="K22" s="52"/>
      <c r="L22" s="52"/>
      <c r="M22" s="52"/>
      <c r="N22" s="52"/>
      <c r="O22" s="52"/>
      <c r="P22" s="52"/>
      <c r="Q22" s="52"/>
      <c r="R22" s="52"/>
      <c r="S22" s="52"/>
    </row>
    <row r="23" spans="2:21" x14ac:dyDescent="0.25">
      <c r="B23" s="59" t="s">
        <v>575</v>
      </c>
      <c r="C23" s="120"/>
      <c r="D23" s="121"/>
      <c r="E23" s="121" t="s">
        <v>385</v>
      </c>
      <c r="F23" s="121"/>
      <c r="G23" s="122"/>
      <c r="H23" s="100"/>
      <c r="I23" s="52"/>
      <c r="J23" s="52"/>
      <c r="K23" s="52"/>
      <c r="L23" s="52"/>
      <c r="M23" s="52"/>
      <c r="N23" s="52"/>
      <c r="O23" s="52"/>
      <c r="P23" s="52" t="s">
        <v>385</v>
      </c>
      <c r="Q23" s="52" t="s">
        <v>385</v>
      </c>
      <c r="R23" s="52" t="s">
        <v>385</v>
      </c>
      <c r="S23" s="52"/>
    </row>
    <row r="24" spans="2:21" x14ac:dyDescent="0.25">
      <c r="B24" s="59" t="s">
        <v>458</v>
      </c>
      <c r="C24" s="159"/>
      <c r="D24" s="160"/>
      <c r="E24" s="160"/>
      <c r="F24" s="160" t="s">
        <v>385</v>
      </c>
      <c r="G24" s="161"/>
      <c r="H24" s="105"/>
      <c r="I24" s="94"/>
      <c r="J24" s="95"/>
      <c r="K24" s="94"/>
      <c r="L24" s="94"/>
      <c r="M24" s="52"/>
      <c r="N24" s="52"/>
      <c r="O24" s="52"/>
      <c r="P24" s="52" t="s">
        <v>385</v>
      </c>
      <c r="Q24" s="52" t="s">
        <v>385</v>
      </c>
      <c r="R24" s="52" t="s">
        <v>385</v>
      </c>
      <c r="S24" s="83"/>
    </row>
    <row r="25" spans="2:21" x14ac:dyDescent="0.25">
      <c r="B25" s="59" t="s">
        <v>584</v>
      </c>
      <c r="C25" s="120"/>
      <c r="D25" s="121"/>
      <c r="E25" s="121"/>
      <c r="F25" s="121" t="s">
        <v>385</v>
      </c>
      <c r="G25" s="122"/>
      <c r="H25" s="100"/>
      <c r="I25" s="52"/>
      <c r="J25" s="63"/>
      <c r="K25" s="52"/>
      <c r="L25" s="52"/>
      <c r="M25" s="52"/>
      <c r="N25" s="52"/>
      <c r="O25" s="52"/>
      <c r="P25" s="52" t="s">
        <v>385</v>
      </c>
      <c r="Q25" s="52" t="s">
        <v>385</v>
      </c>
      <c r="R25" s="52" t="s">
        <v>385</v>
      </c>
      <c r="S25" s="83"/>
    </row>
    <row r="26" spans="2:21" x14ac:dyDescent="0.25">
      <c r="B26" s="59" t="s">
        <v>587</v>
      </c>
      <c r="C26" s="120"/>
      <c r="D26" s="121"/>
      <c r="E26" s="121"/>
      <c r="F26" s="121"/>
      <c r="G26" s="122"/>
      <c r="H26" s="100"/>
      <c r="I26" s="52"/>
      <c r="J26" s="63"/>
      <c r="K26" s="52"/>
      <c r="L26" s="52"/>
      <c r="M26" s="52"/>
      <c r="N26" s="52"/>
      <c r="O26" s="52"/>
      <c r="P26" s="52" t="s">
        <v>385</v>
      </c>
      <c r="Q26" s="52"/>
      <c r="R26" s="52"/>
      <c r="S26" s="83" t="s">
        <v>385</v>
      </c>
    </row>
    <row r="27" spans="2:21" x14ac:dyDescent="0.25">
      <c r="B27" s="59" t="s">
        <v>459</v>
      </c>
      <c r="C27" s="120"/>
      <c r="D27" s="121"/>
      <c r="E27" s="121"/>
      <c r="F27" s="121" t="s">
        <v>385</v>
      </c>
      <c r="G27" s="122"/>
      <c r="H27" s="100"/>
      <c r="I27" s="52"/>
      <c r="J27" s="63"/>
      <c r="K27" s="52"/>
      <c r="L27" s="52"/>
      <c r="M27" s="52"/>
      <c r="N27" s="52"/>
      <c r="O27" s="52"/>
      <c r="P27" s="52"/>
      <c r="Q27" s="52"/>
      <c r="R27" s="52" t="s">
        <v>385</v>
      </c>
      <c r="S27" s="83"/>
    </row>
    <row r="28" spans="2:21" ht="15.75" thickBot="1" x14ac:dyDescent="0.3">
      <c r="B28" s="59" t="s">
        <v>582</v>
      </c>
      <c r="C28" s="123"/>
      <c r="D28" s="124"/>
      <c r="E28" s="124"/>
      <c r="F28" s="124"/>
      <c r="G28" s="125" t="s">
        <v>385</v>
      </c>
      <c r="H28" s="100"/>
      <c r="I28" s="52"/>
      <c r="J28" s="52"/>
      <c r="K28" s="52"/>
      <c r="L28" s="52"/>
      <c r="M28" s="52"/>
      <c r="N28" s="52"/>
      <c r="O28" s="52"/>
      <c r="P28" s="52" t="s">
        <v>385</v>
      </c>
      <c r="Q28" s="52" t="s">
        <v>385</v>
      </c>
      <c r="R28" s="52" t="s">
        <v>385</v>
      </c>
      <c r="S28" s="52"/>
    </row>
    <row r="29" spans="2:21" x14ac:dyDescent="0.25">
      <c r="B29" s="54" t="s">
        <v>392</v>
      </c>
      <c r="C29" s="62"/>
      <c r="D29" s="62"/>
      <c r="E29" s="62"/>
      <c r="F29" s="62"/>
      <c r="G29" s="62"/>
      <c r="H29" s="56"/>
      <c r="I29" s="56"/>
      <c r="J29" s="56"/>
      <c r="K29" s="56"/>
      <c r="L29" s="56"/>
      <c r="M29" s="56"/>
      <c r="N29" s="56"/>
      <c r="O29" s="56"/>
      <c r="P29" s="56"/>
      <c r="Q29" s="56"/>
      <c r="R29" s="56"/>
      <c r="S29" s="57"/>
    </row>
    <row r="30" spans="2:21" x14ac:dyDescent="0.25">
      <c r="B30" s="51" t="s">
        <v>278</v>
      </c>
      <c r="C30" s="80" t="s">
        <v>385</v>
      </c>
      <c r="D30" s="80" t="s">
        <v>385</v>
      </c>
      <c r="E30" s="80"/>
      <c r="F30" s="80"/>
      <c r="G30" s="80" t="s">
        <v>385</v>
      </c>
      <c r="H30" s="91"/>
      <c r="I30" s="52" t="s">
        <v>385</v>
      </c>
      <c r="J30" s="52" t="s">
        <v>385</v>
      </c>
      <c r="K30" s="82"/>
      <c r="L30" s="52" t="s">
        <v>385</v>
      </c>
      <c r="M30" s="52" t="s">
        <v>385</v>
      </c>
      <c r="N30" s="52" t="s">
        <v>385</v>
      </c>
      <c r="O30" s="52" t="s">
        <v>385</v>
      </c>
      <c r="P30" s="52" t="s">
        <v>385</v>
      </c>
      <c r="Q30" s="52"/>
      <c r="R30" s="52"/>
      <c r="S30" s="52"/>
    </row>
    <row r="31" spans="2:21" x14ac:dyDescent="0.25">
      <c r="B31" s="51" t="s">
        <v>567</v>
      </c>
      <c r="C31" s="92"/>
      <c r="D31" s="92"/>
      <c r="E31" s="92"/>
      <c r="F31" s="92"/>
      <c r="G31" s="92"/>
      <c r="H31" s="90" t="s">
        <v>385</v>
      </c>
      <c r="I31" s="52" t="s">
        <v>385</v>
      </c>
      <c r="J31" s="52" t="s">
        <v>385</v>
      </c>
      <c r="K31" s="82" t="s">
        <v>385</v>
      </c>
      <c r="L31" s="52"/>
      <c r="M31" s="52" t="s">
        <v>385</v>
      </c>
      <c r="N31" s="52" t="s">
        <v>385</v>
      </c>
      <c r="O31" s="52" t="s">
        <v>385</v>
      </c>
      <c r="P31" s="52" t="s">
        <v>385</v>
      </c>
      <c r="Q31" s="52" t="s">
        <v>385</v>
      </c>
      <c r="R31" s="52"/>
      <c r="S31" s="52"/>
    </row>
    <row r="32" spans="2:21" x14ac:dyDescent="0.25">
      <c r="B32" s="3"/>
      <c r="C32" s="3"/>
      <c r="D32" s="3"/>
      <c r="E32" s="3"/>
      <c r="F32" s="3"/>
      <c r="G32" s="3"/>
      <c r="H32" s="27"/>
      <c r="I32" s="27"/>
      <c r="J32" s="27"/>
      <c r="K32" s="27"/>
      <c r="L32" s="27"/>
      <c r="M32" s="3"/>
      <c r="N32" s="3"/>
      <c r="O32" s="3"/>
      <c r="P32" s="3"/>
      <c r="Q32" s="3"/>
      <c r="R32" s="3"/>
      <c r="S32" s="3"/>
    </row>
    <row r="33" spans="2:19" x14ac:dyDescent="0.25">
      <c r="B33" s="3"/>
      <c r="C33" s="3"/>
      <c r="D33" s="3"/>
      <c r="E33" s="3"/>
      <c r="F33" s="3"/>
      <c r="G33" s="3"/>
      <c r="H33" s="27"/>
      <c r="I33" s="27"/>
      <c r="J33" s="27"/>
      <c r="K33" s="27"/>
      <c r="L33" s="27"/>
      <c r="M33" s="3"/>
      <c r="N33" s="3"/>
      <c r="O33" s="3"/>
      <c r="P33" s="3"/>
      <c r="Q33" s="3"/>
      <c r="R33" s="3"/>
      <c r="S33" s="3"/>
    </row>
    <row r="34" spans="2:19" x14ac:dyDescent="0.25">
      <c r="B34" s="3"/>
      <c r="C34" s="3"/>
      <c r="D34" s="3"/>
      <c r="E34" s="3"/>
      <c r="F34" s="3"/>
      <c r="G34" s="3"/>
      <c r="H34" s="27"/>
      <c r="I34" s="27"/>
      <c r="J34" s="27"/>
      <c r="K34" s="27"/>
      <c r="L34" s="27"/>
      <c r="M34" s="3"/>
      <c r="N34" s="3"/>
      <c r="O34" s="3"/>
      <c r="P34" s="3"/>
      <c r="Q34" s="3"/>
      <c r="R34" s="3"/>
      <c r="S34" s="3"/>
    </row>
    <row r="35" spans="2:19" x14ac:dyDescent="0.25">
      <c r="B35" s="3"/>
      <c r="C35" s="3"/>
      <c r="D35" s="3"/>
      <c r="E35" s="3"/>
      <c r="F35" s="3"/>
      <c r="G35" s="3"/>
      <c r="H35" s="27"/>
      <c r="I35" s="27"/>
      <c r="J35" s="27"/>
      <c r="K35" s="27"/>
      <c r="L35" s="27"/>
      <c r="M35" s="3"/>
      <c r="N35" s="3"/>
      <c r="O35" s="3"/>
      <c r="P35" s="3"/>
      <c r="Q35" s="3"/>
      <c r="R35" s="3"/>
      <c r="S35" s="3"/>
    </row>
    <row r="36" spans="2:19" x14ac:dyDescent="0.25">
      <c r="B36" s="3"/>
      <c r="C36" s="3"/>
      <c r="D36" s="3"/>
      <c r="E36" s="3"/>
      <c r="F36" s="3"/>
      <c r="G36" s="3"/>
      <c r="H36" s="27"/>
      <c r="I36" s="27"/>
      <c r="J36" s="27"/>
      <c r="K36" s="27"/>
      <c r="L36" s="27"/>
      <c r="M36" s="3"/>
      <c r="N36" s="3"/>
      <c r="O36" s="3"/>
      <c r="P36" s="3"/>
      <c r="Q36" s="3"/>
      <c r="R36" s="3"/>
      <c r="S36" s="3"/>
    </row>
    <row r="37" spans="2:19" x14ac:dyDescent="0.25">
      <c r="B37" s="3"/>
      <c r="C37" s="3"/>
      <c r="D37" s="3"/>
      <c r="E37" s="3"/>
      <c r="F37" s="3"/>
      <c r="G37" s="3"/>
      <c r="H37" s="27"/>
      <c r="I37" s="27"/>
      <c r="J37" s="27"/>
      <c r="K37" s="27"/>
      <c r="L37" s="27"/>
      <c r="M37" s="3"/>
      <c r="N37" s="3"/>
      <c r="O37" s="3"/>
      <c r="P37" s="3"/>
      <c r="Q37" s="3"/>
      <c r="R37" s="3"/>
      <c r="S37" s="3"/>
    </row>
    <row r="38" spans="2:19" x14ac:dyDescent="0.25">
      <c r="B38" s="3"/>
      <c r="C38" s="3"/>
      <c r="D38" s="3"/>
      <c r="E38" s="3"/>
      <c r="F38" s="3"/>
      <c r="G38" s="3"/>
      <c r="H38" s="27"/>
      <c r="I38" s="27"/>
      <c r="J38" s="27"/>
      <c r="K38" s="27"/>
      <c r="L38" s="27"/>
      <c r="M38" s="3"/>
      <c r="N38" s="3"/>
      <c r="O38" s="3"/>
      <c r="P38" s="3"/>
      <c r="Q38" s="3"/>
      <c r="R38" s="3"/>
      <c r="S38" s="3"/>
    </row>
    <row r="39" spans="2:19" x14ac:dyDescent="0.25">
      <c r="B39" s="3"/>
      <c r="C39" s="3"/>
      <c r="D39" s="3"/>
      <c r="E39" s="3"/>
      <c r="F39" s="3"/>
      <c r="G39" s="3"/>
      <c r="H39" s="27"/>
      <c r="I39" s="27"/>
      <c r="J39" s="27"/>
      <c r="K39" s="27"/>
      <c r="L39" s="27"/>
      <c r="M39" s="3"/>
      <c r="N39" s="3"/>
      <c r="O39" s="3"/>
      <c r="P39" s="3"/>
      <c r="Q39" s="3"/>
      <c r="R39" s="3"/>
      <c r="S39" s="3"/>
    </row>
    <row r="40" spans="2:19" x14ac:dyDescent="0.25">
      <c r="B40" s="3"/>
      <c r="C40" s="3"/>
      <c r="D40" s="3"/>
      <c r="E40" s="3"/>
      <c r="F40" s="3"/>
      <c r="G40" s="3"/>
      <c r="H40" s="27"/>
      <c r="I40" s="27"/>
      <c r="J40" s="27"/>
      <c r="K40" s="27"/>
      <c r="L40" s="27"/>
      <c r="M40" s="3"/>
      <c r="N40" s="3"/>
      <c r="O40" s="3"/>
      <c r="P40" s="3"/>
      <c r="Q40" s="3"/>
      <c r="R40" s="3"/>
      <c r="S40" s="3"/>
    </row>
    <row r="41" spans="2:19" x14ac:dyDescent="0.25">
      <c r="B41" s="3"/>
      <c r="C41" s="3"/>
      <c r="D41" s="3"/>
      <c r="E41" s="3"/>
      <c r="F41" s="3"/>
      <c r="G41" s="3"/>
      <c r="H41" s="27"/>
      <c r="I41" s="27"/>
      <c r="J41" s="27"/>
      <c r="K41" s="27"/>
      <c r="L41" s="27"/>
      <c r="M41" s="3"/>
      <c r="N41" s="3"/>
      <c r="O41" s="3"/>
      <c r="P41" s="3"/>
      <c r="Q41" s="3"/>
      <c r="R41" s="3"/>
      <c r="S41" s="3"/>
    </row>
    <row r="42" spans="2:19" x14ac:dyDescent="0.25">
      <c r="B42" s="3"/>
      <c r="C42" s="3"/>
      <c r="D42" s="3"/>
      <c r="E42" s="3"/>
      <c r="F42" s="3"/>
      <c r="G42" s="3"/>
      <c r="H42" s="27"/>
      <c r="I42" s="27"/>
      <c r="J42" s="27"/>
      <c r="K42" s="27"/>
      <c r="L42" s="27"/>
      <c r="M42" s="3"/>
      <c r="N42" s="3"/>
      <c r="O42" s="3"/>
      <c r="P42" s="3"/>
      <c r="Q42" s="3"/>
      <c r="R42" s="3"/>
      <c r="S42" s="3"/>
    </row>
    <row r="43" spans="2:19" x14ac:dyDescent="0.25">
      <c r="B43" s="3"/>
      <c r="C43" s="3"/>
      <c r="D43" s="3"/>
      <c r="E43" s="3"/>
      <c r="F43" s="3"/>
      <c r="G43" s="3"/>
      <c r="H43" s="27"/>
      <c r="I43" s="27"/>
      <c r="J43" s="27"/>
      <c r="K43" s="27"/>
      <c r="L43" s="27"/>
      <c r="M43" s="3"/>
      <c r="N43" s="3"/>
      <c r="O43" s="3"/>
      <c r="P43" s="3"/>
      <c r="Q43" s="3"/>
      <c r="R43" s="3"/>
      <c r="S43" s="3"/>
    </row>
    <row r="44" spans="2:19" x14ac:dyDescent="0.25">
      <c r="B44" s="3"/>
      <c r="C44" s="3"/>
      <c r="D44" s="3"/>
      <c r="E44" s="3"/>
      <c r="F44" s="3"/>
      <c r="G44" s="3"/>
      <c r="H44" s="27"/>
      <c r="I44" s="27"/>
      <c r="J44" s="27"/>
      <c r="K44" s="27"/>
      <c r="L44" s="27"/>
      <c r="M44" s="3"/>
      <c r="N44" s="3"/>
      <c r="O44" s="3"/>
      <c r="P44" s="3"/>
      <c r="Q44" s="3"/>
      <c r="R44" s="3"/>
      <c r="S44" s="3"/>
    </row>
    <row r="45" spans="2:19" x14ac:dyDescent="0.25">
      <c r="B45" s="3"/>
      <c r="C45" s="3"/>
      <c r="D45" s="3"/>
      <c r="E45" s="3"/>
      <c r="F45" s="3"/>
      <c r="G45" s="3"/>
      <c r="H45" s="27"/>
      <c r="I45" s="27"/>
      <c r="J45" s="27"/>
      <c r="K45" s="27"/>
      <c r="L45" s="27"/>
      <c r="M45" s="3"/>
      <c r="N45" s="3"/>
      <c r="O45" s="3"/>
      <c r="P45" s="3"/>
      <c r="Q45" s="3"/>
      <c r="R45" s="3"/>
      <c r="S45" s="3"/>
    </row>
    <row r="46" spans="2:19" x14ac:dyDescent="0.25">
      <c r="B46" s="3"/>
      <c r="C46" s="3"/>
      <c r="D46" s="3"/>
      <c r="E46" s="3"/>
      <c r="F46" s="3"/>
      <c r="G46" s="3"/>
      <c r="H46" s="27"/>
      <c r="I46" s="27"/>
      <c r="J46" s="27"/>
      <c r="K46" s="27"/>
      <c r="L46" s="27"/>
      <c r="M46" s="3"/>
      <c r="N46" s="3"/>
      <c r="O46" s="3"/>
      <c r="P46" s="3"/>
      <c r="Q46" s="3"/>
      <c r="R46" s="3"/>
      <c r="S46" s="3"/>
    </row>
    <row r="47" spans="2:19" x14ac:dyDescent="0.25">
      <c r="B47" s="3"/>
      <c r="C47" s="3"/>
      <c r="D47" s="3"/>
      <c r="E47" s="3"/>
      <c r="F47" s="3"/>
      <c r="G47" s="3"/>
      <c r="H47" s="27"/>
      <c r="I47" s="27"/>
      <c r="J47" s="27"/>
      <c r="K47" s="27"/>
      <c r="L47" s="27"/>
      <c r="M47" s="3"/>
      <c r="N47" s="3"/>
      <c r="O47" s="3"/>
      <c r="P47" s="3"/>
      <c r="Q47" s="3"/>
      <c r="R47" s="3"/>
      <c r="S47" s="3"/>
    </row>
    <row r="48" spans="2:19" x14ac:dyDescent="0.25">
      <c r="B48" s="3"/>
      <c r="C48" s="3"/>
      <c r="D48" s="3"/>
      <c r="E48" s="3"/>
      <c r="F48" s="3"/>
      <c r="G48" s="3"/>
      <c r="H48" s="27"/>
      <c r="I48" s="27"/>
      <c r="J48" s="27"/>
      <c r="K48" s="27"/>
      <c r="L48" s="27"/>
      <c r="M48" s="3"/>
      <c r="N48" s="3"/>
      <c r="O48" s="3"/>
      <c r="P48" s="3"/>
      <c r="Q48" s="3"/>
      <c r="R48" s="3"/>
      <c r="S48" s="3"/>
    </row>
    <row r="49" spans="2:19" x14ac:dyDescent="0.25">
      <c r="B49" s="3"/>
      <c r="C49" s="3"/>
      <c r="D49" s="3"/>
      <c r="E49" s="3"/>
      <c r="F49" s="3"/>
      <c r="G49" s="3"/>
      <c r="H49" s="27"/>
      <c r="I49" s="27"/>
      <c r="J49" s="27"/>
      <c r="K49" s="27"/>
      <c r="L49" s="27"/>
      <c r="M49" s="3"/>
      <c r="N49" s="3"/>
      <c r="O49" s="3"/>
      <c r="P49" s="3"/>
      <c r="Q49" s="3"/>
      <c r="R49" s="3"/>
      <c r="S49" s="3"/>
    </row>
    <row r="50" spans="2:19" x14ac:dyDescent="0.25">
      <c r="B50" s="3"/>
      <c r="C50" s="3"/>
      <c r="D50" s="3"/>
      <c r="E50" s="3"/>
      <c r="F50" s="3"/>
      <c r="G50" s="3"/>
      <c r="H50" s="27"/>
      <c r="I50" s="27"/>
      <c r="J50" s="27"/>
      <c r="K50" s="27"/>
      <c r="L50" s="27"/>
      <c r="M50" s="3"/>
      <c r="N50" s="3"/>
      <c r="O50" s="3"/>
      <c r="P50" s="3"/>
      <c r="Q50" s="3"/>
      <c r="R50" s="3"/>
      <c r="S50" s="3"/>
    </row>
    <row r="51" spans="2:19" x14ac:dyDescent="0.25">
      <c r="B51" s="3"/>
      <c r="C51" s="3"/>
      <c r="D51" s="3"/>
      <c r="E51" s="3"/>
      <c r="F51" s="3"/>
      <c r="G51" s="3"/>
      <c r="H51" s="27"/>
      <c r="I51" s="27"/>
      <c r="J51" s="27"/>
      <c r="K51" s="27"/>
      <c r="L51" s="27"/>
      <c r="M51" s="3"/>
      <c r="N51" s="3"/>
      <c r="O51" s="3"/>
      <c r="P51" s="3"/>
      <c r="Q51" s="3"/>
      <c r="R51" s="3"/>
      <c r="S51" s="3"/>
    </row>
    <row r="52" spans="2:19" x14ac:dyDescent="0.25">
      <c r="B52" s="3"/>
      <c r="C52" s="3"/>
      <c r="D52" s="3"/>
      <c r="E52" s="3"/>
      <c r="F52" s="3"/>
      <c r="G52" s="3"/>
      <c r="H52" s="27"/>
      <c r="I52" s="27"/>
      <c r="J52" s="27"/>
      <c r="K52" s="27"/>
      <c r="L52" s="27"/>
      <c r="M52" s="3"/>
      <c r="N52" s="3"/>
      <c r="O52" s="3"/>
      <c r="P52" s="3"/>
      <c r="Q52" s="3"/>
      <c r="R52" s="3"/>
      <c r="S52" s="3"/>
    </row>
    <row r="53" spans="2:19" x14ac:dyDescent="0.25">
      <c r="B53" s="3"/>
      <c r="C53" s="3"/>
      <c r="D53" s="3"/>
      <c r="E53" s="3"/>
      <c r="F53" s="3"/>
      <c r="G53" s="3"/>
      <c r="H53" s="27"/>
      <c r="I53" s="27"/>
      <c r="J53" s="27"/>
      <c r="K53" s="27"/>
      <c r="L53" s="27"/>
      <c r="M53" s="3"/>
      <c r="N53" s="3"/>
      <c r="O53" s="3"/>
      <c r="P53" s="3"/>
      <c r="Q53" s="3"/>
      <c r="R53" s="3"/>
      <c r="S53" s="3"/>
    </row>
    <row r="54" spans="2:19" x14ac:dyDescent="0.25">
      <c r="B54" s="3"/>
      <c r="C54" s="3"/>
      <c r="D54" s="3"/>
      <c r="E54" s="3"/>
      <c r="F54" s="3"/>
      <c r="G54" s="3"/>
      <c r="H54" s="27"/>
      <c r="I54" s="27"/>
      <c r="J54" s="27"/>
      <c r="K54" s="27"/>
      <c r="L54" s="27"/>
      <c r="M54" s="3"/>
      <c r="N54" s="3"/>
      <c r="O54" s="3"/>
      <c r="P54" s="3"/>
      <c r="Q54" s="3"/>
      <c r="R54" s="3"/>
      <c r="S54" s="3"/>
    </row>
    <row r="55" spans="2:19" x14ac:dyDescent="0.25">
      <c r="B55" s="3"/>
      <c r="C55" s="3"/>
      <c r="D55" s="3"/>
      <c r="E55" s="3"/>
      <c r="F55" s="3"/>
      <c r="G55" s="3"/>
      <c r="H55" s="27"/>
      <c r="I55" s="27"/>
      <c r="J55" s="27"/>
      <c r="K55" s="27"/>
      <c r="L55" s="27"/>
      <c r="M55" s="3"/>
      <c r="N55" s="3"/>
      <c r="O55" s="3"/>
      <c r="P55" s="3"/>
      <c r="Q55" s="3"/>
      <c r="R55" s="3"/>
      <c r="S55" s="3"/>
    </row>
    <row r="56" spans="2:19" x14ac:dyDescent="0.25">
      <c r="B56" s="3"/>
      <c r="C56" s="3"/>
      <c r="D56" s="3"/>
      <c r="E56" s="3"/>
      <c r="F56" s="3"/>
      <c r="G56" s="3"/>
      <c r="H56" s="27"/>
      <c r="I56" s="27"/>
      <c r="J56" s="27"/>
      <c r="K56" s="27"/>
      <c r="L56" s="27"/>
      <c r="M56" s="3"/>
      <c r="N56" s="3"/>
      <c r="O56" s="3"/>
      <c r="P56" s="3"/>
      <c r="Q56" s="3"/>
      <c r="R56" s="3"/>
      <c r="S56" s="3"/>
    </row>
    <row r="57" spans="2:19" x14ac:dyDescent="0.25">
      <c r="B57" s="3"/>
      <c r="C57" s="3"/>
      <c r="D57" s="3"/>
      <c r="E57" s="3"/>
      <c r="F57" s="3"/>
      <c r="G57" s="3"/>
      <c r="H57" s="27"/>
      <c r="I57" s="27"/>
      <c r="J57" s="27"/>
      <c r="K57" s="27"/>
      <c r="L57" s="27"/>
      <c r="M57" s="3"/>
      <c r="N57" s="3"/>
      <c r="O57" s="3"/>
      <c r="P57" s="3"/>
      <c r="Q57" s="3"/>
      <c r="R57" s="3"/>
      <c r="S57" s="3"/>
    </row>
    <row r="58" spans="2:19" x14ac:dyDescent="0.25">
      <c r="B58" s="3"/>
      <c r="C58" s="3"/>
      <c r="D58" s="3"/>
      <c r="E58" s="3"/>
      <c r="F58" s="3"/>
      <c r="G58" s="3"/>
      <c r="H58" s="27"/>
      <c r="I58" s="27"/>
      <c r="J58" s="27"/>
      <c r="K58" s="27"/>
      <c r="L58" s="27"/>
      <c r="M58" s="3"/>
      <c r="N58" s="3"/>
      <c r="O58" s="3"/>
      <c r="P58" s="3"/>
      <c r="Q58" s="3"/>
      <c r="R58" s="3"/>
      <c r="S58" s="3"/>
    </row>
    <row r="59" spans="2:19" x14ac:dyDescent="0.25">
      <c r="B59" s="3"/>
      <c r="C59" s="3"/>
      <c r="D59" s="3"/>
      <c r="E59" s="3"/>
      <c r="F59" s="3"/>
      <c r="G59" s="3"/>
      <c r="H59" s="27"/>
      <c r="I59" s="27"/>
      <c r="J59" s="27"/>
      <c r="K59" s="27"/>
      <c r="L59" s="27"/>
      <c r="M59" s="3"/>
      <c r="N59" s="3"/>
      <c r="O59" s="3"/>
      <c r="P59" s="3"/>
      <c r="Q59" s="3"/>
      <c r="R59" s="3"/>
      <c r="S59" s="3"/>
    </row>
    <row r="60" spans="2:19" x14ac:dyDescent="0.25">
      <c r="B60" s="3"/>
      <c r="C60" s="3"/>
      <c r="D60" s="3"/>
      <c r="E60" s="3"/>
      <c r="F60" s="3"/>
      <c r="G60" s="3"/>
      <c r="H60" s="27"/>
      <c r="I60" s="27"/>
      <c r="J60" s="27"/>
      <c r="K60" s="27"/>
      <c r="L60" s="27"/>
      <c r="M60" s="3"/>
      <c r="N60" s="3"/>
      <c r="O60" s="3"/>
      <c r="P60" s="3"/>
      <c r="Q60" s="3"/>
      <c r="R60" s="3"/>
      <c r="S60" s="3"/>
    </row>
    <row r="61" spans="2:19" x14ac:dyDescent="0.25">
      <c r="B61" s="3"/>
      <c r="C61" s="3"/>
      <c r="D61" s="3"/>
      <c r="E61" s="3"/>
      <c r="F61" s="3"/>
      <c r="G61" s="3"/>
      <c r="H61" s="27"/>
      <c r="I61" s="27"/>
      <c r="J61" s="27"/>
      <c r="K61" s="27"/>
      <c r="L61" s="27"/>
      <c r="M61" s="3"/>
      <c r="N61" s="3"/>
      <c r="O61" s="3"/>
      <c r="P61" s="3"/>
      <c r="Q61" s="3"/>
      <c r="R61" s="3"/>
      <c r="S61" s="3"/>
    </row>
    <row r="62" spans="2:19" x14ac:dyDescent="0.25">
      <c r="B62" s="3"/>
      <c r="C62" s="3"/>
      <c r="D62" s="3"/>
      <c r="E62" s="3"/>
      <c r="F62" s="3"/>
      <c r="G62" s="3"/>
      <c r="H62" s="27"/>
      <c r="I62" s="27"/>
      <c r="J62" s="27"/>
      <c r="K62" s="27"/>
      <c r="L62" s="27"/>
      <c r="M62" s="3"/>
      <c r="N62" s="3"/>
      <c r="O62" s="3"/>
      <c r="P62" s="3"/>
      <c r="Q62" s="3"/>
      <c r="R62" s="3"/>
      <c r="S62" s="3"/>
    </row>
    <row r="63" spans="2:19" x14ac:dyDescent="0.25">
      <c r="B63" s="3"/>
      <c r="C63" s="3"/>
      <c r="D63" s="3"/>
      <c r="E63" s="3"/>
      <c r="F63" s="3"/>
      <c r="G63" s="3"/>
      <c r="H63" s="27"/>
      <c r="I63" s="27"/>
      <c r="J63" s="27"/>
      <c r="K63" s="27"/>
      <c r="L63" s="27"/>
      <c r="M63" s="3"/>
      <c r="N63" s="3"/>
      <c r="O63" s="3"/>
      <c r="P63" s="3"/>
      <c r="Q63" s="3"/>
      <c r="R63" s="3"/>
      <c r="S63" s="3"/>
    </row>
    <row r="64" spans="2:19" x14ac:dyDescent="0.25">
      <c r="B64" s="3"/>
      <c r="C64" s="3"/>
      <c r="D64" s="3"/>
      <c r="E64" s="3"/>
      <c r="F64" s="3"/>
      <c r="G64" s="3"/>
      <c r="H64" s="27"/>
      <c r="I64" s="27"/>
      <c r="J64" s="27"/>
      <c r="K64" s="27"/>
      <c r="L64" s="27"/>
      <c r="M64" s="3"/>
      <c r="N64" s="3"/>
      <c r="O64" s="3"/>
      <c r="P64" s="3"/>
      <c r="Q64" s="3"/>
      <c r="R64" s="3"/>
      <c r="S64" s="3"/>
    </row>
    <row r="65" spans="2:19" x14ac:dyDescent="0.25">
      <c r="B65" s="3"/>
      <c r="C65" s="3"/>
      <c r="D65" s="3"/>
      <c r="E65" s="3"/>
      <c r="F65" s="3"/>
      <c r="G65" s="3"/>
      <c r="H65" s="27"/>
      <c r="I65" s="27"/>
      <c r="J65" s="27"/>
      <c r="K65" s="27"/>
      <c r="L65" s="27"/>
      <c r="M65" s="3"/>
      <c r="N65" s="3"/>
      <c r="O65" s="3"/>
      <c r="P65" s="3"/>
      <c r="Q65" s="3"/>
      <c r="R65" s="3"/>
      <c r="S65" s="3"/>
    </row>
    <row r="66" spans="2:19" x14ac:dyDescent="0.25">
      <c r="B66" s="3"/>
      <c r="C66" s="3"/>
      <c r="D66" s="3"/>
      <c r="E66" s="3"/>
      <c r="F66" s="3"/>
      <c r="G66" s="3"/>
      <c r="H66" s="27"/>
      <c r="I66" s="27"/>
      <c r="J66" s="27"/>
      <c r="K66" s="27"/>
      <c r="L66" s="27"/>
      <c r="M66" s="3"/>
      <c r="N66" s="3"/>
      <c r="O66" s="3"/>
      <c r="P66" s="3"/>
      <c r="Q66" s="3"/>
      <c r="R66" s="3"/>
      <c r="S66" s="3"/>
    </row>
    <row r="67" spans="2:19" x14ac:dyDescent="0.25">
      <c r="B67" s="3"/>
      <c r="C67" s="3"/>
      <c r="D67" s="3"/>
      <c r="E67" s="3"/>
      <c r="F67" s="3"/>
      <c r="G67" s="3"/>
      <c r="H67" s="27"/>
      <c r="I67" s="27"/>
      <c r="J67" s="27"/>
      <c r="K67" s="27"/>
      <c r="L67" s="27"/>
      <c r="M67" s="3"/>
      <c r="N67" s="3"/>
      <c r="O67" s="3"/>
      <c r="P67" s="3"/>
      <c r="Q67" s="3"/>
      <c r="R67" s="3"/>
      <c r="S67" s="3"/>
    </row>
    <row r="68" spans="2:19" x14ac:dyDescent="0.25">
      <c r="B68" s="3"/>
      <c r="C68" s="3"/>
      <c r="D68" s="3"/>
      <c r="E68" s="3"/>
      <c r="F68" s="3"/>
      <c r="G68" s="3"/>
      <c r="H68" s="27"/>
      <c r="I68" s="27"/>
      <c r="J68" s="27"/>
      <c r="K68" s="27"/>
      <c r="L68" s="27"/>
      <c r="M68" s="3"/>
      <c r="N68" s="3"/>
      <c r="O68" s="3"/>
      <c r="P68" s="3"/>
      <c r="Q68" s="3"/>
      <c r="R68" s="3"/>
      <c r="S68" s="3"/>
    </row>
    <row r="69" spans="2:19" x14ac:dyDescent="0.25">
      <c r="B69" s="3"/>
      <c r="C69" s="3"/>
      <c r="D69" s="3"/>
      <c r="E69" s="3"/>
      <c r="F69" s="3"/>
      <c r="G69" s="3"/>
      <c r="H69" s="27"/>
      <c r="I69" s="27"/>
      <c r="J69" s="27"/>
      <c r="K69" s="27"/>
      <c r="L69" s="27"/>
      <c r="M69" s="3"/>
      <c r="N69" s="3"/>
      <c r="O69" s="3"/>
      <c r="P69" s="3"/>
      <c r="Q69" s="3"/>
      <c r="R69" s="3"/>
      <c r="S69" s="3"/>
    </row>
    <row r="70" spans="2:19" x14ac:dyDescent="0.25">
      <c r="B70" s="3"/>
      <c r="C70" s="3"/>
      <c r="D70" s="3"/>
      <c r="E70" s="3"/>
      <c r="F70" s="3"/>
      <c r="G70" s="3"/>
      <c r="H70" s="27"/>
      <c r="I70" s="27"/>
      <c r="J70" s="27"/>
      <c r="K70" s="27"/>
      <c r="L70" s="27"/>
      <c r="M70" s="3"/>
      <c r="N70" s="3"/>
      <c r="O70" s="3"/>
      <c r="P70" s="3"/>
      <c r="Q70" s="3"/>
      <c r="R70" s="3"/>
      <c r="S70" s="3"/>
    </row>
    <row r="71" spans="2:19" x14ac:dyDescent="0.25">
      <c r="B71" s="3"/>
      <c r="C71" s="3"/>
      <c r="D71" s="3"/>
      <c r="E71" s="3"/>
      <c r="F71" s="3"/>
      <c r="G71" s="3"/>
      <c r="H71" s="27"/>
      <c r="I71" s="27"/>
      <c r="J71" s="27"/>
      <c r="K71" s="27"/>
      <c r="L71" s="27"/>
      <c r="M71" s="3"/>
      <c r="N71" s="3"/>
      <c r="O71" s="3"/>
      <c r="P71" s="3"/>
      <c r="Q71" s="3"/>
      <c r="R71" s="3"/>
      <c r="S71" s="3"/>
    </row>
    <row r="72" spans="2:19" x14ac:dyDescent="0.25">
      <c r="B72" s="3"/>
      <c r="C72" s="3"/>
      <c r="D72" s="3"/>
      <c r="E72" s="3"/>
      <c r="F72" s="3"/>
      <c r="G72" s="3"/>
      <c r="H72" s="27"/>
      <c r="I72" s="27"/>
      <c r="J72" s="27"/>
      <c r="K72" s="27"/>
      <c r="L72" s="27"/>
      <c r="M72" s="3"/>
      <c r="N72" s="3"/>
      <c r="O72" s="3"/>
      <c r="P72" s="3"/>
      <c r="Q72" s="3"/>
      <c r="R72" s="3"/>
      <c r="S72" s="3"/>
    </row>
    <row r="73" spans="2:19" x14ac:dyDescent="0.25">
      <c r="B73" s="3"/>
      <c r="C73" s="3"/>
      <c r="D73" s="3"/>
      <c r="E73" s="3"/>
      <c r="F73" s="3"/>
      <c r="G73" s="3"/>
      <c r="H73" s="27"/>
      <c r="I73" s="27"/>
      <c r="J73" s="27"/>
      <c r="K73" s="27"/>
      <c r="L73" s="27"/>
      <c r="M73" s="3"/>
      <c r="N73" s="3"/>
      <c r="O73" s="3"/>
      <c r="P73" s="3"/>
      <c r="Q73" s="3"/>
      <c r="R73" s="3"/>
      <c r="S73" s="3"/>
    </row>
    <row r="74" spans="2:19" x14ac:dyDescent="0.25">
      <c r="B74" s="3"/>
      <c r="C74" s="3"/>
      <c r="D74" s="3"/>
      <c r="E74" s="3"/>
      <c r="F74" s="3"/>
      <c r="G74" s="3"/>
      <c r="H74" s="27"/>
      <c r="I74" s="27"/>
      <c r="J74" s="27"/>
      <c r="K74" s="27"/>
      <c r="L74" s="27"/>
      <c r="M74" s="3"/>
      <c r="N74" s="3"/>
      <c r="O74" s="3"/>
      <c r="P74" s="3"/>
      <c r="Q74" s="3"/>
      <c r="R74" s="3"/>
      <c r="S74" s="3"/>
    </row>
    <row r="75" spans="2:19" x14ac:dyDescent="0.25">
      <c r="B75" s="3"/>
      <c r="C75" s="3"/>
      <c r="D75" s="3"/>
      <c r="E75" s="3"/>
      <c r="F75" s="3"/>
      <c r="G75" s="3"/>
      <c r="H75" s="27"/>
      <c r="I75" s="27"/>
      <c r="J75" s="27"/>
      <c r="K75" s="27"/>
      <c r="L75" s="27"/>
      <c r="M75" s="3"/>
      <c r="N75" s="3"/>
      <c r="O75" s="3"/>
      <c r="P75" s="3"/>
      <c r="Q75" s="3"/>
      <c r="R75" s="3"/>
      <c r="S75" s="3"/>
    </row>
    <row r="76" spans="2:19" x14ac:dyDescent="0.25">
      <c r="B76" s="3"/>
      <c r="C76" s="3"/>
      <c r="D76" s="3"/>
      <c r="E76" s="3"/>
      <c r="F76" s="3"/>
      <c r="G76" s="3"/>
      <c r="H76" s="27"/>
      <c r="I76" s="27"/>
      <c r="J76" s="27"/>
      <c r="K76" s="27"/>
      <c r="L76" s="27"/>
      <c r="M76" s="3"/>
      <c r="N76" s="3"/>
      <c r="O76" s="3"/>
      <c r="P76" s="3"/>
      <c r="Q76" s="3"/>
      <c r="R76" s="3"/>
      <c r="S76" s="3"/>
    </row>
    <row r="77" spans="2:19" x14ac:dyDescent="0.25">
      <c r="B77" s="3"/>
      <c r="C77" s="3"/>
      <c r="D77" s="3"/>
      <c r="E77" s="3"/>
      <c r="F77" s="3"/>
      <c r="G77" s="3"/>
      <c r="H77" s="27"/>
      <c r="I77" s="27"/>
      <c r="J77" s="27"/>
      <c r="K77" s="27"/>
      <c r="L77" s="27"/>
      <c r="M77" s="3"/>
      <c r="N77" s="3"/>
      <c r="O77" s="3"/>
      <c r="P77" s="3"/>
      <c r="Q77" s="3"/>
      <c r="R77" s="3"/>
      <c r="S77" s="3"/>
    </row>
    <row r="78" spans="2:19" x14ac:dyDescent="0.25">
      <c r="B78" s="3"/>
      <c r="C78" s="3"/>
      <c r="D78" s="3"/>
      <c r="E78" s="3"/>
      <c r="F78" s="3"/>
      <c r="G78" s="3"/>
      <c r="H78" s="27"/>
      <c r="I78" s="27"/>
      <c r="J78" s="27"/>
      <c r="K78" s="27"/>
      <c r="L78" s="27"/>
      <c r="M78" s="3"/>
      <c r="N78" s="3"/>
      <c r="O78" s="3"/>
      <c r="P78" s="3"/>
      <c r="Q78" s="3"/>
      <c r="R78" s="3"/>
      <c r="S78" s="3"/>
    </row>
    <row r="79" spans="2:19" x14ac:dyDescent="0.25">
      <c r="B79" s="3"/>
      <c r="C79" s="3"/>
      <c r="D79" s="3"/>
      <c r="E79" s="3"/>
      <c r="F79" s="3"/>
      <c r="G79" s="3"/>
      <c r="H79" s="27"/>
      <c r="I79" s="27"/>
      <c r="J79" s="27"/>
      <c r="K79" s="27"/>
      <c r="L79" s="27"/>
      <c r="M79" s="3"/>
      <c r="N79" s="3"/>
      <c r="O79" s="3"/>
      <c r="P79" s="3"/>
      <c r="Q79" s="3"/>
      <c r="R79" s="3"/>
      <c r="S79" s="3"/>
    </row>
    <row r="80" spans="2:19" x14ac:dyDescent="0.25">
      <c r="B80" s="3"/>
      <c r="C80" s="3"/>
      <c r="D80" s="3"/>
      <c r="E80" s="3"/>
      <c r="F80" s="3"/>
      <c r="G80" s="3"/>
      <c r="H80" s="27"/>
      <c r="I80" s="27"/>
      <c r="J80" s="27"/>
      <c r="K80" s="27"/>
      <c r="L80" s="27"/>
      <c r="M80" s="3"/>
      <c r="N80" s="3"/>
      <c r="O80" s="3"/>
      <c r="P80" s="3"/>
      <c r="Q80" s="3"/>
      <c r="R80" s="3"/>
      <c r="S80" s="3"/>
    </row>
    <row r="81" spans="2:19" x14ac:dyDescent="0.25">
      <c r="B81" s="3"/>
      <c r="C81" s="3"/>
      <c r="D81" s="3"/>
      <c r="E81" s="3"/>
      <c r="F81" s="3"/>
      <c r="G81" s="3"/>
      <c r="H81" s="27"/>
      <c r="I81" s="27"/>
      <c r="J81" s="27"/>
      <c r="K81" s="27"/>
      <c r="L81" s="27"/>
      <c r="M81" s="3"/>
      <c r="N81" s="3"/>
      <c r="O81" s="3"/>
      <c r="P81" s="3"/>
      <c r="Q81" s="3"/>
      <c r="R81" s="3"/>
      <c r="S81" s="3"/>
    </row>
    <row r="82" spans="2:19" x14ac:dyDescent="0.25">
      <c r="B82" s="3"/>
      <c r="C82" s="3"/>
      <c r="D82" s="3"/>
      <c r="E82" s="3"/>
      <c r="F82" s="3"/>
      <c r="G82" s="3"/>
      <c r="H82" s="27"/>
      <c r="I82" s="27"/>
      <c r="J82" s="27"/>
      <c r="K82" s="27"/>
      <c r="L82" s="27"/>
      <c r="M82" s="3"/>
      <c r="N82" s="3"/>
      <c r="O82" s="3"/>
      <c r="P82" s="3"/>
      <c r="Q82" s="3"/>
      <c r="R82" s="3"/>
      <c r="S82" s="3"/>
    </row>
    <row r="83" spans="2:19" x14ac:dyDescent="0.25">
      <c r="B83" s="3"/>
      <c r="C83" s="3"/>
      <c r="D83" s="3"/>
      <c r="E83" s="3"/>
      <c r="F83" s="3"/>
      <c r="G83" s="3"/>
      <c r="H83" s="27"/>
      <c r="I83" s="27"/>
      <c r="J83" s="27"/>
      <c r="K83" s="27"/>
      <c r="L83" s="27"/>
      <c r="M83" s="3"/>
      <c r="N83" s="3"/>
      <c r="O83" s="3"/>
      <c r="P83" s="3"/>
      <c r="Q83" s="3"/>
      <c r="R83" s="3"/>
      <c r="S83" s="3"/>
    </row>
    <row r="84" spans="2:19" x14ac:dyDescent="0.25">
      <c r="B84" s="3"/>
      <c r="C84" s="3"/>
      <c r="D84" s="3"/>
      <c r="E84" s="3"/>
      <c r="F84" s="3"/>
      <c r="G84" s="3"/>
      <c r="H84" s="27"/>
      <c r="I84" s="27"/>
      <c r="J84" s="27"/>
      <c r="K84" s="27"/>
      <c r="L84" s="27"/>
      <c r="M84" s="3"/>
      <c r="N84" s="3"/>
      <c r="O84" s="3"/>
      <c r="P84" s="3"/>
      <c r="Q84" s="3"/>
      <c r="R84" s="3"/>
      <c r="S84" s="3"/>
    </row>
    <row r="85" spans="2:19" x14ac:dyDescent="0.25">
      <c r="B85" s="3"/>
      <c r="C85" s="3"/>
      <c r="D85" s="3"/>
      <c r="E85" s="3"/>
      <c r="F85" s="3"/>
      <c r="G85" s="3"/>
      <c r="H85" s="27"/>
      <c r="I85" s="27"/>
      <c r="J85" s="27"/>
      <c r="K85" s="27"/>
      <c r="L85" s="27"/>
      <c r="M85" s="3"/>
      <c r="N85" s="3"/>
      <c r="O85" s="3"/>
      <c r="P85" s="3"/>
      <c r="Q85" s="3"/>
      <c r="R85" s="3"/>
      <c r="S85" s="3"/>
    </row>
    <row r="86" spans="2:19" x14ac:dyDescent="0.25">
      <c r="B86" s="3"/>
      <c r="C86" s="3"/>
      <c r="D86" s="3"/>
      <c r="E86" s="3"/>
      <c r="F86" s="3"/>
      <c r="G86" s="3"/>
      <c r="H86" s="27"/>
      <c r="I86" s="27"/>
      <c r="J86" s="27"/>
      <c r="K86" s="27"/>
      <c r="L86" s="27"/>
      <c r="M86" s="3"/>
      <c r="N86" s="3"/>
      <c r="O86" s="3"/>
      <c r="P86" s="3"/>
      <c r="Q86" s="3"/>
      <c r="R86" s="3"/>
      <c r="S86" s="3"/>
    </row>
    <row r="87" spans="2:19" x14ac:dyDescent="0.25">
      <c r="B87" s="3"/>
      <c r="C87" s="3"/>
      <c r="D87" s="3"/>
      <c r="E87" s="3"/>
      <c r="F87" s="3"/>
      <c r="G87" s="3"/>
      <c r="H87" s="27"/>
      <c r="I87" s="27"/>
      <c r="J87" s="27"/>
      <c r="K87" s="27"/>
      <c r="L87" s="27"/>
      <c r="M87" s="3"/>
      <c r="N87" s="3"/>
      <c r="O87" s="3"/>
      <c r="P87" s="3"/>
      <c r="Q87" s="3"/>
      <c r="R87" s="3"/>
      <c r="S87" s="3"/>
    </row>
    <row r="88" spans="2:19" x14ac:dyDescent="0.25">
      <c r="B88" s="3"/>
      <c r="C88" s="3"/>
      <c r="D88" s="3"/>
      <c r="E88" s="3"/>
      <c r="F88" s="3"/>
      <c r="G88" s="3"/>
      <c r="H88" s="27"/>
      <c r="I88" s="27"/>
      <c r="J88" s="27"/>
      <c r="K88" s="27"/>
      <c r="L88" s="27"/>
      <c r="M88" s="3"/>
      <c r="N88" s="3"/>
      <c r="O88" s="3"/>
      <c r="P88" s="3"/>
      <c r="Q88" s="3"/>
      <c r="R88" s="3"/>
      <c r="S88" s="3"/>
    </row>
    <row r="89" spans="2:19" x14ac:dyDescent="0.25">
      <c r="B89" s="3"/>
      <c r="C89" s="3"/>
      <c r="D89" s="3"/>
      <c r="E89" s="3"/>
      <c r="F89" s="3"/>
      <c r="G89" s="3"/>
      <c r="H89" s="27"/>
      <c r="I89" s="27"/>
      <c r="J89" s="27"/>
      <c r="K89" s="27"/>
      <c r="L89" s="27"/>
      <c r="M89" s="3"/>
      <c r="N89" s="3"/>
      <c r="O89" s="3"/>
      <c r="P89" s="3"/>
      <c r="Q89" s="3"/>
      <c r="R89" s="3"/>
      <c r="S89" s="3"/>
    </row>
    <row r="90" spans="2:19" x14ac:dyDescent="0.25">
      <c r="B90" s="3"/>
      <c r="C90" s="3"/>
      <c r="D90" s="3"/>
      <c r="E90" s="3"/>
      <c r="F90" s="3"/>
      <c r="G90" s="3"/>
      <c r="H90" s="27"/>
      <c r="I90" s="27"/>
      <c r="J90" s="27"/>
      <c r="K90" s="27"/>
      <c r="L90" s="27"/>
      <c r="M90" s="3"/>
      <c r="N90" s="3"/>
      <c r="O90" s="3"/>
      <c r="P90" s="3"/>
      <c r="Q90" s="3"/>
      <c r="R90" s="3"/>
      <c r="S90" s="3"/>
    </row>
    <row r="91" spans="2:19" x14ac:dyDescent="0.25">
      <c r="B91" s="3"/>
      <c r="C91" s="3"/>
      <c r="D91" s="3"/>
      <c r="E91" s="3"/>
      <c r="F91" s="3"/>
      <c r="G91" s="3"/>
      <c r="H91" s="27"/>
      <c r="I91" s="27"/>
      <c r="J91" s="27"/>
      <c r="K91" s="27"/>
      <c r="L91" s="27"/>
      <c r="M91" s="3"/>
      <c r="N91" s="3"/>
      <c r="O91" s="3"/>
      <c r="P91" s="3"/>
      <c r="Q91" s="3"/>
      <c r="R91" s="3"/>
      <c r="S91" s="3"/>
    </row>
    <row r="92" spans="2:19" x14ac:dyDescent="0.25">
      <c r="B92" s="3"/>
      <c r="C92" s="3"/>
      <c r="D92" s="3"/>
      <c r="E92" s="3"/>
      <c r="F92" s="3"/>
      <c r="G92" s="3"/>
      <c r="H92" s="27"/>
      <c r="I92" s="27"/>
      <c r="J92" s="27"/>
      <c r="K92" s="27"/>
      <c r="L92" s="27"/>
      <c r="M92" s="3"/>
      <c r="N92" s="3"/>
      <c r="O92" s="3"/>
      <c r="P92" s="3"/>
      <c r="Q92" s="3"/>
      <c r="R92" s="3"/>
      <c r="S92" s="3"/>
    </row>
    <row r="93" spans="2:19" x14ac:dyDescent="0.25">
      <c r="B93" s="3"/>
      <c r="C93" s="3"/>
      <c r="D93" s="3"/>
      <c r="E93" s="3"/>
      <c r="F93" s="3"/>
      <c r="G93" s="3"/>
      <c r="H93" s="27"/>
      <c r="I93" s="27"/>
      <c r="J93" s="27"/>
      <c r="K93" s="27"/>
      <c r="L93" s="27"/>
      <c r="M93" s="3"/>
      <c r="N93" s="3"/>
      <c r="O93" s="3"/>
      <c r="P93" s="3"/>
      <c r="Q93" s="3"/>
      <c r="R93" s="3"/>
      <c r="S93" s="3"/>
    </row>
    <row r="94" spans="2:19" x14ac:dyDescent="0.25">
      <c r="B94" s="3"/>
      <c r="C94" s="3"/>
      <c r="D94" s="3"/>
      <c r="E94" s="3"/>
      <c r="F94" s="3"/>
      <c r="G94" s="3"/>
      <c r="H94" s="27"/>
      <c r="I94" s="27"/>
      <c r="J94" s="27"/>
      <c r="K94" s="27"/>
      <c r="L94" s="27"/>
      <c r="M94" s="3"/>
      <c r="N94" s="3"/>
      <c r="O94" s="3"/>
      <c r="P94" s="3"/>
      <c r="Q94" s="3"/>
      <c r="R94" s="3"/>
      <c r="S94" s="3"/>
    </row>
    <row r="95" spans="2:19" x14ac:dyDescent="0.25">
      <c r="B95" s="3"/>
      <c r="C95" s="3"/>
      <c r="D95" s="3"/>
      <c r="E95" s="3"/>
      <c r="F95" s="3"/>
      <c r="G95" s="3"/>
      <c r="H95" s="27"/>
      <c r="I95" s="27"/>
      <c r="J95" s="27"/>
      <c r="K95" s="27"/>
      <c r="L95" s="27"/>
      <c r="M95" s="3"/>
      <c r="N95" s="3"/>
      <c r="O95" s="3"/>
      <c r="P95" s="3"/>
      <c r="Q95" s="3"/>
      <c r="R95" s="3"/>
      <c r="S95" s="3"/>
    </row>
    <row r="96" spans="2:19" x14ac:dyDescent="0.25">
      <c r="B96" s="3"/>
      <c r="C96" s="3"/>
      <c r="D96" s="3"/>
      <c r="E96" s="3"/>
      <c r="F96" s="3"/>
      <c r="G96" s="3"/>
      <c r="H96" s="27"/>
      <c r="I96" s="27"/>
      <c r="J96" s="27"/>
      <c r="K96" s="27"/>
      <c r="L96" s="27"/>
      <c r="M96" s="3"/>
      <c r="N96" s="3"/>
      <c r="O96" s="3"/>
      <c r="P96" s="3"/>
      <c r="Q96" s="3"/>
      <c r="R96" s="3"/>
      <c r="S96" s="3"/>
    </row>
    <row r="97" spans="2:19" x14ac:dyDescent="0.25">
      <c r="B97" s="3"/>
      <c r="C97" s="3"/>
      <c r="D97" s="3"/>
      <c r="E97" s="3"/>
      <c r="F97" s="3"/>
      <c r="G97" s="3"/>
      <c r="H97" s="27"/>
      <c r="I97" s="27"/>
      <c r="J97" s="27"/>
      <c r="K97" s="27"/>
      <c r="L97" s="27"/>
      <c r="M97" s="3"/>
      <c r="N97" s="3"/>
      <c r="O97" s="3"/>
      <c r="P97" s="3"/>
      <c r="Q97" s="3"/>
      <c r="R97" s="3"/>
      <c r="S97" s="3"/>
    </row>
    <row r="98" spans="2:19" x14ac:dyDescent="0.25">
      <c r="B98" s="3"/>
      <c r="C98" s="3"/>
      <c r="D98" s="3"/>
      <c r="E98" s="3"/>
      <c r="F98" s="3"/>
      <c r="G98" s="3"/>
      <c r="H98" s="27"/>
      <c r="I98" s="27"/>
      <c r="J98" s="27"/>
      <c r="K98" s="27"/>
      <c r="L98" s="27"/>
      <c r="M98" s="3"/>
      <c r="N98" s="3"/>
      <c r="O98" s="3"/>
      <c r="P98" s="3"/>
      <c r="Q98" s="3"/>
      <c r="R98" s="3"/>
      <c r="S98" s="3"/>
    </row>
    <row r="99" spans="2:19" x14ac:dyDescent="0.25">
      <c r="B99" s="3"/>
      <c r="C99" s="3"/>
      <c r="D99" s="3"/>
      <c r="E99" s="3"/>
      <c r="F99" s="3"/>
      <c r="G99" s="3"/>
      <c r="H99" s="27"/>
      <c r="I99" s="27"/>
      <c r="J99" s="27"/>
      <c r="K99" s="27"/>
      <c r="L99" s="27"/>
      <c r="M99" s="3"/>
      <c r="N99" s="3"/>
      <c r="O99" s="3"/>
      <c r="P99" s="3"/>
      <c r="Q99" s="3"/>
      <c r="R99" s="3"/>
      <c r="S99" s="3"/>
    </row>
    <row r="100" spans="2:19" x14ac:dyDescent="0.25">
      <c r="B100" s="3"/>
      <c r="C100" s="3"/>
      <c r="D100" s="3"/>
      <c r="E100" s="3"/>
      <c r="F100" s="3"/>
      <c r="G100" s="3"/>
      <c r="H100" s="27"/>
      <c r="I100" s="27"/>
      <c r="J100" s="27"/>
      <c r="K100" s="27"/>
      <c r="L100" s="27"/>
      <c r="M100" s="3"/>
      <c r="N100" s="3"/>
      <c r="O100" s="3"/>
      <c r="P100" s="3"/>
      <c r="Q100" s="3"/>
      <c r="R100" s="3"/>
      <c r="S100" s="3"/>
    </row>
    <row r="101" spans="2:19" x14ac:dyDescent="0.25">
      <c r="B101" s="3"/>
      <c r="C101" s="3"/>
      <c r="D101" s="3"/>
      <c r="E101" s="3"/>
      <c r="F101" s="3"/>
      <c r="G101" s="3"/>
      <c r="H101" s="27"/>
      <c r="I101" s="27"/>
      <c r="J101" s="27"/>
      <c r="K101" s="27"/>
      <c r="L101" s="27"/>
      <c r="M101" s="3"/>
      <c r="N101" s="3"/>
      <c r="O101" s="3"/>
      <c r="P101" s="3"/>
      <c r="Q101" s="3"/>
      <c r="R101" s="3"/>
      <c r="S101" s="3"/>
    </row>
    <row r="102" spans="2:19" x14ac:dyDescent="0.25">
      <c r="B102" s="3"/>
      <c r="C102" s="3"/>
      <c r="D102" s="3"/>
      <c r="E102" s="3"/>
      <c r="F102" s="3"/>
      <c r="G102" s="3"/>
      <c r="H102" s="27"/>
      <c r="I102" s="27"/>
      <c r="J102" s="27"/>
      <c r="K102" s="27"/>
      <c r="L102" s="27"/>
      <c r="M102" s="3"/>
      <c r="N102" s="3"/>
      <c r="O102" s="3"/>
      <c r="P102" s="3"/>
      <c r="Q102" s="3"/>
      <c r="R102" s="3"/>
      <c r="S102" s="3"/>
    </row>
    <row r="103" spans="2:19" x14ac:dyDescent="0.25">
      <c r="B103" s="3"/>
      <c r="C103" s="3"/>
      <c r="D103" s="3"/>
      <c r="E103" s="3"/>
      <c r="F103" s="3"/>
      <c r="G103" s="3"/>
      <c r="H103" s="27"/>
      <c r="I103" s="27"/>
      <c r="J103" s="27"/>
      <c r="K103" s="27"/>
      <c r="L103" s="27"/>
      <c r="M103" s="3"/>
      <c r="N103" s="3"/>
      <c r="O103" s="3"/>
      <c r="P103" s="3"/>
      <c r="Q103" s="3"/>
      <c r="R103" s="3"/>
      <c r="S103" s="3"/>
    </row>
    <row r="104" spans="2:19" x14ac:dyDescent="0.25">
      <c r="B104" s="3"/>
      <c r="C104" s="3"/>
      <c r="D104" s="3"/>
      <c r="E104" s="3"/>
      <c r="F104" s="3"/>
      <c r="G104" s="3"/>
      <c r="H104" s="27"/>
      <c r="I104" s="27"/>
      <c r="J104" s="27"/>
      <c r="K104" s="27"/>
      <c r="L104" s="27"/>
      <c r="M104" s="3"/>
      <c r="N104" s="3"/>
      <c r="O104" s="3"/>
      <c r="P104" s="3"/>
      <c r="Q104" s="3"/>
      <c r="R104" s="3"/>
      <c r="S104" s="3"/>
    </row>
    <row r="105" spans="2:19" x14ac:dyDescent="0.25">
      <c r="B105" s="3"/>
      <c r="C105" s="3"/>
      <c r="D105" s="3"/>
      <c r="E105" s="3"/>
      <c r="F105" s="3"/>
      <c r="G105" s="3"/>
      <c r="H105" s="27"/>
      <c r="I105" s="27"/>
      <c r="J105" s="27"/>
      <c r="K105" s="27"/>
      <c r="L105" s="27"/>
      <c r="M105" s="3"/>
      <c r="N105" s="3"/>
      <c r="O105" s="3"/>
      <c r="P105" s="3"/>
      <c r="Q105" s="3"/>
      <c r="R105" s="3"/>
      <c r="S105" s="3"/>
    </row>
    <row r="106" spans="2:19" x14ac:dyDescent="0.25">
      <c r="B106" s="3"/>
      <c r="C106" s="3"/>
      <c r="D106" s="3"/>
      <c r="E106" s="3"/>
      <c r="F106" s="3"/>
      <c r="G106" s="3"/>
      <c r="H106" s="27"/>
      <c r="I106" s="27"/>
      <c r="J106" s="27"/>
      <c r="K106" s="27"/>
      <c r="L106" s="27"/>
      <c r="M106" s="3"/>
      <c r="N106" s="3"/>
      <c r="O106" s="3"/>
      <c r="P106" s="3"/>
      <c r="Q106" s="3"/>
      <c r="R106" s="3"/>
      <c r="S106" s="3"/>
    </row>
    <row r="107" spans="2:19" x14ac:dyDescent="0.25">
      <c r="B107" s="3"/>
      <c r="C107" s="3"/>
      <c r="D107" s="3"/>
      <c r="E107" s="3"/>
      <c r="F107" s="3"/>
      <c r="G107" s="3"/>
      <c r="H107" s="27"/>
      <c r="I107" s="27"/>
      <c r="J107" s="27"/>
      <c r="K107" s="27"/>
      <c r="L107" s="27"/>
      <c r="M107" s="3"/>
      <c r="N107" s="3"/>
      <c r="O107" s="3"/>
      <c r="P107" s="3"/>
      <c r="Q107" s="3"/>
      <c r="R107" s="3"/>
      <c r="S107" s="3"/>
    </row>
    <row r="108" spans="2:19" x14ac:dyDescent="0.25">
      <c r="B108" s="3"/>
      <c r="C108" s="3"/>
      <c r="D108" s="3"/>
      <c r="E108" s="3"/>
      <c r="F108" s="3"/>
      <c r="G108" s="3"/>
      <c r="H108" s="27"/>
      <c r="I108" s="27"/>
      <c r="J108" s="27"/>
      <c r="K108" s="27"/>
      <c r="L108" s="27"/>
      <c r="M108" s="3"/>
      <c r="N108" s="3"/>
      <c r="O108" s="3"/>
      <c r="P108" s="3"/>
      <c r="Q108" s="3"/>
      <c r="R108" s="3"/>
      <c r="S108" s="3"/>
    </row>
    <row r="109" spans="2:19" x14ac:dyDescent="0.25">
      <c r="B109" s="3"/>
      <c r="C109" s="3"/>
      <c r="D109" s="3"/>
      <c r="E109" s="3"/>
      <c r="F109" s="3"/>
      <c r="G109" s="3"/>
      <c r="H109" s="27"/>
      <c r="I109" s="27"/>
      <c r="J109" s="27"/>
      <c r="K109" s="27"/>
      <c r="L109" s="27"/>
      <c r="M109" s="3"/>
      <c r="N109" s="3"/>
      <c r="O109" s="3"/>
      <c r="P109" s="3"/>
      <c r="Q109" s="3"/>
      <c r="R109" s="3"/>
      <c r="S109" s="3"/>
    </row>
    <row r="110" spans="2:19" x14ac:dyDescent="0.25">
      <c r="B110" s="3"/>
      <c r="C110" s="3"/>
      <c r="D110" s="3"/>
      <c r="E110" s="3"/>
      <c r="F110" s="3"/>
      <c r="G110" s="3"/>
      <c r="H110" s="27"/>
      <c r="I110" s="27"/>
      <c r="J110" s="27"/>
      <c r="K110" s="27"/>
      <c r="L110" s="27"/>
      <c r="M110" s="3"/>
      <c r="N110" s="3"/>
      <c r="O110" s="3"/>
      <c r="P110" s="3"/>
      <c r="Q110" s="3"/>
      <c r="R110" s="3"/>
      <c r="S110" s="3"/>
    </row>
    <row r="111" spans="2:19" x14ac:dyDescent="0.25">
      <c r="B111" s="3"/>
      <c r="C111" s="3"/>
      <c r="D111" s="3"/>
      <c r="E111" s="3"/>
      <c r="F111" s="3"/>
      <c r="G111" s="3"/>
      <c r="H111" s="27"/>
      <c r="I111" s="27"/>
      <c r="J111" s="27"/>
      <c r="K111" s="27"/>
      <c r="L111" s="27"/>
      <c r="M111" s="3"/>
      <c r="N111" s="3"/>
      <c r="O111" s="3"/>
      <c r="P111" s="3"/>
      <c r="Q111" s="3"/>
      <c r="R111" s="3"/>
      <c r="S111" s="3"/>
    </row>
    <row r="112" spans="2:19" x14ac:dyDescent="0.25">
      <c r="B112" s="3"/>
      <c r="C112" s="3"/>
      <c r="D112" s="3"/>
      <c r="E112" s="3"/>
      <c r="F112" s="3"/>
      <c r="G112" s="3"/>
      <c r="H112" s="27"/>
      <c r="I112" s="27"/>
      <c r="J112" s="27"/>
      <c r="K112" s="27"/>
      <c r="L112" s="27"/>
      <c r="M112" s="3"/>
      <c r="N112" s="3"/>
      <c r="O112" s="3"/>
      <c r="P112" s="3"/>
      <c r="Q112" s="3"/>
      <c r="R112" s="3"/>
      <c r="S112" s="3"/>
    </row>
    <row r="113" spans="2:19" x14ac:dyDescent="0.25">
      <c r="B113" s="3"/>
      <c r="C113" s="3"/>
      <c r="D113" s="3"/>
      <c r="E113" s="3"/>
      <c r="F113" s="3"/>
      <c r="G113" s="3"/>
      <c r="H113" s="27"/>
      <c r="I113" s="27"/>
      <c r="J113" s="27"/>
      <c r="K113" s="27"/>
      <c r="L113" s="27"/>
      <c r="M113" s="3"/>
      <c r="N113" s="3"/>
      <c r="O113" s="3"/>
      <c r="P113" s="3"/>
      <c r="Q113" s="3"/>
      <c r="R113" s="3"/>
      <c r="S113" s="3"/>
    </row>
    <row r="114" spans="2:19" x14ac:dyDescent="0.25">
      <c r="B114" s="3"/>
      <c r="C114" s="3"/>
      <c r="D114" s="3"/>
      <c r="E114" s="3"/>
      <c r="F114" s="3"/>
      <c r="G114" s="3"/>
      <c r="H114" s="27"/>
      <c r="I114" s="27"/>
      <c r="J114" s="27"/>
      <c r="K114" s="27"/>
      <c r="L114" s="27"/>
      <c r="M114" s="3"/>
      <c r="N114" s="3"/>
      <c r="O114" s="3"/>
      <c r="P114" s="3"/>
      <c r="Q114" s="3"/>
      <c r="R114" s="3"/>
      <c r="S114" s="3"/>
    </row>
    <row r="115" spans="2:19" x14ac:dyDescent="0.25">
      <c r="B115" s="3"/>
      <c r="C115" s="3"/>
      <c r="D115" s="3"/>
      <c r="E115" s="3"/>
      <c r="F115" s="3"/>
      <c r="G115" s="3"/>
      <c r="H115" s="27"/>
      <c r="I115" s="27"/>
      <c r="J115" s="27"/>
      <c r="K115" s="27"/>
      <c r="L115" s="27"/>
      <c r="M115" s="3"/>
      <c r="N115" s="3"/>
      <c r="O115" s="3"/>
      <c r="P115" s="3"/>
      <c r="Q115" s="3"/>
      <c r="R115" s="3"/>
      <c r="S115" s="3"/>
    </row>
    <row r="116" spans="2:19" x14ac:dyDescent="0.25">
      <c r="B116" s="3"/>
      <c r="C116" s="3"/>
      <c r="D116" s="3"/>
      <c r="E116" s="3"/>
      <c r="F116" s="3"/>
      <c r="G116" s="3"/>
      <c r="H116" s="27"/>
      <c r="I116" s="27"/>
      <c r="J116" s="27"/>
      <c r="K116" s="27"/>
      <c r="L116" s="27"/>
      <c r="M116" s="3"/>
      <c r="N116" s="3"/>
      <c r="O116" s="3"/>
      <c r="P116" s="3"/>
      <c r="Q116" s="3"/>
      <c r="R116" s="3"/>
      <c r="S116" s="3"/>
    </row>
    <row r="117" spans="2:19" x14ac:dyDescent="0.25">
      <c r="B117" s="3"/>
      <c r="C117" s="3"/>
      <c r="D117" s="3"/>
      <c r="E117" s="3"/>
      <c r="F117" s="3"/>
      <c r="G117" s="3"/>
      <c r="H117" s="27"/>
      <c r="I117" s="27"/>
      <c r="J117" s="27"/>
      <c r="K117" s="27"/>
      <c r="L117" s="27"/>
      <c r="M117" s="3"/>
      <c r="N117" s="3"/>
      <c r="O117" s="3"/>
      <c r="P117" s="3"/>
      <c r="Q117" s="3"/>
      <c r="R117" s="3"/>
      <c r="S117" s="3"/>
    </row>
    <row r="118" spans="2:19" x14ac:dyDescent="0.25">
      <c r="B118" s="3"/>
      <c r="C118" s="3"/>
      <c r="D118" s="3"/>
      <c r="E118" s="3"/>
      <c r="F118" s="3"/>
      <c r="G118" s="3"/>
      <c r="H118" s="27"/>
      <c r="I118" s="27"/>
      <c r="J118" s="27"/>
      <c r="K118" s="27"/>
      <c r="L118" s="27"/>
      <c r="M118" s="3"/>
      <c r="N118" s="3"/>
      <c r="O118" s="3"/>
      <c r="P118" s="3"/>
      <c r="Q118" s="3"/>
      <c r="R118" s="3"/>
      <c r="S118" s="3"/>
    </row>
    <row r="119" spans="2:19" x14ac:dyDescent="0.25">
      <c r="B119" s="3"/>
      <c r="C119" s="3"/>
      <c r="D119" s="3"/>
      <c r="E119" s="3"/>
      <c r="F119" s="3"/>
      <c r="G119" s="3"/>
      <c r="H119" s="27"/>
      <c r="I119" s="27"/>
      <c r="J119" s="27"/>
      <c r="K119" s="27"/>
      <c r="L119" s="27"/>
      <c r="M119" s="3"/>
      <c r="N119" s="3"/>
      <c r="O119" s="3"/>
      <c r="P119" s="3"/>
      <c r="Q119" s="3"/>
      <c r="R119" s="3"/>
      <c r="S119" s="3"/>
    </row>
    <row r="120" spans="2:19" x14ac:dyDescent="0.25">
      <c r="B120" s="3"/>
      <c r="C120" s="3"/>
      <c r="D120" s="3"/>
      <c r="E120" s="3"/>
      <c r="F120" s="3"/>
      <c r="G120" s="3"/>
      <c r="H120" s="27"/>
      <c r="I120" s="27"/>
      <c r="J120" s="27"/>
      <c r="K120" s="27"/>
      <c r="L120" s="27"/>
      <c r="M120" s="3"/>
      <c r="N120" s="3"/>
      <c r="O120" s="3"/>
      <c r="P120" s="3"/>
      <c r="Q120" s="3"/>
      <c r="R120" s="3"/>
      <c r="S120" s="3"/>
    </row>
    <row r="121" spans="2:19" x14ac:dyDescent="0.25">
      <c r="B121" s="3"/>
      <c r="C121" s="3"/>
      <c r="D121" s="3"/>
      <c r="E121" s="3"/>
      <c r="F121" s="3"/>
      <c r="G121" s="3"/>
      <c r="H121" s="27"/>
      <c r="I121" s="27"/>
      <c r="J121" s="27"/>
      <c r="K121" s="27"/>
      <c r="L121" s="27"/>
      <c r="M121" s="3"/>
      <c r="N121" s="3"/>
      <c r="O121" s="3"/>
      <c r="P121" s="3"/>
      <c r="Q121" s="3"/>
      <c r="R121" s="3"/>
      <c r="S121" s="3"/>
    </row>
    <row r="122" spans="2:19" x14ac:dyDescent="0.25">
      <c r="B122" s="3"/>
      <c r="C122" s="3"/>
      <c r="D122" s="3"/>
      <c r="E122" s="3"/>
      <c r="F122" s="3"/>
      <c r="G122" s="3"/>
      <c r="H122" s="27"/>
      <c r="I122" s="27"/>
      <c r="J122" s="27"/>
      <c r="K122" s="27"/>
      <c r="L122" s="27"/>
      <c r="M122" s="3"/>
      <c r="N122" s="3"/>
      <c r="O122" s="3"/>
      <c r="P122" s="3"/>
      <c r="Q122" s="3"/>
      <c r="R122" s="3"/>
      <c r="S122" s="3"/>
    </row>
    <row r="123" spans="2:19" x14ac:dyDescent="0.25">
      <c r="B123" s="3"/>
      <c r="C123" s="3"/>
      <c r="D123" s="3"/>
      <c r="E123" s="3"/>
      <c r="F123" s="3"/>
      <c r="G123" s="3"/>
      <c r="H123" s="27"/>
      <c r="I123" s="27"/>
      <c r="J123" s="27"/>
      <c r="K123" s="27"/>
      <c r="L123" s="27"/>
      <c r="M123" s="3"/>
      <c r="N123" s="3"/>
      <c r="O123" s="3"/>
      <c r="P123" s="3"/>
      <c r="Q123" s="3"/>
      <c r="R123" s="3"/>
      <c r="S123" s="3"/>
    </row>
    <row r="124" spans="2:19" x14ac:dyDescent="0.25">
      <c r="B124" s="3"/>
      <c r="C124" s="3"/>
      <c r="D124" s="3"/>
      <c r="E124" s="3"/>
      <c r="F124" s="3"/>
      <c r="G124" s="3"/>
      <c r="H124" s="27"/>
      <c r="I124" s="27"/>
      <c r="J124" s="27"/>
      <c r="K124" s="27"/>
      <c r="L124" s="27"/>
      <c r="M124" s="3"/>
      <c r="N124" s="3"/>
      <c r="O124" s="3"/>
      <c r="P124" s="3"/>
      <c r="Q124" s="3"/>
      <c r="R124" s="3"/>
      <c r="S124" s="3"/>
    </row>
    <row r="125" spans="2:19" x14ac:dyDescent="0.25">
      <c r="B125" s="3"/>
      <c r="C125" s="3"/>
      <c r="D125" s="3"/>
      <c r="E125" s="3"/>
      <c r="F125" s="3"/>
      <c r="G125" s="3"/>
      <c r="H125" s="27"/>
      <c r="I125" s="27"/>
      <c r="J125" s="27"/>
      <c r="K125" s="27"/>
      <c r="L125" s="27"/>
      <c r="M125" s="3"/>
      <c r="N125" s="3"/>
      <c r="O125" s="3"/>
      <c r="P125" s="3"/>
      <c r="Q125" s="3"/>
      <c r="R125" s="3"/>
      <c r="S125" s="3"/>
    </row>
    <row r="126" spans="2:19" x14ac:dyDescent="0.25">
      <c r="B126" s="3"/>
      <c r="C126" s="3"/>
      <c r="D126" s="3"/>
      <c r="E126" s="3"/>
      <c r="F126" s="3"/>
      <c r="G126" s="3"/>
      <c r="H126" s="27"/>
      <c r="I126" s="27"/>
      <c r="J126" s="27"/>
      <c r="K126" s="27"/>
      <c r="L126" s="27"/>
      <c r="M126" s="3"/>
      <c r="N126" s="3"/>
      <c r="O126" s="3"/>
      <c r="P126" s="3"/>
      <c r="Q126" s="3"/>
      <c r="R126" s="3"/>
      <c r="S126" s="3"/>
    </row>
    <row r="127" spans="2:19" x14ac:dyDescent="0.25">
      <c r="B127" s="3"/>
      <c r="C127" s="3"/>
      <c r="D127" s="3"/>
      <c r="E127" s="3"/>
      <c r="F127" s="3"/>
      <c r="G127" s="3"/>
      <c r="H127" s="27"/>
      <c r="I127" s="27"/>
      <c r="J127" s="27"/>
      <c r="K127" s="27"/>
      <c r="L127" s="27"/>
      <c r="M127" s="3"/>
      <c r="N127" s="3"/>
      <c r="O127" s="3"/>
      <c r="P127" s="3"/>
      <c r="Q127" s="3"/>
      <c r="R127" s="3"/>
      <c r="S127" s="3"/>
    </row>
    <row r="128" spans="2:19" x14ac:dyDescent="0.25">
      <c r="B128" s="3"/>
      <c r="C128" s="3"/>
      <c r="D128" s="3"/>
      <c r="E128" s="3"/>
      <c r="F128" s="3"/>
      <c r="G128" s="3"/>
      <c r="H128" s="27"/>
      <c r="I128" s="27"/>
      <c r="J128" s="27"/>
      <c r="K128" s="27"/>
      <c r="L128" s="27"/>
      <c r="M128" s="3"/>
      <c r="N128" s="3"/>
      <c r="O128" s="3"/>
      <c r="P128" s="3"/>
      <c r="Q128" s="3"/>
      <c r="R128" s="3"/>
      <c r="S128" s="3"/>
    </row>
    <row r="129" spans="2:19" x14ac:dyDescent="0.25">
      <c r="B129" s="3"/>
      <c r="C129" s="3"/>
      <c r="D129" s="3"/>
      <c r="E129" s="3"/>
      <c r="F129" s="3"/>
      <c r="G129" s="3"/>
      <c r="H129" s="27"/>
      <c r="I129" s="27"/>
      <c r="J129" s="27"/>
      <c r="K129" s="27"/>
      <c r="L129" s="27"/>
      <c r="M129" s="3"/>
      <c r="N129" s="3"/>
      <c r="O129" s="3"/>
      <c r="P129" s="3"/>
      <c r="Q129" s="3"/>
      <c r="R129" s="3"/>
      <c r="S129" s="3"/>
    </row>
    <row r="130" spans="2:19" x14ac:dyDescent="0.25">
      <c r="B130" s="3"/>
      <c r="C130" s="3"/>
      <c r="D130" s="3"/>
      <c r="E130" s="3"/>
      <c r="F130" s="3"/>
      <c r="G130" s="3"/>
      <c r="H130" s="27"/>
      <c r="I130" s="27"/>
      <c r="J130" s="27"/>
      <c r="K130" s="27"/>
      <c r="L130" s="27"/>
      <c r="M130" s="3"/>
      <c r="N130" s="3"/>
      <c r="O130" s="3"/>
      <c r="P130" s="3"/>
      <c r="Q130" s="3"/>
      <c r="R130" s="3"/>
      <c r="S130" s="3"/>
    </row>
    <row r="131" spans="2:19" x14ac:dyDescent="0.25">
      <c r="B131" s="3"/>
      <c r="C131" s="3"/>
      <c r="D131" s="3"/>
      <c r="E131" s="3"/>
      <c r="F131" s="3"/>
      <c r="G131" s="3"/>
      <c r="H131" s="27"/>
      <c r="I131" s="27"/>
      <c r="J131" s="27"/>
      <c r="K131" s="27"/>
      <c r="L131" s="27"/>
      <c r="M131" s="3"/>
      <c r="N131" s="3"/>
      <c r="O131" s="3"/>
      <c r="P131" s="3"/>
      <c r="Q131" s="3"/>
      <c r="R131" s="3"/>
      <c r="S131" s="3"/>
    </row>
    <row r="132" spans="2:19" x14ac:dyDescent="0.25">
      <c r="B132" s="3"/>
      <c r="C132" s="3"/>
      <c r="D132" s="3"/>
      <c r="E132" s="3"/>
      <c r="F132" s="3"/>
      <c r="G132" s="3"/>
      <c r="H132" s="27"/>
      <c r="I132" s="27"/>
      <c r="J132" s="27"/>
      <c r="K132" s="27"/>
      <c r="L132" s="27"/>
      <c r="M132" s="3"/>
      <c r="N132" s="3"/>
      <c r="O132" s="3"/>
      <c r="P132" s="3"/>
      <c r="Q132" s="3"/>
      <c r="R132" s="3"/>
      <c r="S132" s="3"/>
    </row>
    <row r="133" spans="2:19" x14ac:dyDescent="0.25">
      <c r="B133" s="3"/>
      <c r="C133" s="3"/>
      <c r="D133" s="3"/>
      <c r="E133" s="3"/>
      <c r="F133" s="3"/>
      <c r="G133" s="3"/>
      <c r="H133" s="27"/>
      <c r="I133" s="27"/>
      <c r="J133" s="27"/>
      <c r="K133" s="27"/>
      <c r="L133" s="27"/>
      <c r="M133" s="3"/>
      <c r="N133" s="3"/>
      <c r="O133" s="3"/>
      <c r="P133" s="3"/>
      <c r="Q133" s="3"/>
      <c r="R133" s="3"/>
      <c r="S133" s="3"/>
    </row>
    <row r="134" spans="2:19" x14ac:dyDescent="0.25">
      <c r="B134" s="3"/>
      <c r="C134" s="3"/>
      <c r="D134" s="3"/>
      <c r="E134" s="3"/>
      <c r="F134" s="3"/>
      <c r="G134" s="3"/>
      <c r="H134" s="27"/>
      <c r="I134" s="27"/>
      <c r="J134" s="27"/>
      <c r="K134" s="27"/>
      <c r="L134" s="27"/>
      <c r="M134" s="3"/>
      <c r="N134" s="3"/>
      <c r="O134" s="3"/>
      <c r="P134" s="3"/>
      <c r="Q134" s="3"/>
      <c r="R134" s="3"/>
      <c r="S134" s="3"/>
    </row>
    <row r="135" spans="2:19" x14ac:dyDescent="0.25">
      <c r="B135" s="3"/>
      <c r="C135" s="3"/>
      <c r="D135" s="3"/>
      <c r="E135" s="3"/>
      <c r="F135" s="3"/>
      <c r="G135" s="3"/>
      <c r="H135" s="27"/>
      <c r="I135" s="27"/>
      <c r="J135" s="27"/>
      <c r="K135" s="27"/>
      <c r="L135" s="27"/>
      <c r="M135" s="3"/>
      <c r="N135" s="3"/>
      <c r="O135" s="3"/>
      <c r="P135" s="3"/>
      <c r="Q135" s="3"/>
      <c r="R135" s="3"/>
      <c r="S135" s="3"/>
    </row>
    <row r="136" spans="2:19" x14ac:dyDescent="0.25">
      <c r="B136" s="3"/>
      <c r="C136" s="3"/>
      <c r="D136" s="3"/>
      <c r="E136" s="3"/>
      <c r="F136" s="3"/>
      <c r="G136" s="3"/>
      <c r="H136" s="27"/>
      <c r="I136" s="27"/>
      <c r="J136" s="27"/>
      <c r="K136" s="27"/>
      <c r="L136" s="27"/>
      <c r="M136" s="3"/>
      <c r="N136" s="3"/>
      <c r="O136" s="3"/>
      <c r="P136" s="3"/>
      <c r="Q136" s="3"/>
      <c r="R136" s="3"/>
      <c r="S136" s="3"/>
    </row>
    <row r="137" spans="2:19" x14ac:dyDescent="0.25">
      <c r="B137" s="3"/>
      <c r="C137" s="3"/>
      <c r="D137" s="3"/>
      <c r="E137" s="3"/>
      <c r="F137" s="3"/>
      <c r="G137" s="3"/>
      <c r="H137" s="27"/>
      <c r="I137" s="27"/>
      <c r="J137" s="27"/>
      <c r="K137" s="27"/>
      <c r="L137" s="27"/>
      <c r="M137" s="3"/>
      <c r="N137" s="3"/>
      <c r="O137" s="3"/>
      <c r="P137" s="3"/>
      <c r="Q137" s="3"/>
      <c r="R137" s="3"/>
      <c r="S137" s="3"/>
    </row>
    <row r="138" spans="2:19" x14ac:dyDescent="0.25">
      <c r="B138" s="3"/>
      <c r="C138" s="3"/>
      <c r="D138" s="3"/>
      <c r="E138" s="3"/>
      <c r="F138" s="3"/>
      <c r="G138" s="3"/>
      <c r="H138" s="27"/>
      <c r="I138" s="27"/>
      <c r="J138" s="27"/>
      <c r="K138" s="27"/>
      <c r="L138" s="27"/>
      <c r="M138" s="3"/>
      <c r="N138" s="3"/>
      <c r="O138" s="3"/>
      <c r="P138" s="3"/>
      <c r="Q138" s="3"/>
      <c r="R138" s="3"/>
      <c r="S138" s="3"/>
    </row>
    <row r="139" spans="2:19" x14ac:dyDescent="0.25">
      <c r="B139" s="3"/>
      <c r="C139" s="3"/>
      <c r="D139" s="3"/>
      <c r="E139" s="3"/>
      <c r="F139" s="3"/>
      <c r="G139" s="3"/>
      <c r="H139" s="27"/>
      <c r="I139" s="27"/>
      <c r="J139" s="27"/>
      <c r="K139" s="27"/>
      <c r="L139" s="27"/>
      <c r="M139" s="3"/>
      <c r="N139" s="3"/>
      <c r="O139" s="3"/>
      <c r="P139" s="3"/>
      <c r="Q139" s="3"/>
      <c r="R139" s="3"/>
      <c r="S139" s="3"/>
    </row>
    <row r="140" spans="2:19" x14ac:dyDescent="0.25">
      <c r="B140" s="3"/>
      <c r="C140" s="3"/>
      <c r="D140" s="3"/>
      <c r="E140" s="3"/>
      <c r="F140" s="3"/>
      <c r="G140" s="3"/>
      <c r="H140" s="27"/>
      <c r="I140" s="27"/>
      <c r="J140" s="27"/>
      <c r="K140" s="27"/>
      <c r="L140" s="27"/>
      <c r="M140" s="3"/>
      <c r="N140" s="3"/>
      <c r="O140" s="3"/>
      <c r="P140" s="3"/>
      <c r="Q140" s="3"/>
      <c r="R140" s="3"/>
      <c r="S140" s="3"/>
    </row>
    <row r="141" spans="2:19" x14ac:dyDescent="0.25">
      <c r="B141" s="3"/>
      <c r="C141" s="3"/>
      <c r="D141" s="3"/>
      <c r="E141" s="3"/>
      <c r="F141" s="3"/>
      <c r="G141" s="3"/>
      <c r="H141" s="27"/>
      <c r="I141" s="27"/>
      <c r="J141" s="27"/>
      <c r="K141" s="27"/>
      <c r="L141" s="27"/>
      <c r="M141" s="3"/>
      <c r="N141" s="3"/>
      <c r="O141" s="3"/>
      <c r="P141" s="3"/>
      <c r="Q141" s="3"/>
      <c r="R141" s="3"/>
      <c r="S141" s="3"/>
    </row>
    <row r="142" spans="2:19" x14ac:dyDescent="0.25">
      <c r="B142" s="3"/>
      <c r="C142" s="3"/>
      <c r="D142" s="3"/>
      <c r="E142" s="3"/>
      <c r="F142" s="3"/>
      <c r="G142" s="3"/>
      <c r="H142" s="27"/>
      <c r="I142" s="27"/>
      <c r="J142" s="27"/>
      <c r="K142" s="27"/>
      <c r="L142" s="27"/>
      <c r="M142" s="3"/>
      <c r="N142" s="3"/>
      <c r="O142" s="3"/>
      <c r="P142" s="3"/>
      <c r="Q142" s="3"/>
      <c r="R142" s="3"/>
      <c r="S142" s="3"/>
    </row>
    <row r="143" spans="2:19" x14ac:dyDescent="0.25">
      <c r="B143" s="3"/>
      <c r="C143" s="3"/>
      <c r="D143" s="3"/>
      <c r="E143" s="3"/>
      <c r="F143" s="3"/>
      <c r="G143" s="3"/>
      <c r="H143" s="27"/>
      <c r="I143" s="27"/>
      <c r="J143" s="27"/>
      <c r="K143" s="27"/>
      <c r="L143" s="27"/>
      <c r="M143" s="3"/>
      <c r="N143" s="3"/>
      <c r="O143" s="3"/>
      <c r="P143" s="3"/>
      <c r="Q143" s="3"/>
      <c r="R143" s="3"/>
      <c r="S143" s="3"/>
    </row>
    <row r="144" spans="2:19" x14ac:dyDescent="0.25">
      <c r="B144" s="3"/>
      <c r="C144" s="3"/>
      <c r="D144" s="3"/>
      <c r="E144" s="3"/>
      <c r="F144" s="3"/>
      <c r="G144" s="3"/>
      <c r="H144" s="27"/>
      <c r="I144" s="27"/>
      <c r="J144" s="27"/>
      <c r="K144" s="27"/>
      <c r="L144" s="27"/>
      <c r="M144" s="3"/>
      <c r="N144" s="3"/>
      <c r="O144" s="3"/>
      <c r="P144" s="3"/>
      <c r="Q144" s="3"/>
      <c r="R144" s="3"/>
      <c r="S144" s="3"/>
    </row>
    <row r="145" spans="2:19" x14ac:dyDescent="0.25">
      <c r="B145" s="3"/>
      <c r="C145" s="3"/>
      <c r="D145" s="3"/>
      <c r="E145" s="3"/>
      <c r="F145" s="3"/>
      <c r="G145" s="3"/>
      <c r="H145" s="27"/>
      <c r="I145" s="27"/>
      <c r="J145" s="27"/>
      <c r="K145" s="27"/>
      <c r="L145" s="27"/>
      <c r="M145" s="3"/>
      <c r="N145" s="3"/>
      <c r="O145" s="3"/>
      <c r="P145" s="3"/>
      <c r="Q145" s="3"/>
      <c r="R145" s="3"/>
      <c r="S145" s="3"/>
    </row>
    <row r="146" spans="2:19" x14ac:dyDescent="0.25">
      <c r="B146" s="3"/>
      <c r="C146" s="3"/>
      <c r="D146" s="3"/>
      <c r="E146" s="3"/>
      <c r="F146" s="3"/>
      <c r="G146" s="3"/>
      <c r="H146" s="27"/>
      <c r="I146" s="27"/>
      <c r="J146" s="27"/>
      <c r="K146" s="27"/>
      <c r="L146" s="27"/>
      <c r="M146" s="3"/>
      <c r="N146" s="3"/>
      <c r="O146" s="3"/>
      <c r="P146" s="3"/>
      <c r="Q146" s="3"/>
      <c r="R146" s="3"/>
      <c r="S146" s="3"/>
    </row>
    <row r="147" spans="2:19" x14ac:dyDescent="0.25">
      <c r="B147" s="3"/>
      <c r="C147" s="3"/>
      <c r="D147" s="3"/>
      <c r="E147" s="3"/>
      <c r="F147" s="3"/>
      <c r="G147" s="3"/>
      <c r="H147" s="27"/>
      <c r="I147" s="27"/>
      <c r="J147" s="27"/>
      <c r="K147" s="27"/>
      <c r="L147" s="27"/>
      <c r="M147" s="3"/>
      <c r="N147" s="3"/>
      <c r="O147" s="3"/>
      <c r="P147" s="3"/>
      <c r="Q147" s="3"/>
      <c r="R147" s="3"/>
      <c r="S147" s="3"/>
    </row>
    <row r="148" spans="2:19" x14ac:dyDescent="0.25">
      <c r="B148" s="3"/>
      <c r="C148" s="3"/>
      <c r="D148" s="3"/>
      <c r="E148" s="3"/>
      <c r="F148" s="3"/>
      <c r="G148" s="3"/>
      <c r="H148" s="27"/>
      <c r="I148" s="27"/>
      <c r="J148" s="27"/>
      <c r="K148" s="27"/>
      <c r="L148" s="27"/>
      <c r="M148" s="3"/>
      <c r="N148" s="3"/>
      <c r="O148" s="3"/>
      <c r="P148" s="3"/>
      <c r="Q148" s="3"/>
      <c r="R148" s="3"/>
      <c r="S148" s="3"/>
    </row>
    <row r="149" spans="2:19" x14ac:dyDescent="0.25">
      <c r="B149" s="3"/>
      <c r="C149" s="3"/>
      <c r="D149" s="3"/>
      <c r="E149" s="3"/>
      <c r="F149" s="3"/>
      <c r="G149" s="3"/>
      <c r="H149" s="27"/>
      <c r="I149" s="27"/>
      <c r="J149" s="27"/>
      <c r="K149" s="27"/>
      <c r="L149" s="27"/>
      <c r="M149" s="3"/>
      <c r="N149" s="3"/>
      <c r="O149" s="3"/>
      <c r="P149" s="3"/>
      <c r="Q149" s="3"/>
      <c r="R149" s="3"/>
      <c r="S149" s="3"/>
    </row>
    <row r="150" spans="2:19" x14ac:dyDescent="0.25">
      <c r="B150" s="3"/>
      <c r="C150" s="3"/>
      <c r="D150" s="3"/>
      <c r="E150" s="3"/>
      <c r="F150" s="3"/>
      <c r="G150" s="3"/>
      <c r="H150" s="27"/>
      <c r="I150" s="27"/>
      <c r="J150" s="27"/>
      <c r="K150" s="27"/>
      <c r="L150" s="27"/>
      <c r="M150" s="3"/>
      <c r="N150" s="3"/>
      <c r="O150" s="3"/>
      <c r="P150" s="3"/>
      <c r="Q150" s="3"/>
      <c r="R150" s="3"/>
      <c r="S150" s="3"/>
    </row>
    <row r="151" spans="2:19" x14ac:dyDescent="0.25">
      <c r="B151" s="3"/>
      <c r="C151" s="3"/>
      <c r="D151" s="3"/>
      <c r="E151" s="3"/>
      <c r="F151" s="3"/>
      <c r="G151" s="3"/>
      <c r="H151" s="27"/>
      <c r="I151" s="27"/>
      <c r="J151" s="27"/>
      <c r="K151" s="27"/>
      <c r="L151" s="27"/>
      <c r="M151" s="3"/>
      <c r="N151" s="3"/>
      <c r="O151" s="3"/>
      <c r="P151" s="3"/>
      <c r="Q151" s="3"/>
      <c r="R151" s="3"/>
      <c r="S151" s="3"/>
    </row>
    <row r="152" spans="2:19" x14ac:dyDescent="0.25">
      <c r="B152" s="3"/>
      <c r="C152" s="3"/>
      <c r="D152" s="3"/>
      <c r="E152" s="3"/>
      <c r="F152" s="3"/>
      <c r="G152" s="3"/>
      <c r="H152" s="27"/>
      <c r="I152" s="27"/>
      <c r="J152" s="27"/>
      <c r="K152" s="27"/>
      <c r="L152" s="27"/>
      <c r="M152" s="3"/>
      <c r="N152" s="3"/>
      <c r="O152" s="3"/>
      <c r="P152" s="3"/>
      <c r="Q152" s="3"/>
      <c r="R152" s="3"/>
      <c r="S152" s="3"/>
    </row>
    <row r="153" spans="2:19" x14ac:dyDescent="0.25">
      <c r="B153" s="3"/>
      <c r="C153" s="3"/>
      <c r="D153" s="3"/>
      <c r="E153" s="3"/>
      <c r="F153" s="3"/>
      <c r="G153" s="3"/>
      <c r="H153" s="27"/>
      <c r="I153" s="27"/>
      <c r="J153" s="27"/>
      <c r="K153" s="27"/>
      <c r="L153" s="27"/>
      <c r="M153" s="3"/>
      <c r="N153" s="3"/>
      <c r="O153" s="3"/>
      <c r="P153" s="3"/>
      <c r="Q153" s="3"/>
      <c r="R153" s="3"/>
      <c r="S153" s="3"/>
    </row>
    <row r="154" spans="2:19" x14ac:dyDescent="0.25">
      <c r="B154" s="3"/>
      <c r="C154" s="3"/>
      <c r="D154" s="3"/>
      <c r="E154" s="3"/>
      <c r="F154" s="3"/>
      <c r="G154" s="3"/>
      <c r="H154" s="27"/>
      <c r="I154" s="27"/>
      <c r="J154" s="27"/>
      <c r="K154" s="27"/>
      <c r="L154" s="27"/>
      <c r="M154" s="3"/>
      <c r="N154" s="3"/>
      <c r="O154" s="3"/>
      <c r="P154" s="3"/>
      <c r="Q154" s="3"/>
      <c r="R154" s="3"/>
      <c r="S154" s="3"/>
    </row>
    <row r="155" spans="2:19" x14ac:dyDescent="0.25">
      <c r="B155" s="3"/>
      <c r="C155" s="3"/>
      <c r="D155" s="3"/>
      <c r="E155" s="3"/>
      <c r="F155" s="3"/>
      <c r="G155" s="3"/>
      <c r="H155" s="27"/>
      <c r="I155" s="27"/>
      <c r="J155" s="27"/>
      <c r="K155" s="27"/>
      <c r="L155" s="27"/>
      <c r="M155" s="3"/>
      <c r="N155" s="3"/>
      <c r="O155" s="3"/>
      <c r="P155" s="3"/>
      <c r="Q155" s="3"/>
      <c r="R155" s="3"/>
      <c r="S155" s="3"/>
    </row>
    <row r="156" spans="2:19" x14ac:dyDescent="0.25">
      <c r="B156" s="3"/>
      <c r="C156" s="3"/>
      <c r="D156" s="3"/>
      <c r="E156" s="3"/>
      <c r="F156" s="3"/>
      <c r="G156" s="3"/>
      <c r="H156" s="27"/>
      <c r="I156" s="27"/>
      <c r="J156" s="27"/>
      <c r="K156" s="27"/>
      <c r="L156" s="27"/>
      <c r="M156" s="3"/>
      <c r="N156" s="3"/>
      <c r="O156" s="3"/>
      <c r="P156" s="3"/>
      <c r="Q156" s="3"/>
      <c r="R156" s="3"/>
      <c r="S156" s="3"/>
    </row>
    <row r="157" spans="2:19" x14ac:dyDescent="0.25">
      <c r="B157" s="3"/>
      <c r="C157" s="3"/>
      <c r="D157" s="3"/>
      <c r="E157" s="3"/>
      <c r="F157" s="3"/>
      <c r="G157" s="3"/>
      <c r="H157" s="27"/>
      <c r="I157" s="27"/>
      <c r="J157" s="27"/>
      <c r="K157" s="27"/>
      <c r="L157" s="27"/>
      <c r="M157" s="3"/>
      <c r="N157" s="3"/>
      <c r="O157" s="3"/>
      <c r="P157" s="3"/>
      <c r="Q157" s="3"/>
      <c r="R157" s="3"/>
      <c r="S157" s="3"/>
    </row>
    <row r="158" spans="2:19" x14ac:dyDescent="0.25">
      <c r="B158" s="3"/>
      <c r="C158" s="3"/>
      <c r="D158" s="3"/>
      <c r="E158" s="3"/>
      <c r="F158" s="3"/>
      <c r="G158" s="3"/>
      <c r="H158" s="27"/>
      <c r="I158" s="27"/>
      <c r="J158" s="27"/>
      <c r="K158" s="27"/>
      <c r="L158" s="27"/>
      <c r="M158" s="3"/>
      <c r="N158" s="3"/>
      <c r="O158" s="3"/>
      <c r="P158" s="3"/>
      <c r="Q158" s="3"/>
      <c r="R158" s="3"/>
      <c r="S158" s="3"/>
    </row>
    <row r="159" spans="2:19" x14ac:dyDescent="0.25">
      <c r="B159" s="3"/>
      <c r="C159" s="3"/>
      <c r="D159" s="3"/>
      <c r="E159" s="3"/>
      <c r="F159" s="3"/>
      <c r="G159" s="3"/>
      <c r="H159" s="27"/>
      <c r="I159" s="27"/>
      <c r="J159" s="27"/>
      <c r="K159" s="27"/>
      <c r="L159" s="27"/>
      <c r="M159" s="3"/>
      <c r="N159" s="3"/>
      <c r="O159" s="3"/>
      <c r="P159" s="3"/>
      <c r="Q159" s="3"/>
      <c r="R159" s="3"/>
      <c r="S159" s="3"/>
    </row>
    <row r="160" spans="2:19" x14ac:dyDescent="0.25">
      <c r="B160" s="3"/>
      <c r="C160" s="3"/>
      <c r="D160" s="3"/>
      <c r="E160" s="3"/>
      <c r="F160" s="3"/>
      <c r="G160" s="3"/>
      <c r="H160" s="27"/>
      <c r="I160" s="27"/>
      <c r="J160" s="27"/>
      <c r="K160" s="27"/>
      <c r="L160" s="27"/>
      <c r="M160" s="3"/>
      <c r="N160" s="3"/>
      <c r="O160" s="3"/>
      <c r="P160" s="3"/>
      <c r="Q160" s="3"/>
      <c r="R160" s="3"/>
      <c r="S160" s="3"/>
    </row>
    <row r="161" spans="2:19" x14ac:dyDescent="0.25">
      <c r="B161" s="3"/>
      <c r="C161" s="3"/>
      <c r="D161" s="3"/>
      <c r="E161" s="3"/>
      <c r="F161" s="3"/>
      <c r="G161" s="3"/>
      <c r="H161" s="27"/>
      <c r="I161" s="27"/>
      <c r="J161" s="27"/>
      <c r="K161" s="27"/>
      <c r="L161" s="27"/>
      <c r="M161" s="3"/>
      <c r="N161" s="3"/>
      <c r="O161" s="3"/>
      <c r="P161" s="3"/>
      <c r="Q161" s="3"/>
      <c r="R161" s="3"/>
      <c r="S161" s="3"/>
    </row>
    <row r="162" spans="2:19" x14ac:dyDescent="0.25">
      <c r="B162" s="3"/>
      <c r="C162" s="3"/>
      <c r="D162" s="3"/>
      <c r="E162" s="3"/>
      <c r="F162" s="3"/>
      <c r="G162" s="3"/>
      <c r="H162" s="27"/>
      <c r="I162" s="27"/>
      <c r="J162" s="27"/>
      <c r="K162" s="27"/>
      <c r="L162" s="27"/>
      <c r="M162" s="3"/>
      <c r="N162" s="3"/>
      <c r="O162" s="3"/>
      <c r="P162" s="3"/>
      <c r="Q162" s="3"/>
      <c r="R162" s="3"/>
      <c r="S162" s="3"/>
    </row>
    <row r="163" spans="2:19" x14ac:dyDescent="0.25">
      <c r="B163" s="3"/>
      <c r="C163" s="3"/>
      <c r="D163" s="3"/>
      <c r="E163" s="3"/>
      <c r="F163" s="3"/>
      <c r="G163" s="3"/>
      <c r="H163" s="27"/>
      <c r="I163" s="27"/>
      <c r="J163" s="27"/>
      <c r="K163" s="27"/>
      <c r="L163" s="27"/>
      <c r="M163" s="3"/>
      <c r="N163" s="3"/>
      <c r="O163" s="3"/>
      <c r="P163" s="3"/>
      <c r="Q163" s="3"/>
      <c r="R163" s="3"/>
      <c r="S163" s="3"/>
    </row>
    <row r="164" spans="2:19" x14ac:dyDescent="0.25">
      <c r="B164" s="3"/>
      <c r="C164" s="3"/>
      <c r="D164" s="3"/>
      <c r="E164" s="3"/>
      <c r="F164" s="3"/>
      <c r="G164" s="3"/>
      <c r="H164" s="27"/>
      <c r="I164" s="27"/>
      <c r="J164" s="27"/>
      <c r="K164" s="27"/>
      <c r="L164" s="27"/>
      <c r="M164" s="3"/>
      <c r="N164" s="3"/>
      <c r="O164" s="3"/>
      <c r="P164" s="3"/>
      <c r="Q164" s="3"/>
      <c r="R164" s="3"/>
      <c r="S164" s="3"/>
    </row>
    <row r="165" spans="2:19" x14ac:dyDescent="0.25">
      <c r="B165" s="3"/>
      <c r="C165" s="3"/>
      <c r="D165" s="3"/>
      <c r="E165" s="3"/>
      <c r="F165" s="3"/>
      <c r="G165" s="3"/>
      <c r="H165" s="27"/>
      <c r="I165" s="27"/>
      <c r="J165" s="27"/>
      <c r="K165" s="27"/>
      <c r="L165" s="27"/>
      <c r="M165" s="3"/>
      <c r="N165" s="3"/>
      <c r="O165" s="3"/>
      <c r="P165" s="3"/>
      <c r="Q165" s="3"/>
      <c r="R165" s="3"/>
      <c r="S165" s="3"/>
    </row>
    <row r="166" spans="2:19" x14ac:dyDescent="0.25">
      <c r="B166" s="3"/>
      <c r="C166" s="3"/>
      <c r="D166" s="3"/>
      <c r="E166" s="3"/>
      <c r="F166" s="3"/>
      <c r="G166" s="3"/>
      <c r="H166" s="27"/>
      <c r="I166" s="27"/>
      <c r="J166" s="27"/>
      <c r="K166" s="27"/>
      <c r="L166" s="27"/>
      <c r="M166" s="3"/>
      <c r="N166" s="3"/>
      <c r="O166" s="3"/>
      <c r="P166" s="3"/>
      <c r="Q166" s="3"/>
      <c r="R166" s="3"/>
      <c r="S166" s="3"/>
    </row>
    <row r="167" spans="2:19" x14ac:dyDescent="0.25">
      <c r="B167" s="3"/>
      <c r="C167" s="3"/>
      <c r="D167" s="3"/>
      <c r="E167" s="3"/>
      <c r="F167" s="3"/>
      <c r="G167" s="3"/>
      <c r="H167" s="27"/>
      <c r="I167" s="27"/>
      <c r="J167" s="27"/>
      <c r="K167" s="27"/>
      <c r="L167" s="27"/>
      <c r="M167" s="3"/>
      <c r="N167" s="3"/>
      <c r="O167" s="3"/>
      <c r="P167" s="3"/>
      <c r="Q167" s="3"/>
      <c r="R167" s="3"/>
      <c r="S167" s="3"/>
    </row>
    <row r="168" spans="2:19" x14ac:dyDescent="0.25">
      <c r="B168" s="3"/>
      <c r="C168" s="3"/>
      <c r="D168" s="3"/>
      <c r="E168" s="3"/>
      <c r="F168" s="3"/>
      <c r="G168" s="3"/>
      <c r="H168" s="27"/>
      <c r="I168" s="27"/>
      <c r="J168" s="27"/>
      <c r="K168" s="27"/>
      <c r="L168" s="27"/>
      <c r="M168" s="3"/>
      <c r="N168" s="3"/>
      <c r="O168" s="3"/>
      <c r="P168" s="3"/>
      <c r="Q168" s="3"/>
      <c r="R168" s="3"/>
      <c r="S168" s="3"/>
    </row>
    <row r="169" spans="2:19" x14ac:dyDescent="0.25">
      <c r="B169" s="3"/>
      <c r="C169" s="3"/>
      <c r="D169" s="3"/>
      <c r="E169" s="3"/>
      <c r="F169" s="3"/>
      <c r="G169" s="3"/>
      <c r="H169" s="27"/>
      <c r="I169" s="27"/>
      <c r="J169" s="27"/>
      <c r="K169" s="27"/>
      <c r="L169" s="27"/>
      <c r="M169" s="3"/>
      <c r="N169" s="3"/>
      <c r="O169" s="3"/>
      <c r="P169" s="3"/>
      <c r="Q169" s="3"/>
      <c r="R169" s="3"/>
      <c r="S169" s="3"/>
    </row>
  </sheetData>
  <mergeCells count="2">
    <mergeCell ref="C5:G5"/>
    <mergeCell ref="I5:S5"/>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98130-2AFD-4CB3-985D-856024029299}">
  <dimension ref="C2:AC100"/>
  <sheetViews>
    <sheetView topLeftCell="A64" zoomScale="90" zoomScaleNormal="90" workbookViewId="0">
      <selection activeCell="F92" sqref="F92"/>
    </sheetView>
  </sheetViews>
  <sheetFormatPr baseColWidth="10" defaultColWidth="11.42578125" defaultRowHeight="15" x14ac:dyDescent="0.25"/>
  <cols>
    <col min="1" max="2" width="11.42578125" style="3"/>
    <col min="3" max="3" width="23.85546875" style="3" customWidth="1"/>
    <col min="4" max="4" width="18.42578125" style="3" customWidth="1"/>
    <col min="5" max="5" width="19.28515625" style="3" bestFit="1" customWidth="1"/>
    <col min="6" max="6" width="17.85546875" style="3" customWidth="1"/>
    <col min="7" max="9" width="15.85546875" style="3" bestFit="1" customWidth="1"/>
    <col min="10" max="10" width="13.140625" style="3" customWidth="1"/>
    <col min="11" max="11" width="19.5703125" style="3" bestFit="1" customWidth="1"/>
    <col min="12" max="13" width="15.85546875" style="3" bestFit="1" customWidth="1"/>
    <col min="14" max="14" width="18.85546875" style="3" customWidth="1"/>
    <col min="15" max="15" width="15.85546875" style="3" bestFit="1" customWidth="1"/>
    <col min="16" max="16" width="13.140625" style="3" customWidth="1"/>
    <col min="17" max="17" width="15.85546875" style="3" bestFit="1" customWidth="1"/>
    <col min="18" max="18" width="13" style="3" customWidth="1"/>
    <col min="19" max="19" width="15.85546875" style="3" bestFit="1" customWidth="1"/>
    <col min="20" max="20" width="16.28515625" style="3" customWidth="1"/>
    <col min="21" max="21" width="13.42578125" style="3" customWidth="1"/>
    <col min="22" max="22" width="18.140625" style="3" bestFit="1" customWidth="1"/>
    <col min="23" max="23" width="14.7109375" style="3" customWidth="1"/>
    <col min="24" max="29" width="18.140625" style="3" bestFit="1" customWidth="1"/>
    <col min="30" max="16384" width="11.42578125" style="3"/>
  </cols>
  <sheetData>
    <row r="2" spans="3:10" s="186" customFormat="1" ht="23.25" x14ac:dyDescent="0.3">
      <c r="C2" s="377" t="s">
        <v>689</v>
      </c>
      <c r="D2" s="377"/>
      <c r="E2" s="377"/>
      <c r="F2" s="377"/>
      <c r="G2" s="377"/>
      <c r="H2" s="377"/>
      <c r="I2" s="377"/>
      <c r="J2" s="377"/>
    </row>
    <row r="9" spans="3:10" x14ac:dyDescent="0.25">
      <c r="D9" s="3" t="s">
        <v>623</v>
      </c>
    </row>
    <row r="11" spans="3:10" x14ac:dyDescent="0.25">
      <c r="D11" s="187" t="s">
        <v>624</v>
      </c>
      <c r="E11" s="3" t="s">
        <v>625</v>
      </c>
    </row>
    <row r="12" spans="3:10" x14ac:dyDescent="0.25">
      <c r="D12" s="187" t="s">
        <v>626</v>
      </c>
      <c r="E12" s="3" t="s">
        <v>627</v>
      </c>
    </row>
    <row r="13" spans="3:10" x14ac:dyDescent="0.25">
      <c r="D13" s="187" t="s">
        <v>628</v>
      </c>
      <c r="E13" s="3" t="s">
        <v>629</v>
      </c>
    </row>
    <row r="15" spans="3:10" x14ac:dyDescent="0.25">
      <c r="C15" s="188" t="s">
        <v>630</v>
      </c>
      <c r="D15" s="189">
        <v>5</v>
      </c>
      <c r="E15" s="190" t="s">
        <v>631</v>
      </c>
      <c r="F15" s="191"/>
    </row>
    <row r="16" spans="3:10" x14ac:dyDescent="0.25">
      <c r="C16" s="192" t="s">
        <v>632</v>
      </c>
      <c r="D16" s="193">
        <v>0.15</v>
      </c>
      <c r="E16" s="194" t="s">
        <v>633</v>
      </c>
      <c r="F16" s="191"/>
    </row>
    <row r="17" spans="3:29" s="27" customFormat="1" x14ac:dyDescent="0.25">
      <c r="C17" s="195" t="s">
        <v>634</v>
      </c>
      <c r="D17" s="196">
        <v>0</v>
      </c>
      <c r="E17" s="197" t="s">
        <v>650</v>
      </c>
      <c r="F17" s="198"/>
    </row>
    <row r="19" spans="3:29" s="200" customFormat="1" ht="18.75" x14ac:dyDescent="0.3">
      <c r="C19" s="199" t="s">
        <v>775</v>
      </c>
      <c r="G19" s="201"/>
      <c r="H19" s="232" t="s">
        <v>687</v>
      </c>
      <c r="I19" s="233">
        <v>5</v>
      </c>
    </row>
    <row r="21" spans="3:29" s="22" customFormat="1" x14ac:dyDescent="0.25">
      <c r="C21" s="202"/>
      <c r="D21" s="203"/>
      <c r="E21" s="204" t="s">
        <v>635</v>
      </c>
      <c r="F21" s="204" t="s">
        <v>636</v>
      </c>
      <c r="G21" s="204" t="s">
        <v>637</v>
      </c>
      <c r="H21" s="204" t="s">
        <v>638</v>
      </c>
      <c r="I21" s="204" t="s">
        <v>639</v>
      </c>
      <c r="J21" s="204" t="s">
        <v>640</v>
      </c>
      <c r="K21" s="205"/>
      <c r="L21" s="205"/>
      <c r="M21" s="205"/>
      <c r="N21" s="205"/>
      <c r="O21" s="205"/>
      <c r="P21" s="205"/>
      <c r="Q21" s="205"/>
      <c r="R21" s="205"/>
      <c r="S21" s="205"/>
      <c r="T21" s="205"/>
      <c r="U21" s="205"/>
      <c r="V21" s="205"/>
      <c r="W21" s="205"/>
      <c r="X21" s="205"/>
      <c r="Y21" s="205"/>
      <c r="Z21" s="205"/>
      <c r="AA21" s="205"/>
      <c r="AB21" s="205"/>
      <c r="AC21" s="205"/>
    </row>
    <row r="22" spans="3:29" x14ac:dyDescent="0.25">
      <c r="C22" s="366" t="s">
        <v>641</v>
      </c>
      <c r="D22" s="366"/>
      <c r="E22" s="206"/>
      <c r="F22" s="206"/>
      <c r="G22" s="206"/>
      <c r="H22" s="206"/>
      <c r="I22" s="206"/>
      <c r="J22" s="206"/>
      <c r="K22" s="27"/>
      <c r="L22" s="27"/>
      <c r="M22" s="27"/>
      <c r="N22" s="27"/>
      <c r="O22" s="27"/>
      <c r="P22" s="27"/>
      <c r="Q22" s="27"/>
      <c r="R22" s="27"/>
      <c r="S22" s="27"/>
      <c r="T22" s="27"/>
      <c r="U22" s="27"/>
      <c r="V22" s="27"/>
      <c r="W22" s="27"/>
      <c r="X22" s="27"/>
      <c r="Y22" s="27"/>
      <c r="Z22" s="27"/>
      <c r="AA22" s="27"/>
      <c r="AB22" s="27"/>
      <c r="AC22" s="27"/>
    </row>
    <row r="23" spans="3:29" x14ac:dyDescent="0.25">
      <c r="C23" s="370" t="s">
        <v>774</v>
      </c>
      <c r="D23" s="371"/>
      <c r="E23" s="207">
        <f>8330*I19</f>
        <v>41650</v>
      </c>
      <c r="F23" s="207"/>
      <c r="G23" s="207"/>
      <c r="H23" s="207"/>
      <c r="I23" s="207"/>
      <c r="J23" s="207"/>
      <c r="K23" s="27"/>
      <c r="L23" s="27"/>
      <c r="M23" s="27"/>
      <c r="N23" s="27"/>
      <c r="O23" s="27"/>
      <c r="P23" s="27"/>
      <c r="Q23" s="27"/>
      <c r="R23" s="27"/>
      <c r="S23" s="27"/>
      <c r="T23" s="27"/>
      <c r="U23" s="27"/>
      <c r="V23" s="27"/>
      <c r="W23" s="27"/>
      <c r="X23" s="27"/>
      <c r="Y23" s="27"/>
      <c r="Z23" s="27"/>
      <c r="AA23" s="27"/>
      <c r="AB23" s="27"/>
      <c r="AC23" s="27"/>
    </row>
    <row r="24" spans="3:29" x14ac:dyDescent="0.25">
      <c r="C24" s="370" t="s">
        <v>690</v>
      </c>
      <c r="D24" s="371"/>
      <c r="E24" s="207">
        <v>0</v>
      </c>
      <c r="F24" s="207"/>
      <c r="G24" s="207"/>
      <c r="H24" s="207"/>
      <c r="I24" s="207"/>
      <c r="J24" s="207"/>
      <c r="K24" s="27"/>
      <c r="L24" s="27"/>
      <c r="M24" s="27"/>
      <c r="N24" s="27"/>
      <c r="O24" s="27"/>
      <c r="P24" s="27"/>
      <c r="Q24" s="27"/>
      <c r="R24" s="27"/>
      <c r="S24" s="27"/>
      <c r="T24" s="27"/>
      <c r="U24" s="27"/>
      <c r="V24" s="27"/>
      <c r="W24" s="27"/>
      <c r="X24" s="27"/>
      <c r="Y24" s="27"/>
      <c r="Z24" s="27"/>
      <c r="AA24" s="27"/>
      <c r="AB24" s="27"/>
      <c r="AC24" s="27"/>
    </row>
    <row r="25" spans="3:29" x14ac:dyDescent="0.25">
      <c r="C25" s="370" t="s">
        <v>707</v>
      </c>
      <c r="D25" s="371"/>
      <c r="E25" s="207">
        <v>8330</v>
      </c>
      <c r="F25" s="208"/>
      <c r="G25" s="208"/>
      <c r="H25" s="208"/>
      <c r="I25" s="208"/>
      <c r="J25" s="208"/>
      <c r="K25" s="27"/>
      <c r="L25" s="27"/>
      <c r="M25" s="27"/>
      <c r="N25" s="27"/>
      <c r="O25" s="27"/>
      <c r="P25" s="27"/>
      <c r="Q25" s="27"/>
      <c r="R25" s="27"/>
      <c r="S25" s="27"/>
      <c r="T25" s="27"/>
      <c r="U25" s="27"/>
      <c r="V25" s="27"/>
      <c r="W25" s="27"/>
      <c r="X25" s="27"/>
      <c r="Y25" s="27"/>
      <c r="Z25" s="27"/>
      <c r="AA25" s="27"/>
      <c r="AB25" s="27"/>
      <c r="AC25" s="27"/>
    </row>
    <row r="26" spans="3:29" x14ac:dyDescent="0.25">
      <c r="C26" s="370" t="s">
        <v>708</v>
      </c>
      <c r="D26" s="371"/>
      <c r="E26" s="207">
        <v>0</v>
      </c>
      <c r="F26" s="208"/>
      <c r="G26" s="208"/>
      <c r="H26" s="208"/>
      <c r="I26" s="208"/>
      <c r="J26" s="208"/>
      <c r="K26" s="27"/>
      <c r="L26" s="27"/>
      <c r="M26" s="27"/>
      <c r="N26" s="27"/>
      <c r="O26" s="27"/>
      <c r="P26" s="27"/>
      <c r="Q26" s="27"/>
      <c r="R26" s="27"/>
      <c r="S26" s="27"/>
      <c r="T26" s="27"/>
      <c r="U26" s="27"/>
      <c r="V26" s="27"/>
      <c r="W26" s="27"/>
      <c r="X26" s="27"/>
      <c r="Y26" s="27"/>
      <c r="Z26" s="27"/>
      <c r="AA26" s="27"/>
      <c r="AB26" s="27"/>
      <c r="AC26" s="27"/>
    </row>
    <row r="27" spans="3:29" x14ac:dyDescent="0.25">
      <c r="C27" s="370" t="s">
        <v>710</v>
      </c>
      <c r="D27" s="371"/>
      <c r="E27" s="207">
        <v>0</v>
      </c>
      <c r="F27" s="208"/>
      <c r="G27" s="208"/>
      <c r="H27" s="208"/>
      <c r="I27" s="208"/>
      <c r="J27" s="208"/>
      <c r="K27" s="27"/>
      <c r="L27" s="27"/>
      <c r="M27" s="27"/>
      <c r="N27" s="27"/>
      <c r="O27" s="27"/>
      <c r="P27" s="27"/>
      <c r="Q27" s="27"/>
      <c r="R27" s="27"/>
      <c r="S27" s="27"/>
      <c r="T27" s="27"/>
      <c r="U27" s="27"/>
      <c r="V27" s="27"/>
      <c r="W27" s="27"/>
      <c r="X27" s="27"/>
      <c r="Y27" s="27"/>
      <c r="Z27" s="27"/>
      <c r="AA27" s="27"/>
      <c r="AB27" s="27"/>
      <c r="AC27" s="27"/>
    </row>
    <row r="28" spans="3:29" x14ac:dyDescent="0.25">
      <c r="C28" s="366" t="s">
        <v>642</v>
      </c>
      <c r="D28" s="366"/>
      <c r="E28" s="206"/>
      <c r="F28" s="209"/>
      <c r="G28" s="209"/>
      <c r="H28" s="209"/>
      <c r="I28" s="209"/>
      <c r="J28" s="209"/>
    </row>
    <row r="29" spans="3:29" x14ac:dyDescent="0.25">
      <c r="C29" s="367" t="s">
        <v>651</v>
      </c>
      <c r="D29" s="367"/>
      <c r="E29" s="207"/>
      <c r="F29" s="207">
        <v>0</v>
      </c>
      <c r="G29" s="207">
        <f>(SUM($E$23:$E$27))*$D$30</f>
        <v>7497</v>
      </c>
      <c r="H29" s="207">
        <f>(SUM($E$23:$E$27))*$D$30</f>
        <v>7497</v>
      </c>
      <c r="I29" s="207">
        <f>(SUM($E$23:$E$27))*$D$30</f>
        <v>7497</v>
      </c>
      <c r="J29" s="207">
        <f>(SUM($E$23:$E$27))*$D$30</f>
        <v>7497</v>
      </c>
      <c r="K29" s="210"/>
      <c r="L29" s="210"/>
      <c r="M29" s="210"/>
      <c r="N29" s="210"/>
      <c r="O29" s="210"/>
      <c r="P29" s="210"/>
      <c r="Q29" s="210"/>
      <c r="R29" s="210"/>
      <c r="S29" s="210"/>
      <c r="T29" s="210"/>
      <c r="U29" s="210"/>
      <c r="V29" s="210"/>
      <c r="W29" s="210"/>
      <c r="X29" s="210"/>
      <c r="Y29" s="210"/>
      <c r="Z29" s="210"/>
      <c r="AA29" s="210"/>
      <c r="AB29" s="210"/>
      <c r="AC29" s="210"/>
    </row>
    <row r="30" spans="3:29" x14ac:dyDescent="0.25">
      <c r="C30" s="211" t="s">
        <v>652</v>
      </c>
      <c r="D30" s="212">
        <v>0.15</v>
      </c>
      <c r="E30" s="208"/>
      <c r="F30" s="207"/>
      <c r="G30" s="207"/>
      <c r="H30" s="207"/>
      <c r="I30" s="207"/>
      <c r="J30" s="207"/>
      <c r="K30" s="210"/>
      <c r="L30" s="210"/>
      <c r="M30" s="210"/>
      <c r="N30" s="210"/>
      <c r="O30" s="210"/>
      <c r="P30" s="210"/>
      <c r="Q30" s="210"/>
      <c r="R30" s="210"/>
      <c r="S30" s="210"/>
      <c r="T30" s="210"/>
      <c r="U30" s="210"/>
      <c r="V30" s="210"/>
      <c r="W30" s="210"/>
      <c r="X30" s="210"/>
      <c r="Y30" s="210"/>
      <c r="Z30" s="210"/>
      <c r="AA30" s="210"/>
      <c r="AB30" s="210"/>
      <c r="AC30" s="210"/>
    </row>
    <row r="31" spans="3:29" x14ac:dyDescent="0.25">
      <c r="C31" s="366" t="s">
        <v>653</v>
      </c>
      <c r="D31" s="366"/>
      <c r="E31" s="208"/>
      <c r="F31" s="208"/>
      <c r="G31" s="208"/>
      <c r="H31" s="208"/>
      <c r="I31" s="208"/>
      <c r="J31" s="207">
        <f>-(SUM(E23:E25))*D17</f>
        <v>0</v>
      </c>
      <c r="K31" s="27"/>
      <c r="L31" s="27"/>
      <c r="M31" s="27"/>
      <c r="N31" s="27"/>
      <c r="O31" s="27"/>
      <c r="P31" s="27"/>
      <c r="Q31" s="27"/>
      <c r="R31" s="27"/>
      <c r="S31" s="27"/>
      <c r="T31" s="27"/>
      <c r="U31" s="27"/>
      <c r="V31" s="27"/>
      <c r="W31" s="27"/>
      <c r="X31" s="27"/>
      <c r="Y31" s="27"/>
      <c r="Z31" s="27"/>
      <c r="AA31" s="27"/>
      <c r="AB31" s="27"/>
    </row>
    <row r="32" spans="3:29" x14ac:dyDescent="0.25">
      <c r="C32" s="368" t="s">
        <v>643</v>
      </c>
      <c r="D32" s="369"/>
      <c r="E32" s="207">
        <f>SUM(E23:E31)</f>
        <v>49980</v>
      </c>
      <c r="F32" s="207">
        <f>SUM(F23:F31)</f>
        <v>0</v>
      </c>
      <c r="G32" s="207">
        <f t="shared" ref="G32:J32" si="0">SUM(G23:G31)</f>
        <v>7497</v>
      </c>
      <c r="H32" s="207">
        <f t="shared" si="0"/>
        <v>7497</v>
      </c>
      <c r="I32" s="207">
        <f t="shared" si="0"/>
        <v>7497</v>
      </c>
      <c r="J32" s="207">
        <f t="shared" si="0"/>
        <v>7497</v>
      </c>
      <c r="K32" s="210"/>
      <c r="L32" s="210"/>
      <c r="M32" s="210"/>
      <c r="N32" s="210"/>
      <c r="O32" s="210"/>
      <c r="P32" s="210"/>
      <c r="Q32" s="210"/>
      <c r="R32" s="210"/>
      <c r="S32" s="210"/>
      <c r="T32" s="210"/>
      <c r="U32" s="210"/>
      <c r="V32" s="210"/>
      <c r="W32" s="210"/>
      <c r="X32" s="210"/>
      <c r="Y32" s="210"/>
      <c r="Z32" s="210"/>
      <c r="AA32" s="210"/>
      <c r="AB32" s="210"/>
      <c r="AC32" s="210"/>
    </row>
    <row r="33" spans="3:29" s="213" customFormat="1" x14ac:dyDescent="0.25">
      <c r="E33" s="214">
        <f>E32</f>
        <v>49980</v>
      </c>
      <c r="F33" s="215">
        <f>F32/((1+D16)^(F34))</f>
        <v>0</v>
      </c>
      <c r="G33" s="215">
        <f>G32/((1+D16)^(G34))</f>
        <v>5668.8090737240082</v>
      </c>
      <c r="H33" s="215">
        <f>H32/((1+D16)^(H34))</f>
        <v>4929.3991945426169</v>
      </c>
      <c r="I33" s="215">
        <f>I32/((1+D16)^(I34))</f>
        <v>4286.4340822109716</v>
      </c>
      <c r="J33" s="215">
        <f>J32/((1+D16)^(J34))</f>
        <v>3727.3339845312794</v>
      </c>
      <c r="K33" s="215"/>
      <c r="L33" s="215"/>
      <c r="M33" s="215"/>
      <c r="N33" s="215"/>
      <c r="O33" s="215"/>
      <c r="P33" s="215"/>
      <c r="Q33" s="215"/>
      <c r="R33" s="215"/>
      <c r="S33" s="215"/>
      <c r="T33" s="215"/>
      <c r="U33" s="215"/>
      <c r="V33" s="215"/>
      <c r="W33" s="215"/>
      <c r="X33" s="215"/>
      <c r="Y33" s="215"/>
      <c r="Z33" s="215"/>
      <c r="AA33" s="215"/>
      <c r="AB33" s="215"/>
      <c r="AC33" s="215"/>
    </row>
    <row r="34" spans="3:29" ht="15.75" thickBot="1" x14ac:dyDescent="0.3">
      <c r="E34" s="215"/>
      <c r="F34" s="215">
        <v>1</v>
      </c>
      <c r="G34" s="215">
        <v>2</v>
      </c>
      <c r="H34" s="215">
        <v>3</v>
      </c>
      <c r="I34" s="215">
        <v>4</v>
      </c>
      <c r="J34" s="215">
        <v>5</v>
      </c>
      <c r="K34" s="215"/>
      <c r="L34" s="215"/>
      <c r="M34" s="215"/>
      <c r="N34" s="215"/>
      <c r="O34" s="215"/>
      <c r="P34" s="215"/>
      <c r="Q34" s="215"/>
      <c r="R34" s="215"/>
      <c r="S34" s="215"/>
      <c r="T34" s="215"/>
      <c r="U34" s="215"/>
      <c r="V34" s="215"/>
      <c r="W34" s="215"/>
      <c r="X34" s="215"/>
      <c r="Y34" s="215"/>
      <c r="Z34" s="215"/>
      <c r="AA34" s="215"/>
      <c r="AB34" s="215"/>
      <c r="AC34" s="215"/>
    </row>
    <row r="35" spans="3:29" s="186" customFormat="1" ht="18.75" x14ac:dyDescent="0.3">
      <c r="D35" s="267" t="s">
        <v>644</v>
      </c>
      <c r="E35" s="268">
        <f>SUM(E33:J33)</f>
        <v>68591.976335008876</v>
      </c>
      <c r="F35" s="218"/>
      <c r="G35" s="218"/>
      <c r="H35" s="218"/>
      <c r="I35" s="219"/>
      <c r="J35" s="219"/>
      <c r="K35" s="219"/>
      <c r="L35" s="219"/>
      <c r="M35" s="218"/>
      <c r="N35" s="218"/>
      <c r="O35" s="218"/>
      <c r="P35" s="218"/>
      <c r="Q35" s="218"/>
      <c r="R35" s="218"/>
      <c r="S35" s="218"/>
      <c r="T35" s="218"/>
      <c r="U35" s="218"/>
      <c r="V35" s="218"/>
      <c r="W35" s="218"/>
      <c r="X35" s="218"/>
      <c r="Y35" s="218"/>
      <c r="Z35" s="218"/>
      <c r="AA35" s="218"/>
      <c r="AB35" s="218"/>
      <c r="AC35" s="218"/>
    </row>
    <row r="36" spans="3:29" x14ac:dyDescent="0.25">
      <c r="D36" s="269"/>
      <c r="E36" s="270"/>
      <c r="I36" s="222"/>
      <c r="J36" s="222"/>
      <c r="K36" s="222"/>
      <c r="L36" s="222"/>
    </row>
    <row r="37" spans="3:29" s="186" customFormat="1" ht="19.5" thickBot="1" x14ac:dyDescent="0.35">
      <c r="D37" s="271" t="s">
        <v>645</v>
      </c>
      <c r="E37" s="272">
        <f>E35*D16/(1-(1+D16)^(-D15))</f>
        <v>20462.053314806257</v>
      </c>
      <c r="I37" s="219"/>
      <c r="L37" s="225"/>
    </row>
    <row r="38" spans="3:29" x14ac:dyDescent="0.25">
      <c r="D38" s="226"/>
      <c r="E38" s="226"/>
      <c r="I38" s="226"/>
      <c r="L38" s="222"/>
    </row>
    <row r="40" spans="3:29" s="186" customFormat="1" ht="21" x14ac:dyDescent="0.3">
      <c r="C40" s="199" t="s">
        <v>677</v>
      </c>
      <c r="H40" s="232" t="s">
        <v>687</v>
      </c>
      <c r="I40" s="233">
        <v>5</v>
      </c>
    </row>
    <row r="42" spans="3:29" x14ac:dyDescent="0.25">
      <c r="C42" s="202"/>
      <c r="D42" s="203"/>
      <c r="E42" s="204" t="s">
        <v>635</v>
      </c>
      <c r="F42" s="204" t="s">
        <v>636</v>
      </c>
      <c r="G42" s="204" t="s">
        <v>637</v>
      </c>
      <c r="H42" s="204" t="s">
        <v>638</v>
      </c>
      <c r="I42" s="204" t="s">
        <v>639</v>
      </c>
      <c r="J42" s="204" t="s">
        <v>640</v>
      </c>
      <c r="K42" s="205"/>
      <c r="L42" s="205"/>
      <c r="M42" s="205"/>
      <c r="N42" s="205"/>
      <c r="O42" s="205"/>
      <c r="P42" s="205"/>
      <c r="Q42" s="205"/>
      <c r="R42" s="205"/>
      <c r="S42" s="205"/>
      <c r="T42" s="205"/>
      <c r="U42" s="205"/>
      <c r="V42" s="205"/>
      <c r="W42" s="205"/>
      <c r="X42" s="205"/>
      <c r="Y42" s="205"/>
      <c r="Z42" s="205"/>
      <c r="AA42" s="205"/>
      <c r="AB42" s="205"/>
      <c r="AC42" s="205"/>
    </row>
    <row r="43" spans="3:29" x14ac:dyDescent="0.25">
      <c r="C43" s="366" t="s">
        <v>641</v>
      </c>
      <c r="D43" s="366"/>
      <c r="E43" s="208"/>
      <c r="F43" s="208"/>
      <c r="G43" s="208"/>
      <c r="H43" s="208"/>
      <c r="I43" s="208"/>
      <c r="J43" s="208"/>
      <c r="K43" s="27"/>
      <c r="L43" s="27"/>
      <c r="M43" s="27"/>
      <c r="N43" s="27"/>
      <c r="O43" s="27"/>
      <c r="P43" s="27"/>
      <c r="Q43" s="27"/>
      <c r="R43" s="27"/>
      <c r="S43" s="27"/>
      <c r="T43" s="27"/>
      <c r="U43" s="27"/>
      <c r="V43" s="27"/>
      <c r="W43" s="27"/>
      <c r="X43" s="27"/>
      <c r="Y43" s="27"/>
      <c r="Z43" s="27"/>
      <c r="AA43" s="27"/>
      <c r="AB43" s="27"/>
      <c r="AC43" s="27"/>
    </row>
    <row r="44" spans="3:29" x14ac:dyDescent="0.25">
      <c r="C44" s="370" t="s">
        <v>691</v>
      </c>
      <c r="D44" s="371"/>
      <c r="E44" s="207">
        <f>10370*I40</f>
        <v>51850</v>
      </c>
      <c r="F44" s="207"/>
      <c r="G44" s="207"/>
      <c r="H44" s="207"/>
      <c r="I44" s="207"/>
      <c r="J44" s="207"/>
      <c r="K44" s="27"/>
      <c r="L44" s="27"/>
      <c r="M44" s="27"/>
      <c r="N44" s="27"/>
      <c r="O44" s="27"/>
      <c r="P44" s="27"/>
      <c r="Q44" s="27"/>
      <c r="R44" s="27"/>
      <c r="S44" s="27"/>
      <c r="T44" s="27"/>
      <c r="U44" s="27"/>
      <c r="V44" s="27"/>
      <c r="W44" s="27"/>
      <c r="X44" s="27"/>
      <c r="Y44" s="27"/>
      <c r="Z44" s="27"/>
      <c r="AA44" s="27"/>
      <c r="AB44" s="27"/>
      <c r="AC44" s="27"/>
    </row>
    <row r="45" spans="3:29" x14ac:dyDescent="0.25">
      <c r="C45" s="370" t="s">
        <v>706</v>
      </c>
      <c r="D45" s="371"/>
      <c r="E45" s="207"/>
      <c r="F45" s="207"/>
      <c r="G45" s="207"/>
      <c r="H45" s="207"/>
      <c r="I45" s="207"/>
      <c r="J45" s="207"/>
      <c r="K45" s="27"/>
      <c r="L45" s="27"/>
      <c r="M45" s="27"/>
      <c r="N45" s="27"/>
      <c r="O45" s="27"/>
      <c r="P45" s="27"/>
      <c r="Q45" s="27"/>
      <c r="R45" s="27"/>
      <c r="S45" s="27"/>
      <c r="T45" s="27"/>
      <c r="U45" s="27"/>
      <c r="V45" s="27"/>
      <c r="W45" s="27"/>
      <c r="X45" s="27"/>
      <c r="Y45" s="27"/>
      <c r="Z45" s="27"/>
      <c r="AA45" s="27"/>
      <c r="AB45" s="27"/>
      <c r="AC45" s="27"/>
    </row>
    <row r="46" spans="3:29" x14ac:dyDescent="0.25">
      <c r="C46" s="370" t="s">
        <v>709</v>
      </c>
      <c r="D46" s="371"/>
      <c r="E46" s="207">
        <f>1650*I40</f>
        <v>8250</v>
      </c>
      <c r="F46" s="207"/>
      <c r="G46" s="207"/>
      <c r="H46" s="207"/>
      <c r="I46" s="207"/>
      <c r="J46" s="207"/>
      <c r="K46" s="27"/>
      <c r="L46" s="27"/>
      <c r="M46" s="27"/>
      <c r="N46" s="27"/>
      <c r="O46" s="27"/>
      <c r="P46" s="27"/>
      <c r="Q46" s="27"/>
      <c r="R46" s="27"/>
      <c r="S46" s="27"/>
      <c r="T46" s="27"/>
      <c r="U46" s="27"/>
      <c r="V46" s="27"/>
      <c r="W46" s="27"/>
      <c r="X46" s="27"/>
      <c r="Y46" s="27"/>
      <c r="Z46" s="27"/>
      <c r="AA46" s="27"/>
      <c r="AB46" s="27"/>
      <c r="AC46" s="27"/>
    </row>
    <row r="47" spans="3:29" ht="24.95" customHeight="1" x14ac:dyDescent="0.25">
      <c r="C47" s="375" t="s">
        <v>711</v>
      </c>
      <c r="D47" s="376"/>
      <c r="E47" s="207"/>
      <c r="F47" s="207"/>
      <c r="G47" s="207"/>
      <c r="H47" s="207"/>
      <c r="I47" s="207"/>
      <c r="J47" s="207"/>
      <c r="K47" s="27"/>
      <c r="L47" s="27"/>
      <c r="M47" s="27"/>
      <c r="N47" s="27"/>
      <c r="O47" s="27"/>
      <c r="P47" s="27"/>
      <c r="Q47" s="27"/>
      <c r="R47" s="27"/>
      <c r="S47" s="27"/>
      <c r="T47" s="27"/>
      <c r="U47" s="27"/>
      <c r="V47" s="27"/>
      <c r="W47" s="27"/>
      <c r="X47" s="27"/>
      <c r="Y47" s="27"/>
      <c r="Z47" s="27"/>
      <c r="AA47" s="27"/>
      <c r="AB47" s="27"/>
      <c r="AC47" s="27"/>
    </row>
    <row r="48" spans="3:29" x14ac:dyDescent="0.25">
      <c r="C48" s="366" t="s">
        <v>642</v>
      </c>
      <c r="D48" s="366"/>
      <c r="E48" s="208"/>
      <c r="F48" s="208"/>
      <c r="G48" s="208"/>
      <c r="H48" s="208"/>
      <c r="I48" s="208"/>
      <c r="J48" s="208"/>
      <c r="K48" s="27"/>
      <c r="L48" s="27"/>
      <c r="M48" s="27"/>
      <c r="N48" s="27"/>
      <c r="O48" s="27"/>
      <c r="P48" s="27"/>
      <c r="Q48" s="27"/>
      <c r="R48" s="27"/>
      <c r="S48" s="27"/>
      <c r="T48" s="27"/>
      <c r="U48" s="27"/>
      <c r="V48" s="27"/>
      <c r="W48" s="27"/>
      <c r="X48" s="27"/>
      <c r="Y48" s="27"/>
      <c r="Z48" s="27"/>
      <c r="AA48" s="27"/>
      <c r="AB48" s="27"/>
      <c r="AC48" s="27"/>
    </row>
    <row r="49" spans="3:29" x14ac:dyDescent="0.25">
      <c r="C49" s="367" t="s">
        <v>651</v>
      </c>
      <c r="D49" s="367"/>
      <c r="E49" s="208"/>
      <c r="F49" s="207">
        <f>$E$44*$D$50</f>
        <v>10370</v>
      </c>
      <c r="G49" s="207">
        <f t="shared" ref="G49:J49" si="1">$E$44*$D$50</f>
        <v>10370</v>
      </c>
      <c r="H49" s="207">
        <f t="shared" si="1"/>
        <v>10370</v>
      </c>
      <c r="I49" s="207">
        <f t="shared" si="1"/>
        <v>10370</v>
      </c>
      <c r="J49" s="207">
        <f t="shared" si="1"/>
        <v>10370</v>
      </c>
      <c r="K49" s="210"/>
      <c r="L49" s="210"/>
      <c r="M49" s="210"/>
      <c r="N49" s="210"/>
      <c r="O49" s="210"/>
      <c r="P49" s="210"/>
      <c r="Q49" s="210"/>
      <c r="R49" s="210"/>
      <c r="S49" s="210"/>
      <c r="T49" s="210"/>
      <c r="U49" s="210"/>
      <c r="V49" s="210"/>
      <c r="W49" s="210"/>
      <c r="X49" s="210"/>
      <c r="Y49" s="210"/>
      <c r="Z49" s="210"/>
      <c r="AA49" s="210"/>
      <c r="AB49" s="210"/>
      <c r="AC49" s="210"/>
    </row>
    <row r="50" spans="3:29" x14ac:dyDescent="0.25">
      <c r="C50" s="211" t="s">
        <v>685</v>
      </c>
      <c r="D50" s="212">
        <v>0.2</v>
      </c>
      <c r="E50" s="208"/>
      <c r="F50" s="207"/>
      <c r="G50" s="207"/>
      <c r="H50" s="207"/>
      <c r="I50" s="207"/>
      <c r="J50" s="207"/>
      <c r="K50" s="210"/>
      <c r="L50" s="210"/>
      <c r="M50" s="210"/>
      <c r="N50" s="210"/>
      <c r="O50" s="210"/>
      <c r="P50" s="210"/>
      <c r="Q50" s="210"/>
      <c r="R50" s="210"/>
      <c r="S50" s="210"/>
      <c r="T50" s="210"/>
      <c r="U50" s="210"/>
      <c r="V50" s="210"/>
      <c r="W50" s="210"/>
      <c r="X50" s="210"/>
      <c r="Y50" s="210"/>
      <c r="Z50" s="210"/>
      <c r="AA50" s="210"/>
      <c r="AB50" s="210"/>
      <c r="AC50" s="210"/>
    </row>
    <row r="51" spans="3:29" x14ac:dyDescent="0.25">
      <c r="C51" s="366" t="s">
        <v>653</v>
      </c>
      <c r="D51" s="366"/>
      <c r="E51" s="208"/>
      <c r="F51" s="208"/>
      <c r="G51" s="208"/>
      <c r="H51" s="208"/>
      <c r="I51" s="208"/>
      <c r="J51" s="207">
        <f>-(SUM(E44:E47))*D17</f>
        <v>0</v>
      </c>
      <c r="K51" s="27"/>
      <c r="L51" s="27"/>
      <c r="M51" s="27"/>
      <c r="N51" s="27"/>
      <c r="O51" s="27"/>
      <c r="P51" s="27"/>
      <c r="Q51" s="27"/>
      <c r="R51" s="27"/>
      <c r="S51" s="27"/>
      <c r="T51" s="27"/>
      <c r="U51" s="27"/>
      <c r="V51" s="27"/>
      <c r="W51" s="27"/>
      <c r="X51" s="27"/>
      <c r="Y51" s="27"/>
      <c r="Z51" s="27"/>
      <c r="AA51" s="27"/>
      <c r="AB51" s="27"/>
    </row>
    <row r="52" spans="3:29" x14ac:dyDescent="0.25">
      <c r="C52" s="368" t="s">
        <v>643</v>
      </c>
      <c r="D52" s="369"/>
      <c r="E52" s="207">
        <f t="shared" ref="E52:J52" si="2">SUM(E44:E51)</f>
        <v>60100</v>
      </c>
      <c r="F52" s="207">
        <f t="shared" si="2"/>
        <v>10370</v>
      </c>
      <c r="G52" s="207">
        <f t="shared" si="2"/>
        <v>10370</v>
      </c>
      <c r="H52" s="207">
        <f t="shared" si="2"/>
        <v>10370</v>
      </c>
      <c r="I52" s="207">
        <f t="shared" si="2"/>
        <v>10370</v>
      </c>
      <c r="J52" s="207">
        <f t="shared" si="2"/>
        <v>10370</v>
      </c>
      <c r="K52" s="210"/>
      <c r="L52" s="210"/>
      <c r="M52" s="210"/>
      <c r="N52" s="210"/>
      <c r="O52" s="210"/>
      <c r="P52" s="210"/>
      <c r="Q52" s="210"/>
      <c r="R52" s="210"/>
      <c r="S52" s="210"/>
      <c r="T52" s="210"/>
      <c r="U52" s="210"/>
      <c r="V52" s="210"/>
      <c r="W52" s="210"/>
      <c r="X52" s="210"/>
      <c r="Y52" s="210"/>
      <c r="Z52" s="210"/>
      <c r="AA52" s="210"/>
      <c r="AB52" s="210"/>
      <c r="AC52" s="210"/>
    </row>
    <row r="53" spans="3:29" s="213" customFormat="1" x14ac:dyDescent="0.25">
      <c r="E53" s="214">
        <f>E52</f>
        <v>60100</v>
      </c>
      <c r="F53" s="215">
        <f>F52/((1+D16)^(F54))</f>
        <v>9017.391304347826</v>
      </c>
      <c r="G53" s="215">
        <f>G52/((1+D16)^(G54))</f>
        <v>7841.2098298676765</v>
      </c>
      <c r="H53" s="215">
        <f>H52/((1+D16)^(H54))</f>
        <v>6818.4433303197193</v>
      </c>
      <c r="I53" s="215">
        <f>I52/((1+D16)^(I54))</f>
        <v>5929.0811567997562</v>
      </c>
      <c r="J53" s="215">
        <f>J52/((1+D16)^(J54))</f>
        <v>5155.7227450432665</v>
      </c>
      <c r="K53" s="215"/>
      <c r="L53" s="215"/>
      <c r="M53" s="215"/>
      <c r="N53" s="215"/>
      <c r="O53" s="215"/>
      <c r="P53" s="215"/>
      <c r="Q53" s="215"/>
      <c r="R53" s="215"/>
      <c r="S53" s="215"/>
      <c r="T53" s="215"/>
      <c r="U53" s="215"/>
      <c r="V53" s="215"/>
      <c r="W53" s="215"/>
      <c r="X53" s="215"/>
      <c r="Y53" s="215"/>
      <c r="Z53" s="215"/>
      <c r="AA53" s="215"/>
      <c r="AB53" s="215"/>
      <c r="AC53" s="215"/>
    </row>
    <row r="54" spans="3:29" ht="15.75" thickBot="1" x14ac:dyDescent="0.3">
      <c r="E54" s="215"/>
      <c r="F54" s="215">
        <v>1</v>
      </c>
      <c r="G54" s="215">
        <v>2</v>
      </c>
      <c r="H54" s="215">
        <v>3</v>
      </c>
      <c r="I54" s="215">
        <v>4</v>
      </c>
      <c r="J54" s="215">
        <v>5</v>
      </c>
      <c r="K54" s="215"/>
      <c r="L54" s="215"/>
      <c r="M54" s="215"/>
      <c r="N54" s="215"/>
      <c r="O54" s="215"/>
      <c r="P54" s="215"/>
      <c r="Q54" s="215"/>
      <c r="R54" s="215"/>
      <c r="S54" s="215"/>
      <c r="T54" s="215"/>
      <c r="U54" s="215"/>
      <c r="V54" s="215"/>
      <c r="W54" s="215"/>
      <c r="X54" s="215"/>
      <c r="Y54" s="215"/>
      <c r="Z54" s="215"/>
      <c r="AA54" s="215"/>
      <c r="AB54" s="215"/>
      <c r="AC54" s="215"/>
    </row>
    <row r="55" spans="3:29" s="186" customFormat="1" ht="18.75" x14ac:dyDescent="0.3">
      <c r="D55" s="216" t="s">
        <v>646</v>
      </c>
      <c r="E55" s="217">
        <f>SUM(E53:J53)</f>
        <v>94861.848366378239</v>
      </c>
    </row>
    <row r="56" spans="3:29" x14ac:dyDescent="0.25">
      <c r="D56" s="220"/>
      <c r="E56" s="221"/>
    </row>
    <row r="57" spans="3:29" s="186" customFormat="1" ht="19.5" thickBot="1" x14ac:dyDescent="0.35">
      <c r="D57" s="223" t="s">
        <v>647</v>
      </c>
      <c r="E57" s="224">
        <f>E55*D16/(1-(1+D16)^(-D15))</f>
        <v>28298.764702937864</v>
      </c>
    </row>
    <row r="58" spans="3:29" x14ac:dyDescent="0.25">
      <c r="I58" s="222"/>
      <c r="J58" s="222"/>
      <c r="K58" s="222"/>
      <c r="L58" s="222"/>
    </row>
    <row r="59" spans="3:29" x14ac:dyDescent="0.25">
      <c r="I59" s="222"/>
      <c r="L59" s="222"/>
    </row>
    <row r="60" spans="3:29" s="186" customFormat="1" ht="18.75" x14ac:dyDescent="0.3">
      <c r="C60" s="199" t="s">
        <v>702</v>
      </c>
      <c r="H60" s="232" t="s">
        <v>687</v>
      </c>
      <c r="I60" s="233">
        <v>5</v>
      </c>
    </row>
    <row r="61" spans="3:29" x14ac:dyDescent="0.25">
      <c r="C61" s="274" t="s">
        <v>701</v>
      </c>
    </row>
    <row r="62" spans="3:29" x14ac:dyDescent="0.25">
      <c r="C62" s="202"/>
      <c r="D62" s="203"/>
      <c r="E62" s="204" t="s">
        <v>635</v>
      </c>
      <c r="F62" s="204" t="s">
        <v>636</v>
      </c>
      <c r="G62" s="204" t="s">
        <v>637</v>
      </c>
      <c r="H62" s="204" t="s">
        <v>638</v>
      </c>
      <c r="I62" s="204" t="s">
        <v>639</v>
      </c>
      <c r="J62" s="204" t="s">
        <v>640</v>
      </c>
    </row>
    <row r="63" spans="3:29" x14ac:dyDescent="0.25">
      <c r="C63" s="366" t="s">
        <v>641</v>
      </c>
      <c r="D63" s="366"/>
      <c r="E63" s="204"/>
      <c r="F63" s="227"/>
      <c r="G63" s="227"/>
      <c r="H63" s="227"/>
      <c r="I63" s="227"/>
      <c r="J63" s="227"/>
    </row>
    <row r="64" spans="3:29" x14ac:dyDescent="0.25">
      <c r="C64" s="370" t="s">
        <v>703</v>
      </c>
      <c r="D64" s="371"/>
      <c r="E64" s="207">
        <f>9900*I60</f>
        <v>49500</v>
      </c>
      <c r="F64" s="275"/>
      <c r="G64" s="207">
        <f>9900*$I$60</f>
        <v>49500</v>
      </c>
      <c r="H64" s="207">
        <f t="shared" ref="H64:J64" si="3">9900*$I$60</f>
        <v>49500</v>
      </c>
      <c r="I64" s="207">
        <f t="shared" si="3"/>
        <v>49500</v>
      </c>
      <c r="J64" s="207">
        <f t="shared" si="3"/>
        <v>49500</v>
      </c>
    </row>
    <row r="65" spans="3:10" x14ac:dyDescent="0.25">
      <c r="C65" s="370" t="s">
        <v>705</v>
      </c>
      <c r="D65" s="371"/>
      <c r="E65" s="207">
        <v>70000</v>
      </c>
      <c r="F65" s="275"/>
      <c r="G65" s="275"/>
      <c r="H65" s="275"/>
      <c r="I65" s="275"/>
      <c r="J65" s="275"/>
    </row>
    <row r="66" spans="3:10" x14ac:dyDescent="0.25">
      <c r="C66" s="370" t="s">
        <v>704</v>
      </c>
      <c r="D66" s="371"/>
      <c r="E66" s="207">
        <v>20000</v>
      </c>
      <c r="F66" s="275"/>
      <c r="G66" s="275"/>
      <c r="H66" s="275"/>
      <c r="I66" s="275"/>
      <c r="J66" s="275"/>
    </row>
    <row r="67" spans="3:10" x14ac:dyDescent="0.25">
      <c r="C67" s="370" t="s">
        <v>714</v>
      </c>
      <c r="D67" s="371"/>
      <c r="E67" s="207">
        <f>1000*I60</f>
        <v>5000</v>
      </c>
      <c r="F67" s="275" t="s">
        <v>766</v>
      </c>
      <c r="G67" s="275"/>
      <c r="H67" s="275"/>
      <c r="I67" s="275"/>
      <c r="J67" s="275"/>
    </row>
    <row r="68" spans="3:10" x14ac:dyDescent="0.25">
      <c r="C68" s="366" t="s">
        <v>642</v>
      </c>
      <c r="D68" s="366"/>
      <c r="E68" s="206"/>
      <c r="F68" s="206"/>
      <c r="G68" s="206"/>
      <c r="H68" s="206"/>
      <c r="I68" s="206"/>
      <c r="J68" s="206"/>
    </row>
    <row r="69" spans="3:10" x14ac:dyDescent="0.25">
      <c r="C69" s="367" t="s">
        <v>651</v>
      </c>
      <c r="D69" s="367"/>
      <c r="E69" s="208"/>
      <c r="F69" s="207">
        <v>0</v>
      </c>
      <c r="G69" s="207">
        <v>0</v>
      </c>
      <c r="H69" s="207">
        <v>0</v>
      </c>
      <c r="I69" s="207">
        <v>0</v>
      </c>
      <c r="J69" s="207">
        <v>0</v>
      </c>
    </row>
    <row r="70" spans="3:10" x14ac:dyDescent="0.25">
      <c r="C70" s="374"/>
      <c r="D70" s="374"/>
      <c r="E70" s="206"/>
      <c r="F70" s="162"/>
      <c r="G70" s="162"/>
      <c r="H70" s="162"/>
      <c r="I70" s="162"/>
      <c r="J70" s="162"/>
    </row>
    <row r="71" spans="3:10" x14ac:dyDescent="0.25">
      <c r="C71" s="366" t="s">
        <v>653</v>
      </c>
      <c r="D71" s="366"/>
      <c r="E71" s="234"/>
      <c r="F71" s="234"/>
      <c r="G71" s="234"/>
      <c r="H71" s="234"/>
      <c r="I71" s="234"/>
      <c r="J71" s="235">
        <f>-(SUM(E63:E65))*D17</f>
        <v>0</v>
      </c>
    </row>
    <row r="72" spans="3:10" x14ac:dyDescent="0.25">
      <c r="C72" s="372" t="s">
        <v>643</v>
      </c>
      <c r="D72" s="373"/>
      <c r="E72" s="207">
        <f>SUM(E64:E71)</f>
        <v>144500</v>
      </c>
      <c r="F72" s="207">
        <f>SUM(F64:F71)</f>
        <v>0</v>
      </c>
      <c r="G72" s="207">
        <f t="shared" ref="G72:J72" si="4">SUM(G64:G71)</f>
        <v>49500</v>
      </c>
      <c r="H72" s="207">
        <f t="shared" si="4"/>
        <v>49500</v>
      </c>
      <c r="I72" s="207">
        <f t="shared" si="4"/>
        <v>49500</v>
      </c>
      <c r="J72" s="207">
        <f t="shared" si="4"/>
        <v>49500</v>
      </c>
    </row>
    <row r="73" spans="3:10" x14ac:dyDescent="0.25">
      <c r="E73" s="214">
        <f>E72</f>
        <v>144500</v>
      </c>
      <c r="F73" s="215">
        <f>F72/((1+D16)^(F74))</f>
        <v>0</v>
      </c>
      <c r="G73" s="215">
        <f>G72/((1+D16)^(G74))</f>
        <v>37429.111531190931</v>
      </c>
      <c r="H73" s="215">
        <f>H72/((1+D16)^(H74))</f>
        <v>32547.053505383425</v>
      </c>
      <c r="I73" s="215">
        <f>I72/((1+D16)^(I74))</f>
        <v>28301.785656855151</v>
      </c>
      <c r="J73" s="215">
        <f>J72/((1+D16)^(J74))</f>
        <v>24610.24839726535</v>
      </c>
    </row>
    <row r="74" spans="3:10" ht="15.75" thickBot="1" x14ac:dyDescent="0.3">
      <c r="E74" s="215"/>
      <c r="F74" s="215">
        <v>1</v>
      </c>
      <c r="G74" s="215">
        <v>2</v>
      </c>
      <c r="H74" s="215">
        <v>3</v>
      </c>
      <c r="I74" s="215">
        <v>4</v>
      </c>
      <c r="J74" s="215">
        <v>5</v>
      </c>
    </row>
    <row r="75" spans="3:10" ht="18.75" x14ac:dyDescent="0.25">
      <c r="D75" s="216" t="s">
        <v>648</v>
      </c>
      <c r="E75" s="217">
        <f>SUM(E73:J73)</f>
        <v>267388.19909069483</v>
      </c>
    </row>
    <row r="76" spans="3:10" x14ac:dyDescent="0.25">
      <c r="D76" s="220"/>
      <c r="E76" s="221"/>
      <c r="J76" s="273"/>
    </row>
    <row r="77" spans="3:10" ht="19.5" thickBot="1" x14ac:dyDescent="0.3">
      <c r="D77" s="223" t="s">
        <v>649</v>
      </c>
      <c r="E77" s="224">
        <f>E75*D16/(1-(1+D16)^(-D15))</f>
        <v>79766.058333433786</v>
      </c>
    </row>
    <row r="80" spans="3:10" ht="18.75" x14ac:dyDescent="0.3">
      <c r="C80" s="247" t="s">
        <v>804</v>
      </c>
      <c r="D80" s="186"/>
      <c r="E80" s="186"/>
      <c r="F80" s="186"/>
      <c r="G80" s="186"/>
      <c r="H80" s="232" t="s">
        <v>687</v>
      </c>
      <c r="I80" s="233">
        <v>5</v>
      </c>
      <c r="J80" s="186"/>
    </row>
    <row r="82" spans="3:10" x14ac:dyDescent="0.25">
      <c r="C82" s="202"/>
      <c r="D82" s="203"/>
      <c r="E82" s="204" t="s">
        <v>635</v>
      </c>
      <c r="F82" s="204" t="s">
        <v>636</v>
      </c>
      <c r="G82" s="204" t="s">
        <v>637</v>
      </c>
      <c r="H82" s="204" t="s">
        <v>638</v>
      </c>
      <c r="I82" s="204" t="s">
        <v>639</v>
      </c>
      <c r="J82" s="204" t="s">
        <v>640</v>
      </c>
    </row>
    <row r="83" spans="3:10" x14ac:dyDescent="0.25">
      <c r="C83" s="366" t="s">
        <v>641</v>
      </c>
      <c r="D83" s="366"/>
      <c r="E83" s="208"/>
      <c r="F83" s="208"/>
      <c r="G83" s="208"/>
      <c r="H83" s="208"/>
      <c r="I83" s="208"/>
      <c r="J83" s="208"/>
    </row>
    <row r="84" spans="3:10" x14ac:dyDescent="0.25">
      <c r="C84" s="370" t="s">
        <v>805</v>
      </c>
      <c r="D84" s="371"/>
      <c r="E84" s="207">
        <v>0</v>
      </c>
      <c r="F84" s="207">
        <v>10000</v>
      </c>
      <c r="G84" s="207">
        <v>22500</v>
      </c>
      <c r="H84" s="207">
        <v>22500</v>
      </c>
      <c r="I84" s="207">
        <v>45000</v>
      </c>
      <c r="J84" s="207">
        <v>45000</v>
      </c>
    </row>
    <row r="85" spans="3:10" x14ac:dyDescent="0.25">
      <c r="C85" s="370" t="s">
        <v>803</v>
      </c>
      <c r="D85" s="371"/>
      <c r="E85" s="207">
        <v>10000</v>
      </c>
      <c r="F85" s="207"/>
      <c r="G85" s="207"/>
      <c r="H85" s="207"/>
      <c r="I85" s="207"/>
      <c r="J85" s="207"/>
    </row>
    <row r="86" spans="3:10" x14ac:dyDescent="0.25">
      <c r="C86" s="370" t="s">
        <v>686</v>
      </c>
      <c r="D86" s="371"/>
      <c r="E86" s="207">
        <v>20000</v>
      </c>
      <c r="F86" s="207"/>
      <c r="G86" s="207"/>
      <c r="H86" s="207"/>
      <c r="I86" s="207"/>
      <c r="J86" s="207"/>
    </row>
    <row r="87" spans="3:10" x14ac:dyDescent="0.25">
      <c r="C87" s="370" t="s">
        <v>684</v>
      </c>
      <c r="D87" s="371"/>
      <c r="E87" s="207">
        <v>0</v>
      </c>
      <c r="F87" s="207"/>
      <c r="G87" s="207"/>
      <c r="H87" s="207"/>
      <c r="I87" s="207"/>
      <c r="J87" s="207"/>
    </row>
    <row r="88" spans="3:10" x14ac:dyDescent="0.25">
      <c r="C88" s="366" t="s">
        <v>642</v>
      </c>
      <c r="D88" s="366"/>
      <c r="E88" s="208"/>
      <c r="F88" s="208"/>
      <c r="G88" s="208"/>
      <c r="H88" s="208"/>
      <c r="I88" s="208"/>
      <c r="J88" s="208"/>
    </row>
    <row r="89" spans="3:10" x14ac:dyDescent="0.25">
      <c r="C89" s="367" t="s">
        <v>651</v>
      </c>
      <c r="D89" s="367"/>
      <c r="E89" s="208"/>
      <c r="F89" s="207">
        <v>0</v>
      </c>
      <c r="G89" s="207">
        <v>0</v>
      </c>
      <c r="H89" s="207">
        <v>0</v>
      </c>
      <c r="I89" s="207">
        <v>0</v>
      </c>
      <c r="J89" s="207">
        <v>0</v>
      </c>
    </row>
    <row r="90" spans="3:10" x14ac:dyDescent="0.25">
      <c r="C90" s="211" t="s">
        <v>685</v>
      </c>
      <c r="D90" s="212">
        <v>0.2</v>
      </c>
      <c r="E90" s="208"/>
      <c r="F90" s="207"/>
      <c r="G90" s="207"/>
      <c r="H90" s="207"/>
      <c r="I90" s="207"/>
      <c r="J90" s="207"/>
    </row>
    <row r="91" spans="3:10" x14ac:dyDescent="0.25">
      <c r="C91" s="366" t="s">
        <v>653</v>
      </c>
      <c r="D91" s="366"/>
      <c r="E91" s="208"/>
      <c r="F91" s="208"/>
      <c r="G91" s="208"/>
      <c r="H91" s="208"/>
      <c r="I91" s="208"/>
      <c r="J91" s="207">
        <f>-(SUM(E84:E87))*D17</f>
        <v>0</v>
      </c>
    </row>
    <row r="92" spans="3:10" x14ac:dyDescent="0.25">
      <c r="C92" s="368" t="s">
        <v>643</v>
      </c>
      <c r="D92" s="369"/>
      <c r="E92" s="207">
        <f t="shared" ref="E92:J92" si="5">SUM(E84:E91)</f>
        <v>30000</v>
      </c>
      <c r="F92" s="207">
        <f t="shared" si="5"/>
        <v>10000</v>
      </c>
      <c r="G92" s="207">
        <f t="shared" si="5"/>
        <v>22500</v>
      </c>
      <c r="H92" s="207">
        <f t="shared" si="5"/>
        <v>22500</v>
      </c>
      <c r="I92" s="207">
        <f t="shared" si="5"/>
        <v>45000</v>
      </c>
      <c r="J92" s="207">
        <f t="shared" si="5"/>
        <v>45000</v>
      </c>
    </row>
    <row r="93" spans="3:10" x14ac:dyDescent="0.25">
      <c r="C93" s="213"/>
      <c r="D93" s="213"/>
      <c r="E93" s="214">
        <f t="shared" ref="E93:J93" si="6">E92</f>
        <v>30000</v>
      </c>
      <c r="F93" s="214">
        <f t="shared" si="6"/>
        <v>10000</v>
      </c>
      <c r="G93" s="214">
        <f t="shared" si="6"/>
        <v>22500</v>
      </c>
      <c r="H93" s="214">
        <f t="shared" si="6"/>
        <v>22500</v>
      </c>
      <c r="I93" s="214">
        <f t="shared" si="6"/>
        <v>45000</v>
      </c>
      <c r="J93" s="214">
        <f t="shared" si="6"/>
        <v>45000</v>
      </c>
    </row>
    <row r="94" spans="3:10" ht="15.75" thickBot="1" x14ac:dyDescent="0.3">
      <c r="E94" s="215"/>
      <c r="F94" s="273"/>
      <c r="G94" s="215">
        <v>2</v>
      </c>
      <c r="H94" s="215">
        <v>3</v>
      </c>
      <c r="I94" s="215">
        <v>4</v>
      </c>
      <c r="J94" s="215">
        <v>5</v>
      </c>
    </row>
    <row r="95" spans="3:10" ht="18.75" x14ac:dyDescent="0.3">
      <c r="C95" s="186"/>
      <c r="D95" s="216" t="s">
        <v>646</v>
      </c>
      <c r="E95" s="217">
        <f>SUM(E93:J93)</f>
        <v>175000</v>
      </c>
      <c r="F95" s="186"/>
      <c r="G95" s="186"/>
      <c r="H95" s="186"/>
      <c r="I95" s="186"/>
      <c r="J95" s="186"/>
    </row>
    <row r="96" spans="3:10" x14ac:dyDescent="0.25">
      <c r="D96" s="220"/>
      <c r="E96" s="221"/>
    </row>
    <row r="97" spans="3:10" ht="19.5" thickBot="1" x14ac:dyDescent="0.35">
      <c r="C97" s="186"/>
      <c r="D97" s="223" t="s">
        <v>647</v>
      </c>
      <c r="E97" s="224">
        <f>E95*D16/(1-(1+D16)^(-D15))</f>
        <v>52205.22168076747</v>
      </c>
      <c r="F97" s="186"/>
      <c r="G97" s="186"/>
      <c r="H97" s="186"/>
      <c r="I97" s="186"/>
      <c r="J97" s="186"/>
    </row>
    <row r="100" spans="3:10" ht="26.25" x14ac:dyDescent="0.4">
      <c r="D100" s="228" t="s">
        <v>678</v>
      </c>
    </row>
  </sheetData>
  <mergeCells count="39">
    <mergeCell ref="C2:J2"/>
    <mergeCell ref="C22:D22"/>
    <mergeCell ref="C28:D28"/>
    <mergeCell ref="C29:D29"/>
    <mergeCell ref="C31:D31"/>
    <mergeCell ref="C23:D23"/>
    <mergeCell ref="C25:D25"/>
    <mergeCell ref="C26:D26"/>
    <mergeCell ref="C27:D27"/>
    <mergeCell ref="C24:D24"/>
    <mergeCell ref="C52:D52"/>
    <mergeCell ref="C63:D63"/>
    <mergeCell ref="C32:D32"/>
    <mergeCell ref="C43:D43"/>
    <mergeCell ref="C48:D48"/>
    <mergeCell ref="C49:D49"/>
    <mergeCell ref="C51:D51"/>
    <mergeCell ref="C44:D44"/>
    <mergeCell ref="C45:D45"/>
    <mergeCell ref="C46:D46"/>
    <mergeCell ref="C47:D47"/>
    <mergeCell ref="C64:D64"/>
    <mergeCell ref="C65:D65"/>
    <mergeCell ref="C68:D68"/>
    <mergeCell ref="C69:D69"/>
    <mergeCell ref="C70:D70"/>
    <mergeCell ref="C88:D88"/>
    <mergeCell ref="C89:D89"/>
    <mergeCell ref="C91:D91"/>
    <mergeCell ref="C92:D92"/>
    <mergeCell ref="C66:D66"/>
    <mergeCell ref="C67:D67"/>
    <mergeCell ref="C83:D83"/>
    <mergeCell ref="C84:D84"/>
    <mergeCell ref="C86:D86"/>
    <mergeCell ref="C87:D87"/>
    <mergeCell ref="C71:D71"/>
    <mergeCell ref="C72:D72"/>
    <mergeCell ref="C85:D85"/>
  </mergeCells>
  <pageMargins left="0.7" right="0.7" top="0.75" bottom="0.75" header="0.3" footer="0.3"/>
  <pageSetup orientation="portrait" r:id="rId1"/>
  <ignoredErrors>
    <ignoredError sqref="J92" evalError="1"/>
  </ignoredError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F4503-7895-4C33-8F05-014E6E5A4F7A}">
  <dimension ref="B2:AB102"/>
  <sheetViews>
    <sheetView topLeftCell="A88" zoomScale="90" zoomScaleNormal="90" workbookViewId="0">
      <selection activeCell="K36" sqref="K36"/>
    </sheetView>
  </sheetViews>
  <sheetFormatPr baseColWidth="10" defaultColWidth="11.42578125" defaultRowHeight="15" x14ac:dyDescent="0.25"/>
  <cols>
    <col min="1" max="1" width="11.42578125" style="3"/>
    <col min="2" max="2" width="26.140625" style="3" customWidth="1"/>
    <col min="3" max="3" width="22.28515625" style="3" customWidth="1"/>
    <col min="4" max="9" width="16.7109375" style="3" customWidth="1"/>
    <col min="10" max="10" width="19.5703125" style="3" bestFit="1" customWidth="1"/>
    <col min="11" max="12" width="15.85546875" style="3" bestFit="1" customWidth="1"/>
    <col min="13" max="13" width="18.85546875" style="3" customWidth="1"/>
    <col min="14" max="14" width="15.85546875" style="3" bestFit="1" customWidth="1"/>
    <col min="15" max="15" width="13.140625" style="3" customWidth="1"/>
    <col min="16" max="16" width="15.85546875" style="3" bestFit="1" customWidth="1"/>
    <col min="17" max="17" width="13" style="3" customWidth="1"/>
    <col min="18" max="18" width="15.85546875" style="3" bestFit="1" customWidth="1"/>
    <col min="19" max="19" width="16.28515625" style="3" customWidth="1"/>
    <col min="20" max="20" width="13.42578125" style="3" customWidth="1"/>
    <col min="21" max="21" width="18.140625" style="3" bestFit="1" customWidth="1"/>
    <col min="22" max="22" width="14.7109375" style="3" customWidth="1"/>
    <col min="23" max="28" width="18.140625" style="3" bestFit="1" customWidth="1"/>
    <col min="29" max="16384" width="11.42578125" style="3"/>
  </cols>
  <sheetData>
    <row r="2" spans="2:9" s="186" customFormat="1" ht="23.25" x14ac:dyDescent="0.3">
      <c r="B2" s="377" t="s">
        <v>622</v>
      </c>
      <c r="C2" s="377"/>
      <c r="D2" s="377"/>
      <c r="E2" s="377"/>
      <c r="F2" s="377"/>
      <c r="G2" s="377"/>
      <c r="H2" s="377"/>
      <c r="I2" s="377"/>
    </row>
    <row r="9" spans="2:9" x14ac:dyDescent="0.25">
      <c r="C9" s="3" t="s">
        <v>623</v>
      </c>
    </row>
    <row r="11" spans="2:9" x14ac:dyDescent="0.25">
      <c r="C11" s="187" t="s">
        <v>624</v>
      </c>
      <c r="D11" s="3" t="s">
        <v>625</v>
      </c>
    </row>
    <row r="12" spans="2:9" x14ac:dyDescent="0.25">
      <c r="C12" s="187" t="s">
        <v>626</v>
      </c>
      <c r="D12" s="3" t="s">
        <v>627</v>
      </c>
    </row>
    <row r="13" spans="2:9" x14ac:dyDescent="0.25">
      <c r="C13" s="187" t="s">
        <v>628</v>
      </c>
      <c r="D13" s="3" t="s">
        <v>629</v>
      </c>
    </row>
    <row r="15" spans="2:9" x14ac:dyDescent="0.25">
      <c r="B15" s="188" t="s">
        <v>630</v>
      </c>
      <c r="C15" s="189">
        <v>5</v>
      </c>
      <c r="D15" s="190" t="s">
        <v>631</v>
      </c>
      <c r="E15" s="191"/>
    </row>
    <row r="16" spans="2:9" x14ac:dyDescent="0.25">
      <c r="B16" s="192" t="s">
        <v>632</v>
      </c>
      <c r="C16" s="193">
        <v>0.15</v>
      </c>
      <c r="D16" s="194" t="s">
        <v>633</v>
      </c>
      <c r="E16" s="191"/>
    </row>
    <row r="17" spans="2:28" s="27" customFormat="1" x14ac:dyDescent="0.25">
      <c r="B17" s="195" t="s">
        <v>634</v>
      </c>
      <c r="C17" s="196">
        <v>0</v>
      </c>
      <c r="D17" s="197" t="s">
        <v>650</v>
      </c>
      <c r="E17" s="198"/>
    </row>
    <row r="18" spans="2:28" x14ac:dyDescent="0.25">
      <c r="H18" s="230">
        <v>5</v>
      </c>
    </row>
    <row r="19" spans="2:28" s="200" customFormat="1" ht="18.75" x14ac:dyDescent="0.3">
      <c r="B19" s="247" t="s">
        <v>797</v>
      </c>
      <c r="F19" s="201"/>
      <c r="G19" s="229" t="s">
        <v>687</v>
      </c>
      <c r="H19" s="230">
        <v>20</v>
      </c>
      <c r="I19" s="230">
        <v>100</v>
      </c>
    </row>
    <row r="20" spans="2:28" x14ac:dyDescent="0.25">
      <c r="B20" s="3" t="s">
        <v>795</v>
      </c>
    </row>
    <row r="21" spans="2:28" s="22" customFormat="1" x14ac:dyDescent="0.25">
      <c r="B21" s="202"/>
      <c r="C21" s="203"/>
      <c r="D21" s="204" t="s">
        <v>635</v>
      </c>
      <c r="E21" s="204" t="s">
        <v>636</v>
      </c>
      <c r="F21" s="204" t="s">
        <v>637</v>
      </c>
      <c r="G21" s="204" t="s">
        <v>638</v>
      </c>
      <c r="H21" s="204" t="s">
        <v>639</v>
      </c>
      <c r="I21" s="204" t="s">
        <v>640</v>
      </c>
      <c r="J21" s="205"/>
      <c r="K21" s="205"/>
      <c r="L21" s="205"/>
      <c r="M21" s="205"/>
      <c r="N21" s="205"/>
      <c r="O21" s="205"/>
      <c r="P21" s="205"/>
      <c r="Q21" s="205"/>
      <c r="R21" s="205"/>
      <c r="S21" s="205"/>
      <c r="T21" s="205"/>
      <c r="U21" s="205"/>
      <c r="V21" s="205"/>
      <c r="W21" s="205"/>
      <c r="X21" s="205"/>
      <c r="Y21" s="205"/>
      <c r="Z21" s="205"/>
      <c r="AA21" s="205"/>
      <c r="AB21" s="205"/>
    </row>
    <row r="22" spans="2:28" x14ac:dyDescent="0.25">
      <c r="B22" s="366" t="s">
        <v>641</v>
      </c>
      <c r="C22" s="366"/>
      <c r="D22" s="206"/>
      <c r="E22" s="206"/>
      <c r="F22" s="206"/>
      <c r="G22" s="206"/>
      <c r="H22" s="206"/>
      <c r="I22" s="206"/>
      <c r="J22" s="27"/>
      <c r="K22" s="27"/>
      <c r="L22" s="27"/>
      <c r="M22" s="27"/>
      <c r="N22" s="27"/>
      <c r="O22" s="27"/>
      <c r="P22" s="27"/>
      <c r="Q22" s="27"/>
      <c r="R22" s="27"/>
      <c r="S22" s="27"/>
      <c r="T22" s="27"/>
      <c r="U22" s="27"/>
      <c r="V22" s="27"/>
      <c r="W22" s="27"/>
      <c r="X22" s="27"/>
      <c r="Y22" s="27"/>
      <c r="Z22" s="27"/>
      <c r="AA22" s="27"/>
      <c r="AB22" s="27"/>
    </row>
    <row r="23" spans="2:28" x14ac:dyDescent="0.25">
      <c r="B23" s="381" t="s">
        <v>787</v>
      </c>
      <c r="C23" s="382"/>
      <c r="D23" s="207">
        <f>12500*H18</f>
        <v>62500</v>
      </c>
      <c r="E23" s="207"/>
      <c r="F23" s="207"/>
      <c r="G23" s="207"/>
      <c r="H23" s="207"/>
      <c r="I23" s="207"/>
      <c r="K23" s="27"/>
      <c r="L23" s="27"/>
      <c r="M23" s="27"/>
      <c r="N23" s="27"/>
      <c r="O23" s="27"/>
      <c r="P23" s="27"/>
      <c r="Q23" s="27"/>
      <c r="R23" s="27"/>
      <c r="S23" s="27"/>
      <c r="T23" s="27"/>
      <c r="U23" s="27"/>
      <c r="V23" s="27"/>
      <c r="W23" s="27"/>
      <c r="X23" s="27"/>
      <c r="Y23" s="27"/>
      <c r="Z23" s="27"/>
      <c r="AA23" s="27"/>
      <c r="AB23" s="27"/>
    </row>
    <row r="24" spans="2:28" x14ac:dyDescent="0.25">
      <c r="B24" s="370" t="s">
        <v>781</v>
      </c>
      <c r="C24" s="371"/>
      <c r="D24" s="207">
        <f>5250*H19</f>
        <v>105000</v>
      </c>
      <c r="E24" s="207"/>
      <c r="F24" s="207"/>
      <c r="G24" s="207"/>
      <c r="H24" s="207"/>
      <c r="I24" s="207"/>
      <c r="J24" s="27"/>
      <c r="K24" s="27"/>
      <c r="L24" s="27"/>
      <c r="M24" s="27"/>
      <c r="N24" s="27"/>
      <c r="O24" s="27"/>
      <c r="P24" s="27"/>
      <c r="Q24" s="27"/>
      <c r="R24" s="27"/>
      <c r="S24" s="27"/>
      <c r="T24" s="27"/>
      <c r="U24" s="27"/>
      <c r="V24" s="27"/>
      <c r="W24" s="27"/>
      <c r="X24" s="27"/>
      <c r="Y24" s="27"/>
      <c r="Z24" s="27"/>
      <c r="AA24" s="27"/>
      <c r="AB24" s="27"/>
    </row>
    <row r="25" spans="2:28" x14ac:dyDescent="0.25">
      <c r="B25" s="370" t="s">
        <v>782</v>
      </c>
      <c r="C25" s="371"/>
      <c r="D25" s="207">
        <f>2400*I19</f>
        <v>240000</v>
      </c>
      <c r="E25" s="208"/>
      <c r="F25" s="207"/>
      <c r="G25" s="207"/>
      <c r="H25" s="207"/>
      <c r="I25" s="207"/>
      <c r="J25" s="27"/>
      <c r="K25" s="27"/>
      <c r="L25" s="27"/>
      <c r="M25" s="27"/>
      <c r="N25" s="27"/>
      <c r="O25" s="27"/>
      <c r="P25" s="27"/>
      <c r="Q25" s="27"/>
      <c r="R25" s="27"/>
      <c r="S25" s="27"/>
      <c r="T25" s="27"/>
      <c r="U25" s="27"/>
      <c r="V25" s="27"/>
      <c r="W25" s="27"/>
      <c r="X25" s="27"/>
      <c r="Y25" s="27"/>
      <c r="Z25" s="27"/>
      <c r="AA25" s="27"/>
      <c r="AB25" s="27"/>
    </row>
    <row r="26" spans="2:28" x14ac:dyDescent="0.25">
      <c r="B26" s="370" t="s">
        <v>784</v>
      </c>
      <c r="C26" s="371"/>
      <c r="D26" s="207">
        <v>300000</v>
      </c>
      <c r="E26" s="208"/>
      <c r="F26" s="207"/>
      <c r="G26" s="207"/>
      <c r="H26" s="207"/>
      <c r="I26" s="207"/>
      <c r="J26" s="27"/>
      <c r="K26" s="27"/>
      <c r="L26" s="27"/>
      <c r="M26" s="27"/>
      <c r="N26" s="27"/>
      <c r="O26" s="27"/>
      <c r="P26" s="27"/>
      <c r="Q26" s="27"/>
      <c r="R26" s="27"/>
      <c r="S26" s="27"/>
      <c r="T26" s="27"/>
      <c r="U26" s="27"/>
      <c r="V26" s="27"/>
      <c r="W26" s="27"/>
      <c r="X26" s="27"/>
      <c r="Y26" s="27"/>
      <c r="Z26" s="27"/>
      <c r="AA26" s="27"/>
      <c r="AB26" s="27"/>
    </row>
    <row r="27" spans="2:28" x14ac:dyDescent="0.25">
      <c r="B27" s="370" t="s">
        <v>783</v>
      </c>
      <c r="C27" s="371"/>
      <c r="D27" s="207">
        <v>0</v>
      </c>
      <c r="E27" s="208"/>
      <c r="F27" s="207"/>
      <c r="G27" s="207"/>
      <c r="H27" s="207"/>
      <c r="I27" s="207"/>
      <c r="J27" s="27"/>
      <c r="K27" s="27"/>
      <c r="L27" s="27"/>
      <c r="M27" s="27"/>
      <c r="N27" s="27"/>
      <c r="O27" s="27"/>
      <c r="P27" s="27"/>
      <c r="Q27" s="27"/>
      <c r="R27" s="27"/>
      <c r="S27" s="27"/>
      <c r="T27" s="27"/>
      <c r="U27" s="27"/>
      <c r="V27" s="27"/>
      <c r="W27" s="27"/>
      <c r="X27" s="27"/>
      <c r="Y27" s="27"/>
      <c r="Z27" s="27"/>
      <c r="AA27" s="27"/>
      <c r="AB27" s="27"/>
    </row>
    <row r="28" spans="2:28" x14ac:dyDescent="0.25">
      <c r="B28" s="366" t="s">
        <v>642</v>
      </c>
      <c r="C28" s="366"/>
      <c r="D28" s="206"/>
      <c r="E28" s="209"/>
      <c r="F28" s="209"/>
      <c r="G28" s="209"/>
      <c r="H28" s="209"/>
      <c r="I28" s="209"/>
    </row>
    <row r="29" spans="2:28" x14ac:dyDescent="0.25">
      <c r="B29" s="381" t="s">
        <v>780</v>
      </c>
      <c r="C29" s="382"/>
      <c r="D29" s="206"/>
      <c r="E29" s="209"/>
      <c r="F29" s="207">
        <f>12500*$H$18</f>
        <v>62500</v>
      </c>
      <c r="G29" s="207">
        <f t="shared" ref="G29:I29" si="0">12500*$H$18</f>
        <v>62500</v>
      </c>
      <c r="H29" s="207">
        <f t="shared" si="0"/>
        <v>62500</v>
      </c>
      <c r="I29" s="207">
        <f t="shared" si="0"/>
        <v>62500</v>
      </c>
    </row>
    <row r="30" spans="2:28" x14ac:dyDescent="0.25">
      <c r="B30" s="370" t="s">
        <v>781</v>
      </c>
      <c r="C30" s="371"/>
      <c r="D30" s="206"/>
      <c r="E30" s="209"/>
      <c r="F30" s="207">
        <f>5250*$H$19</f>
        <v>105000</v>
      </c>
      <c r="G30" s="207">
        <f t="shared" ref="G30:I30" si="1">5250*$H$19</f>
        <v>105000</v>
      </c>
      <c r="H30" s="207">
        <f t="shared" si="1"/>
        <v>105000</v>
      </c>
      <c r="I30" s="207">
        <f t="shared" si="1"/>
        <v>105000</v>
      </c>
    </row>
    <row r="31" spans="2:28" x14ac:dyDescent="0.25">
      <c r="B31" s="370" t="s">
        <v>782</v>
      </c>
      <c r="C31" s="371"/>
      <c r="D31" s="207"/>
      <c r="E31" s="207">
        <v>0</v>
      </c>
      <c r="F31" s="207">
        <f>2400*$I$19</f>
        <v>240000</v>
      </c>
      <c r="G31" s="207">
        <f t="shared" ref="G31:I31" si="2">2400*$I$19</f>
        <v>240000</v>
      </c>
      <c r="H31" s="207">
        <f t="shared" si="2"/>
        <v>240000</v>
      </c>
      <c r="I31" s="207">
        <f t="shared" si="2"/>
        <v>240000</v>
      </c>
      <c r="J31" s="210"/>
      <c r="K31" s="210"/>
      <c r="L31" s="210"/>
      <c r="M31" s="210"/>
      <c r="N31" s="210"/>
      <c r="O31" s="210"/>
      <c r="P31" s="210"/>
      <c r="Q31" s="210"/>
      <c r="R31" s="210"/>
      <c r="S31" s="210"/>
      <c r="T31" s="210"/>
      <c r="U31" s="210"/>
      <c r="V31" s="210"/>
      <c r="W31" s="210"/>
      <c r="X31" s="210"/>
      <c r="Y31" s="210"/>
      <c r="Z31" s="210"/>
      <c r="AA31" s="210"/>
      <c r="AB31" s="210"/>
    </row>
    <row r="32" spans="2:28" x14ac:dyDescent="0.25">
      <c r="B32" s="370" t="s">
        <v>784</v>
      </c>
      <c r="C32" s="371"/>
      <c r="D32" s="208"/>
      <c r="E32" s="207"/>
      <c r="F32" s="207">
        <v>300000</v>
      </c>
      <c r="G32" s="207">
        <v>300000</v>
      </c>
      <c r="H32" s="207">
        <v>300000</v>
      </c>
      <c r="I32" s="207">
        <v>300000</v>
      </c>
      <c r="J32" s="210"/>
      <c r="K32" s="210"/>
      <c r="L32" s="210"/>
      <c r="M32" s="210"/>
      <c r="N32" s="210"/>
      <c r="O32" s="210"/>
      <c r="P32" s="210"/>
      <c r="Q32" s="210"/>
      <c r="R32" s="210"/>
      <c r="S32" s="210"/>
      <c r="T32" s="210"/>
      <c r="U32" s="210"/>
      <c r="V32" s="210"/>
      <c r="W32" s="210"/>
      <c r="X32" s="210"/>
      <c r="Y32" s="210"/>
      <c r="Z32" s="210"/>
      <c r="AA32" s="210"/>
      <c r="AB32" s="210"/>
    </row>
    <row r="33" spans="2:28" x14ac:dyDescent="0.25">
      <c r="B33" s="366" t="s">
        <v>653</v>
      </c>
      <c r="C33" s="366"/>
      <c r="D33" s="206"/>
      <c r="E33" s="206"/>
      <c r="F33" s="206"/>
      <c r="G33" s="206"/>
      <c r="H33" s="206"/>
      <c r="I33" s="207">
        <f>-(SUM(D23:D25))*C17</f>
        <v>0</v>
      </c>
      <c r="J33" s="27"/>
      <c r="K33" s="27"/>
      <c r="L33" s="27"/>
      <c r="M33" s="27"/>
      <c r="N33" s="27"/>
      <c r="O33" s="27"/>
      <c r="P33" s="27"/>
      <c r="Q33" s="27"/>
      <c r="R33" s="27"/>
      <c r="S33" s="27"/>
      <c r="T33" s="27"/>
      <c r="U33" s="27"/>
      <c r="V33" s="27"/>
      <c r="W33" s="27"/>
      <c r="X33" s="27"/>
      <c r="Y33" s="27"/>
      <c r="Z33" s="27"/>
      <c r="AA33" s="27"/>
    </row>
    <row r="34" spans="2:28" x14ac:dyDescent="0.25">
      <c r="B34" s="368" t="s">
        <v>643</v>
      </c>
      <c r="C34" s="369"/>
      <c r="D34" s="207">
        <f t="shared" ref="D34:I34" si="3">SUM(D23:D33)</f>
        <v>707500</v>
      </c>
      <c r="E34" s="207">
        <f t="shared" si="3"/>
        <v>0</v>
      </c>
      <c r="F34" s="207">
        <f t="shared" si="3"/>
        <v>707500</v>
      </c>
      <c r="G34" s="207">
        <f t="shared" si="3"/>
        <v>707500</v>
      </c>
      <c r="H34" s="207">
        <f t="shared" si="3"/>
        <v>707500</v>
      </c>
      <c r="I34" s="207">
        <f t="shared" si="3"/>
        <v>707500</v>
      </c>
      <c r="J34" s="210"/>
      <c r="K34" s="210"/>
      <c r="L34" s="210"/>
      <c r="M34" s="210"/>
      <c r="N34" s="210"/>
      <c r="O34" s="210"/>
      <c r="P34" s="210"/>
      <c r="Q34" s="210"/>
      <c r="R34" s="210"/>
      <c r="S34" s="210"/>
      <c r="T34" s="210"/>
      <c r="U34" s="210"/>
      <c r="V34" s="210"/>
      <c r="W34" s="210"/>
      <c r="X34" s="210"/>
      <c r="Y34" s="210"/>
      <c r="Z34" s="210"/>
      <c r="AA34" s="210"/>
      <c r="AB34" s="210"/>
    </row>
    <row r="35" spans="2:28" s="213" customFormat="1" x14ac:dyDescent="0.25">
      <c r="D35" s="214">
        <f>D34</f>
        <v>707500</v>
      </c>
      <c r="E35" s="215">
        <f>E34/((1+C16)^(E36))</f>
        <v>0</v>
      </c>
      <c r="F35" s="215">
        <f>F34/((1+C16)^(F36))</f>
        <v>534971.64461247646</v>
      </c>
      <c r="G35" s="215">
        <f>G34/((1+C16)^(G36))</f>
        <v>465192.7344456318</v>
      </c>
      <c r="H35" s="215">
        <f>H34/((1+C16)^(H36))</f>
        <v>404515.42125707114</v>
      </c>
      <c r="I35" s="215">
        <f>I34/((1+C16)^(I36))</f>
        <v>351752.5402235401</v>
      </c>
      <c r="J35" s="215"/>
      <c r="K35" s="215"/>
      <c r="L35" s="215"/>
      <c r="M35" s="215"/>
      <c r="N35" s="215"/>
      <c r="O35" s="215"/>
      <c r="P35" s="215"/>
      <c r="Q35" s="215"/>
      <c r="R35" s="215"/>
      <c r="S35" s="215"/>
      <c r="T35" s="215"/>
      <c r="U35" s="215"/>
      <c r="V35" s="215"/>
      <c r="W35" s="215"/>
      <c r="X35" s="215"/>
      <c r="Y35" s="215"/>
      <c r="Z35" s="215"/>
      <c r="AA35" s="215"/>
      <c r="AB35" s="215"/>
    </row>
    <row r="36" spans="2:28" ht="15.75" thickBot="1" x14ac:dyDescent="0.3">
      <c r="D36" s="215"/>
      <c r="E36" s="215">
        <v>1</v>
      </c>
      <c r="F36" s="215">
        <v>2</v>
      </c>
      <c r="G36" s="215">
        <v>3</v>
      </c>
      <c r="H36" s="215">
        <v>4</v>
      </c>
      <c r="I36" s="215">
        <v>5</v>
      </c>
      <c r="J36" s="215"/>
      <c r="K36" s="215"/>
      <c r="L36" s="215"/>
      <c r="M36" s="215"/>
      <c r="N36" s="215"/>
      <c r="O36" s="215"/>
      <c r="P36" s="215"/>
      <c r="Q36" s="215"/>
      <c r="R36" s="215"/>
      <c r="S36" s="215"/>
      <c r="T36" s="215"/>
      <c r="U36" s="215"/>
      <c r="V36" s="215"/>
      <c r="W36" s="215"/>
      <c r="X36" s="215"/>
      <c r="Y36" s="215"/>
      <c r="Z36" s="215"/>
      <c r="AA36" s="215"/>
      <c r="AB36" s="215"/>
    </row>
    <row r="37" spans="2:28" s="186" customFormat="1" ht="18.75" x14ac:dyDescent="0.3">
      <c r="C37" s="216" t="s">
        <v>644</v>
      </c>
      <c r="D37" s="217">
        <f>SUM(D35:I35)</f>
        <v>2463932.3405387197</v>
      </c>
      <c r="E37" s="218"/>
      <c r="F37" s="218"/>
      <c r="G37" s="218"/>
      <c r="H37" s="219"/>
      <c r="I37" s="219"/>
      <c r="J37" s="219"/>
      <c r="K37" s="219"/>
      <c r="L37" s="218"/>
      <c r="M37" s="218"/>
      <c r="N37" s="218"/>
      <c r="O37" s="218"/>
      <c r="P37" s="218"/>
      <c r="Q37" s="218"/>
      <c r="R37" s="218"/>
      <c r="S37" s="218"/>
      <c r="T37" s="218"/>
      <c r="U37" s="218"/>
      <c r="V37" s="218"/>
      <c r="W37" s="218"/>
      <c r="X37" s="218"/>
      <c r="Y37" s="218"/>
      <c r="Z37" s="218"/>
      <c r="AA37" s="218"/>
      <c r="AB37" s="218"/>
    </row>
    <row r="38" spans="2:28" x14ac:dyDescent="0.25">
      <c r="C38" s="220"/>
      <c r="D38" s="221"/>
      <c r="H38" s="222"/>
      <c r="I38" s="222"/>
      <c r="J38" s="222"/>
      <c r="K38" s="222"/>
    </row>
    <row r="39" spans="2:28" s="186" customFormat="1" ht="19.5" thickBot="1" x14ac:dyDescent="0.35">
      <c r="C39" s="223" t="s">
        <v>645</v>
      </c>
      <c r="D39" s="224">
        <f>D37*C16/(1-(1+C16)^(-C15))</f>
        <v>735029.33739563485</v>
      </c>
      <c r="H39" s="219"/>
      <c r="K39" s="225"/>
    </row>
    <row r="40" spans="2:28" x14ac:dyDescent="0.25">
      <c r="C40" s="226"/>
      <c r="D40" s="226"/>
      <c r="H40" s="226"/>
      <c r="K40" s="222"/>
    </row>
    <row r="41" spans="2:28" x14ac:dyDescent="0.25">
      <c r="G41" s="266"/>
      <c r="H41" s="266"/>
      <c r="I41" s="266"/>
    </row>
    <row r="42" spans="2:28" s="186" customFormat="1" ht="18.75" x14ac:dyDescent="0.3">
      <c r="B42" s="199" t="s">
        <v>720</v>
      </c>
      <c r="G42" s="229" t="s">
        <v>687</v>
      </c>
      <c r="H42" s="230">
        <v>50</v>
      </c>
      <c r="I42" s="231"/>
    </row>
    <row r="43" spans="2:28" x14ac:dyDescent="0.25">
      <c r="B43" s="3" t="s">
        <v>798</v>
      </c>
    </row>
    <row r="44" spans="2:28" x14ac:dyDescent="0.25">
      <c r="B44" s="202"/>
      <c r="C44" s="203"/>
      <c r="D44" s="204" t="s">
        <v>635</v>
      </c>
      <c r="E44" s="204" t="s">
        <v>636</v>
      </c>
      <c r="F44" s="204" t="s">
        <v>637</v>
      </c>
      <c r="G44" s="204" t="s">
        <v>638</v>
      </c>
      <c r="H44" s="204" t="s">
        <v>639</v>
      </c>
      <c r="I44" s="204" t="s">
        <v>640</v>
      </c>
      <c r="J44" s="205"/>
      <c r="K44" s="205"/>
      <c r="L44" s="205"/>
      <c r="M44" s="205"/>
      <c r="N44" s="205"/>
      <c r="O44" s="205"/>
      <c r="P44" s="205"/>
      <c r="Q44" s="205"/>
      <c r="R44" s="205"/>
      <c r="S44" s="205"/>
      <c r="T44" s="205"/>
      <c r="U44" s="205"/>
      <c r="V44" s="205"/>
      <c r="W44" s="205"/>
      <c r="X44" s="205"/>
      <c r="Y44" s="205"/>
      <c r="Z44" s="205"/>
      <c r="AA44" s="205"/>
      <c r="AB44" s="205"/>
    </row>
    <row r="45" spans="2:28" x14ac:dyDescent="0.25">
      <c r="B45" s="366" t="s">
        <v>641</v>
      </c>
      <c r="C45" s="366"/>
      <c r="D45" s="208"/>
      <c r="E45" s="208"/>
      <c r="F45" s="208"/>
      <c r="G45" s="208"/>
      <c r="H45" s="208"/>
      <c r="I45" s="208"/>
      <c r="J45" s="27"/>
      <c r="K45" s="27"/>
      <c r="L45" s="27"/>
      <c r="M45" s="27"/>
      <c r="N45" s="27"/>
      <c r="O45" s="27"/>
      <c r="P45" s="27"/>
      <c r="Q45" s="27"/>
      <c r="R45" s="27"/>
      <c r="S45" s="27"/>
      <c r="T45" s="27"/>
      <c r="U45" s="27"/>
      <c r="V45" s="27"/>
      <c r="W45" s="27"/>
      <c r="X45" s="27"/>
      <c r="Y45" s="27"/>
      <c r="Z45" s="27"/>
      <c r="AA45" s="27"/>
      <c r="AB45" s="27"/>
    </row>
    <row r="46" spans="2:28" x14ac:dyDescent="0.25">
      <c r="B46" s="380" t="s">
        <v>688</v>
      </c>
      <c r="C46" s="380"/>
      <c r="D46" s="208"/>
      <c r="E46" s="208"/>
      <c r="F46" s="208"/>
      <c r="G46" s="208"/>
      <c r="H46" s="208"/>
      <c r="I46" s="208"/>
      <c r="J46" s="27"/>
      <c r="K46" s="27"/>
      <c r="L46" s="27"/>
      <c r="M46" s="27"/>
      <c r="N46" s="27"/>
      <c r="O46" s="27"/>
      <c r="P46" s="27"/>
      <c r="Q46" s="27"/>
      <c r="R46" s="27"/>
      <c r="S46" s="27"/>
      <c r="T46" s="27"/>
      <c r="U46" s="27"/>
      <c r="V46" s="27"/>
      <c r="W46" s="27"/>
      <c r="X46" s="27"/>
      <c r="Y46" s="27"/>
      <c r="Z46" s="27"/>
      <c r="AA46" s="27"/>
      <c r="AB46" s="27"/>
    </row>
    <row r="47" spans="2:28" x14ac:dyDescent="0.25">
      <c r="B47" s="381" t="s">
        <v>762</v>
      </c>
      <c r="C47" s="382"/>
      <c r="D47" s="207">
        <f>3750*H42</f>
        <v>187500</v>
      </c>
      <c r="E47" s="207"/>
      <c r="F47" s="207"/>
      <c r="G47" s="207"/>
      <c r="H47" s="207"/>
      <c r="I47" s="207"/>
      <c r="J47" s="27"/>
      <c r="K47" s="27"/>
      <c r="L47" s="27"/>
      <c r="M47" s="27"/>
      <c r="N47" s="27"/>
      <c r="O47" s="27"/>
      <c r="P47" s="27"/>
      <c r="Q47" s="27"/>
      <c r="R47" s="27"/>
      <c r="S47" s="27"/>
      <c r="T47" s="27"/>
      <c r="U47" s="27"/>
      <c r="V47" s="27"/>
      <c r="W47" s="27"/>
      <c r="X47" s="27"/>
      <c r="Y47" s="27"/>
      <c r="Z47" s="27"/>
      <c r="AA47" s="27"/>
      <c r="AB47" s="27"/>
    </row>
    <row r="48" spans="2:28" ht="24.6" customHeight="1" x14ac:dyDescent="0.25">
      <c r="B48" s="378" t="s">
        <v>786</v>
      </c>
      <c r="C48" s="379"/>
      <c r="D48" s="207">
        <f>2050*H42</f>
        <v>102500</v>
      </c>
      <c r="E48" s="207"/>
      <c r="F48" s="207"/>
      <c r="G48" s="207"/>
      <c r="H48" s="207"/>
      <c r="I48" s="207"/>
      <c r="J48" s="27"/>
      <c r="K48" s="27"/>
      <c r="L48" s="27"/>
      <c r="M48" s="27"/>
      <c r="N48" s="27"/>
      <c r="O48" s="27"/>
      <c r="P48" s="27"/>
      <c r="Q48" s="27"/>
      <c r="R48" s="27"/>
      <c r="S48" s="27"/>
      <c r="T48" s="27"/>
      <c r="U48" s="27"/>
      <c r="V48" s="27"/>
      <c r="W48" s="27"/>
      <c r="X48" s="27"/>
      <c r="Y48" s="27"/>
      <c r="Z48" s="27"/>
      <c r="AA48" s="27"/>
      <c r="AB48" s="27"/>
    </row>
    <row r="49" spans="2:28" x14ac:dyDescent="0.25">
      <c r="B49" s="381" t="s">
        <v>763</v>
      </c>
      <c r="C49" s="382"/>
      <c r="D49" s="207">
        <f>500*H42</f>
        <v>25000</v>
      </c>
      <c r="E49" s="207"/>
      <c r="F49" s="207"/>
      <c r="G49" s="207"/>
      <c r="H49" s="207"/>
      <c r="I49" s="207"/>
      <c r="J49" s="27"/>
      <c r="K49" s="27"/>
      <c r="L49" s="27"/>
      <c r="M49" s="27"/>
      <c r="N49" s="27"/>
      <c r="O49" s="27"/>
      <c r="P49" s="27"/>
      <c r="Q49" s="27"/>
      <c r="R49" s="27"/>
      <c r="S49" s="27"/>
      <c r="T49" s="27"/>
      <c r="U49" s="27"/>
      <c r="V49" s="27"/>
      <c r="W49" s="27"/>
      <c r="X49" s="27"/>
      <c r="Y49" s="27"/>
      <c r="Z49" s="27"/>
      <c r="AA49" s="27"/>
      <c r="AB49" s="27"/>
    </row>
    <row r="50" spans="2:28" ht="25.5" customHeight="1" x14ac:dyDescent="0.25">
      <c r="B50" s="375" t="s">
        <v>724</v>
      </c>
      <c r="C50" s="376"/>
      <c r="D50" s="207">
        <v>294500</v>
      </c>
      <c r="E50" s="207"/>
      <c r="F50" s="207"/>
      <c r="G50" s="207"/>
      <c r="H50" s="207"/>
      <c r="I50" s="207"/>
      <c r="J50" s="27"/>
      <c r="K50" s="27"/>
      <c r="L50" s="27"/>
      <c r="M50" s="27"/>
      <c r="N50" s="27"/>
      <c r="O50" s="27"/>
      <c r="P50" s="27"/>
      <c r="Q50" s="27"/>
      <c r="R50" s="27"/>
      <c r="S50" s="27"/>
      <c r="T50" s="27"/>
      <c r="U50" s="27"/>
      <c r="V50" s="27"/>
      <c r="W50" s="27"/>
      <c r="X50" s="27"/>
      <c r="Y50" s="27"/>
      <c r="Z50" s="27"/>
      <c r="AA50" s="27"/>
      <c r="AB50" s="27"/>
    </row>
    <row r="51" spans="2:28" x14ac:dyDescent="0.25">
      <c r="B51" s="370" t="s">
        <v>692</v>
      </c>
      <c r="C51" s="371"/>
      <c r="D51" s="207">
        <v>90000</v>
      </c>
      <c r="E51" s="207"/>
      <c r="F51" s="207"/>
      <c r="G51" s="207"/>
      <c r="H51" s="207"/>
      <c r="I51" s="207"/>
      <c r="J51" s="27"/>
      <c r="K51" s="27"/>
      <c r="L51" s="27"/>
      <c r="M51" s="27"/>
      <c r="N51" s="27"/>
      <c r="O51" s="27"/>
      <c r="P51" s="27"/>
      <c r="Q51" s="27"/>
      <c r="R51" s="27"/>
      <c r="S51" s="27"/>
      <c r="T51" s="27"/>
      <c r="U51" s="27"/>
      <c r="V51" s="27"/>
      <c r="W51" s="27"/>
      <c r="X51" s="27"/>
      <c r="Y51" s="27"/>
      <c r="Z51" s="27"/>
      <c r="AA51" s="27"/>
      <c r="AB51" s="27"/>
    </row>
    <row r="52" spans="2:28" ht="24.95" customHeight="1" x14ac:dyDescent="0.25">
      <c r="B52" s="375" t="s">
        <v>779</v>
      </c>
      <c r="C52" s="376"/>
      <c r="D52" s="207">
        <v>20020</v>
      </c>
      <c r="E52" s="207"/>
      <c r="F52" s="207"/>
      <c r="G52" s="207"/>
      <c r="H52" s="207"/>
      <c r="I52" s="207"/>
      <c r="J52" s="27"/>
      <c r="K52" s="27"/>
      <c r="L52" s="27"/>
      <c r="M52" s="27"/>
      <c r="N52" s="27"/>
      <c r="O52" s="27"/>
      <c r="P52" s="27"/>
      <c r="Q52" s="27"/>
      <c r="R52" s="27"/>
      <c r="S52" s="27"/>
      <c r="T52" s="27"/>
      <c r="U52" s="27"/>
      <c r="V52" s="27"/>
      <c r="W52" s="27"/>
      <c r="X52" s="27"/>
      <c r="Y52" s="27"/>
      <c r="Z52" s="27"/>
      <c r="AA52" s="27"/>
      <c r="AB52" s="27"/>
    </row>
    <row r="53" spans="2:28" x14ac:dyDescent="0.25">
      <c r="B53" s="380" t="s">
        <v>695</v>
      </c>
      <c r="C53" s="380"/>
      <c r="D53" s="207"/>
      <c r="E53" s="207"/>
      <c r="F53" s="207"/>
      <c r="G53" s="207"/>
      <c r="H53" s="207"/>
      <c r="I53" s="207"/>
      <c r="J53" s="27"/>
      <c r="K53" s="27"/>
      <c r="L53" s="27"/>
      <c r="M53" s="27"/>
      <c r="N53" s="27"/>
      <c r="O53" s="27"/>
      <c r="P53" s="27"/>
      <c r="Q53" s="27"/>
      <c r="R53" s="27"/>
      <c r="S53" s="27"/>
      <c r="T53" s="27"/>
      <c r="U53" s="27"/>
      <c r="V53" s="27"/>
      <c r="W53" s="27"/>
      <c r="X53" s="27"/>
      <c r="Y53" s="27"/>
      <c r="Z53" s="27"/>
      <c r="AA53" s="27"/>
      <c r="AB53" s="27"/>
    </row>
    <row r="54" spans="2:28" ht="26.45" customHeight="1" x14ac:dyDescent="0.25">
      <c r="B54" s="378" t="s">
        <v>764</v>
      </c>
      <c r="C54" s="379"/>
      <c r="D54" s="207">
        <v>255000</v>
      </c>
      <c r="E54" s="207"/>
      <c r="F54" s="207"/>
      <c r="G54" s="207"/>
      <c r="H54" s="207"/>
      <c r="I54" s="207"/>
      <c r="J54" s="27"/>
      <c r="K54" s="27"/>
      <c r="L54" s="27"/>
      <c r="M54" s="27"/>
      <c r="N54" s="27"/>
      <c r="O54" s="27"/>
      <c r="P54" s="27"/>
      <c r="Q54" s="27"/>
      <c r="R54" s="27"/>
      <c r="S54" s="27"/>
      <c r="T54" s="27"/>
      <c r="U54" s="27"/>
      <c r="V54" s="27"/>
      <c r="W54" s="27"/>
      <c r="X54" s="27"/>
      <c r="Y54" s="27"/>
      <c r="Z54" s="27"/>
      <c r="AA54" s="27"/>
      <c r="AB54" s="27"/>
    </row>
    <row r="55" spans="2:28" ht="25.5" customHeight="1" x14ac:dyDescent="0.25">
      <c r="B55" s="378" t="s">
        <v>765</v>
      </c>
      <c r="C55" s="379"/>
      <c r="D55" s="207">
        <v>76500</v>
      </c>
      <c r="E55" s="207"/>
      <c r="F55" s="207"/>
      <c r="G55" s="207"/>
      <c r="H55" s="207"/>
      <c r="I55" s="207"/>
      <c r="J55" s="27"/>
      <c r="K55" s="27"/>
      <c r="L55" s="27"/>
      <c r="M55" s="27"/>
      <c r="N55" s="27"/>
      <c r="O55" s="27"/>
      <c r="P55" s="27"/>
      <c r="Q55" s="27"/>
      <c r="R55" s="27"/>
      <c r="S55" s="27"/>
      <c r="T55" s="27"/>
      <c r="U55" s="27"/>
      <c r="V55" s="27"/>
      <c r="W55" s="27"/>
      <c r="X55" s="27"/>
      <c r="Y55" s="27"/>
      <c r="Z55" s="27"/>
      <c r="AA55" s="27"/>
      <c r="AB55" s="27"/>
    </row>
    <row r="56" spans="2:28" ht="24.95" customHeight="1" x14ac:dyDescent="0.25">
      <c r="B56" s="378" t="s">
        <v>696</v>
      </c>
      <c r="C56" s="379"/>
      <c r="D56" s="207">
        <v>68000</v>
      </c>
      <c r="E56" s="207"/>
      <c r="F56" s="207"/>
      <c r="G56" s="207"/>
      <c r="H56" s="207"/>
      <c r="I56" s="207"/>
      <c r="J56" s="27"/>
      <c r="K56" s="27"/>
      <c r="L56" s="27"/>
      <c r="M56" s="27"/>
      <c r="N56" s="27"/>
      <c r="O56" s="27"/>
      <c r="P56" s="27"/>
      <c r="Q56" s="27"/>
      <c r="R56" s="27"/>
      <c r="S56" s="27"/>
      <c r="T56" s="27"/>
      <c r="U56" s="27"/>
      <c r="V56" s="27"/>
      <c r="W56" s="27"/>
      <c r="X56" s="27"/>
      <c r="Y56" s="27"/>
      <c r="Z56" s="27"/>
      <c r="AA56" s="27"/>
      <c r="AB56" s="27"/>
    </row>
    <row r="57" spans="2:28" ht="24.95" customHeight="1" x14ac:dyDescent="0.25">
      <c r="B57" s="375" t="s">
        <v>776</v>
      </c>
      <c r="C57" s="376"/>
      <c r="D57" s="207">
        <v>17000</v>
      </c>
      <c r="E57" s="207"/>
      <c r="F57" s="207"/>
      <c r="G57" s="207"/>
      <c r="H57" s="207"/>
      <c r="I57" s="207"/>
      <c r="J57" s="27"/>
      <c r="K57" s="27"/>
      <c r="L57" s="27"/>
      <c r="M57" s="27"/>
      <c r="N57" s="27"/>
      <c r="O57" s="27"/>
      <c r="P57" s="27"/>
      <c r="Q57" s="27"/>
      <c r="R57" s="27"/>
      <c r="S57" s="27"/>
      <c r="T57" s="27"/>
      <c r="U57" s="27"/>
      <c r="V57" s="27"/>
      <c r="W57" s="27"/>
      <c r="X57" s="27"/>
      <c r="Y57" s="27"/>
      <c r="Z57" s="27"/>
      <c r="AA57" s="27"/>
      <c r="AB57" s="27"/>
    </row>
    <row r="58" spans="2:28" x14ac:dyDescent="0.25">
      <c r="B58" s="370" t="s">
        <v>697</v>
      </c>
      <c r="C58" s="371"/>
      <c r="D58" s="207">
        <v>10200</v>
      </c>
      <c r="E58" s="207"/>
      <c r="F58" s="207"/>
      <c r="G58" s="207"/>
      <c r="H58" s="207"/>
      <c r="I58" s="207"/>
      <c r="J58" s="27"/>
      <c r="K58" s="27"/>
      <c r="L58" s="27"/>
      <c r="M58" s="27"/>
      <c r="N58" s="27"/>
      <c r="O58" s="27"/>
      <c r="P58" s="27"/>
      <c r="Q58" s="27"/>
      <c r="R58" s="27"/>
      <c r="S58" s="27"/>
      <c r="T58" s="27"/>
      <c r="U58" s="27"/>
      <c r="V58" s="27"/>
      <c r="W58" s="27"/>
      <c r="X58" s="27"/>
      <c r="Y58" s="27"/>
      <c r="Z58" s="27"/>
      <c r="AA58" s="27"/>
      <c r="AB58" s="27"/>
    </row>
    <row r="59" spans="2:28" ht="24.95" customHeight="1" x14ac:dyDescent="0.25">
      <c r="B59" s="375" t="s">
        <v>698</v>
      </c>
      <c r="C59" s="376"/>
      <c r="D59" s="207">
        <v>151200</v>
      </c>
      <c r="E59" s="207"/>
      <c r="F59" s="207"/>
      <c r="G59" s="207"/>
      <c r="H59" s="207"/>
      <c r="I59" s="207"/>
      <c r="J59" s="27"/>
      <c r="K59" s="27"/>
      <c r="L59" s="27"/>
      <c r="M59" s="27"/>
      <c r="N59" s="27"/>
      <c r="O59" s="27"/>
      <c r="P59" s="27"/>
      <c r="Q59" s="27"/>
      <c r="R59" s="27"/>
      <c r="S59" s="27"/>
      <c r="T59" s="27"/>
      <c r="U59" s="27"/>
      <c r="V59" s="27"/>
      <c r="W59" s="27"/>
      <c r="X59" s="27"/>
      <c r="Y59" s="27"/>
      <c r="Z59" s="27"/>
      <c r="AA59" s="27"/>
      <c r="AB59" s="27"/>
    </row>
    <row r="60" spans="2:28" ht="37.5" customHeight="1" x14ac:dyDescent="0.25">
      <c r="B60" s="375" t="s">
        <v>699</v>
      </c>
      <c r="C60" s="376"/>
      <c r="D60" s="207">
        <v>180000</v>
      </c>
      <c r="E60" s="207"/>
      <c r="F60" s="207"/>
      <c r="G60" s="207"/>
      <c r="H60" s="207"/>
      <c r="I60" s="207"/>
      <c r="J60" s="27"/>
      <c r="K60" s="27"/>
      <c r="L60" s="27"/>
      <c r="M60" s="27"/>
      <c r="N60" s="27"/>
      <c r="O60" s="27"/>
      <c r="P60" s="27"/>
      <c r="Q60" s="27"/>
      <c r="R60" s="27"/>
      <c r="S60" s="27"/>
      <c r="T60" s="27"/>
      <c r="U60" s="27"/>
      <c r="V60" s="27"/>
      <c r="W60" s="27"/>
      <c r="X60" s="27"/>
      <c r="Y60" s="27"/>
      <c r="Z60" s="27"/>
      <c r="AA60" s="27"/>
      <c r="AB60" s="27"/>
    </row>
    <row r="61" spans="2:28" x14ac:dyDescent="0.25">
      <c r="B61" s="370" t="s">
        <v>700</v>
      </c>
      <c r="C61" s="371"/>
      <c r="D61" s="207">
        <v>108000</v>
      </c>
      <c r="E61" s="207"/>
      <c r="F61" s="207"/>
      <c r="G61" s="207"/>
      <c r="H61" s="207"/>
      <c r="I61" s="207"/>
      <c r="J61" s="27"/>
      <c r="K61" s="27"/>
      <c r="L61" s="27"/>
      <c r="M61" s="27"/>
      <c r="N61" s="27"/>
      <c r="O61" s="27"/>
      <c r="P61" s="27"/>
      <c r="Q61" s="27"/>
      <c r="R61" s="27"/>
      <c r="S61" s="27"/>
      <c r="T61" s="27"/>
      <c r="U61" s="27"/>
      <c r="V61" s="27"/>
      <c r="W61" s="27"/>
      <c r="X61" s="27"/>
      <c r="Y61" s="27"/>
      <c r="Z61" s="27"/>
      <c r="AA61" s="27"/>
      <c r="AB61" s="27"/>
    </row>
    <row r="62" spans="2:28" x14ac:dyDescent="0.25">
      <c r="B62" s="370" t="s">
        <v>777</v>
      </c>
      <c r="C62" s="371"/>
      <c r="D62" s="207">
        <v>103500</v>
      </c>
      <c r="E62" s="207"/>
      <c r="F62" s="207"/>
      <c r="G62" s="207"/>
      <c r="H62" s="207"/>
      <c r="I62" s="207"/>
      <c r="J62" s="27"/>
      <c r="K62" s="27"/>
      <c r="L62" s="27"/>
      <c r="M62" s="27"/>
      <c r="N62" s="27"/>
      <c r="O62" s="27"/>
      <c r="P62" s="27"/>
      <c r="Q62" s="27"/>
      <c r="R62" s="27"/>
      <c r="S62" s="27"/>
      <c r="T62" s="27"/>
      <c r="U62" s="27"/>
      <c r="V62" s="27"/>
      <c r="W62" s="27"/>
      <c r="X62" s="27"/>
      <c r="Y62" s="27"/>
      <c r="Z62" s="27"/>
      <c r="AA62" s="27"/>
      <c r="AB62" s="27"/>
    </row>
    <row r="63" spans="2:28" x14ac:dyDescent="0.25">
      <c r="B63" s="370" t="s">
        <v>778</v>
      </c>
      <c r="C63" s="371"/>
      <c r="D63" s="207">
        <v>82500</v>
      </c>
      <c r="E63" s="207"/>
      <c r="F63" s="207"/>
      <c r="G63" s="207"/>
      <c r="H63" s="207"/>
      <c r="I63" s="207"/>
      <c r="J63" s="27"/>
      <c r="K63" s="27"/>
      <c r="L63" s="27"/>
      <c r="M63" s="27"/>
      <c r="N63" s="27"/>
      <c r="O63" s="27"/>
      <c r="P63" s="27"/>
      <c r="Q63" s="27"/>
      <c r="R63" s="27"/>
      <c r="S63" s="27"/>
      <c r="T63" s="27"/>
      <c r="U63" s="27"/>
      <c r="V63" s="27"/>
      <c r="W63" s="27"/>
      <c r="X63" s="27"/>
      <c r="Y63" s="27"/>
      <c r="Z63" s="27"/>
      <c r="AA63" s="27"/>
      <c r="AB63" s="27"/>
    </row>
    <row r="64" spans="2:28" x14ac:dyDescent="0.25">
      <c r="B64" s="366" t="s">
        <v>642</v>
      </c>
      <c r="C64" s="366"/>
      <c r="D64" s="208"/>
      <c r="E64" s="208"/>
      <c r="F64" s="208"/>
      <c r="G64" s="208"/>
      <c r="H64" s="208"/>
      <c r="I64" s="208"/>
      <c r="J64" s="27"/>
      <c r="K64" s="27"/>
      <c r="L64" s="27"/>
      <c r="M64" s="27"/>
      <c r="N64" s="27"/>
      <c r="O64" s="27"/>
      <c r="P64" s="27"/>
      <c r="Q64" s="27"/>
      <c r="R64" s="27"/>
      <c r="S64" s="27"/>
      <c r="T64" s="27"/>
      <c r="U64" s="27"/>
      <c r="V64" s="27"/>
      <c r="W64" s="27"/>
      <c r="X64" s="27"/>
      <c r="Y64" s="27"/>
      <c r="Z64" s="27"/>
      <c r="AA64" s="27"/>
      <c r="AB64" s="27"/>
    </row>
    <row r="65" spans="2:28" x14ac:dyDescent="0.25">
      <c r="B65" s="367" t="s">
        <v>693</v>
      </c>
      <c r="C65" s="367"/>
      <c r="D65" s="207"/>
      <c r="E65" s="207">
        <v>64800</v>
      </c>
      <c r="F65" s="207">
        <v>64800</v>
      </c>
      <c r="G65" s="207">
        <v>64800</v>
      </c>
      <c r="H65" s="207">
        <v>64800</v>
      </c>
      <c r="I65" s="207">
        <v>64800</v>
      </c>
      <c r="J65" s="27"/>
      <c r="K65" s="27"/>
      <c r="L65" s="27"/>
      <c r="M65" s="27"/>
      <c r="N65" s="27"/>
      <c r="O65" s="27"/>
      <c r="P65" s="27"/>
      <c r="Q65" s="27"/>
      <c r="R65" s="27"/>
      <c r="S65" s="27"/>
      <c r="T65" s="27"/>
      <c r="U65" s="27"/>
      <c r="V65" s="27"/>
      <c r="W65" s="27"/>
      <c r="X65" s="27"/>
      <c r="Y65" s="27"/>
      <c r="Z65" s="27"/>
      <c r="AA65" s="27"/>
      <c r="AB65" s="27"/>
    </row>
    <row r="66" spans="2:28" x14ac:dyDescent="0.25">
      <c r="B66" s="370" t="s">
        <v>694</v>
      </c>
      <c r="C66" s="371"/>
      <c r="D66" s="207"/>
      <c r="E66" s="207">
        <v>57504</v>
      </c>
      <c r="F66" s="207">
        <v>57504</v>
      </c>
      <c r="G66" s="207">
        <v>57504</v>
      </c>
      <c r="H66" s="207">
        <v>57504</v>
      </c>
      <c r="I66" s="207">
        <v>57504</v>
      </c>
      <c r="J66" s="27"/>
      <c r="K66" s="27"/>
      <c r="L66" s="27"/>
      <c r="M66" s="27"/>
      <c r="N66" s="27"/>
      <c r="O66" s="27"/>
      <c r="P66" s="27"/>
      <c r="Q66" s="27"/>
      <c r="R66" s="27"/>
      <c r="S66" s="27"/>
      <c r="T66" s="27"/>
      <c r="U66" s="27"/>
      <c r="V66" s="27"/>
      <c r="W66" s="27"/>
      <c r="X66" s="27"/>
      <c r="Y66" s="27"/>
      <c r="Z66" s="27"/>
      <c r="AA66" s="27"/>
      <c r="AB66" s="27"/>
    </row>
    <row r="67" spans="2:28" x14ac:dyDescent="0.25">
      <c r="B67" s="366" t="s">
        <v>653</v>
      </c>
      <c r="C67" s="366"/>
      <c r="D67" s="208"/>
      <c r="E67" s="208"/>
      <c r="F67" s="208"/>
      <c r="G67" s="208"/>
      <c r="H67" s="208"/>
      <c r="I67" s="207">
        <f>-(SUM(D47:D52))*C17</f>
        <v>0</v>
      </c>
      <c r="J67" s="27"/>
      <c r="K67" s="27"/>
      <c r="L67" s="27"/>
      <c r="M67" s="27"/>
      <c r="N67" s="27"/>
      <c r="O67" s="27"/>
      <c r="P67" s="27"/>
      <c r="Q67" s="27"/>
      <c r="R67" s="27"/>
      <c r="S67" s="27"/>
      <c r="T67" s="27"/>
      <c r="U67" s="27"/>
      <c r="V67" s="27"/>
      <c r="W67" s="27"/>
      <c r="X67" s="27"/>
      <c r="Y67" s="27"/>
      <c r="Z67" s="27"/>
      <c r="AA67" s="27"/>
    </row>
    <row r="68" spans="2:28" x14ac:dyDescent="0.25">
      <c r="B68" s="368" t="s">
        <v>643</v>
      </c>
      <c r="C68" s="369"/>
      <c r="D68" s="207">
        <f t="shared" ref="D68:I68" si="4">SUM(D47:D67)</f>
        <v>1771420</v>
      </c>
      <c r="E68" s="207">
        <f t="shared" si="4"/>
        <v>122304</v>
      </c>
      <c r="F68" s="207">
        <f t="shared" si="4"/>
        <v>122304</v>
      </c>
      <c r="G68" s="207">
        <f t="shared" si="4"/>
        <v>122304</v>
      </c>
      <c r="H68" s="207">
        <f t="shared" si="4"/>
        <v>122304</v>
      </c>
      <c r="I68" s="207">
        <f t="shared" si="4"/>
        <v>122304</v>
      </c>
      <c r="J68" s="210"/>
      <c r="K68" s="210"/>
      <c r="L68" s="210"/>
      <c r="M68" s="210"/>
      <c r="N68" s="210"/>
      <c r="O68" s="210"/>
      <c r="P68" s="210"/>
      <c r="Q68" s="210"/>
      <c r="R68" s="210"/>
      <c r="S68" s="210"/>
      <c r="T68" s="210"/>
      <c r="U68" s="210"/>
      <c r="V68" s="210"/>
      <c r="W68" s="210"/>
      <c r="X68" s="210"/>
      <c r="Y68" s="210"/>
      <c r="Z68" s="210"/>
      <c r="AA68" s="210"/>
      <c r="AB68" s="210"/>
    </row>
    <row r="69" spans="2:28" s="213" customFormat="1" x14ac:dyDescent="0.25">
      <c r="D69" s="214">
        <f>D68</f>
        <v>1771420</v>
      </c>
      <c r="E69" s="215">
        <f>E68/((1+C16)^(E70))</f>
        <v>106351.3043478261</v>
      </c>
      <c r="F69" s="215">
        <f>F68/((1+C16)^(F70))</f>
        <v>92479.395085066179</v>
      </c>
      <c r="G69" s="215">
        <f>G68/((1+C16)^(G70))</f>
        <v>80416.865291361901</v>
      </c>
      <c r="H69" s="215">
        <f>H68/((1+C16)^(H70))</f>
        <v>69927.708949010354</v>
      </c>
      <c r="I69" s="215">
        <f>I68/((1+C16)^(I70))</f>
        <v>60806.703433922048</v>
      </c>
      <c r="J69" s="215"/>
      <c r="K69" s="215"/>
      <c r="L69" s="215"/>
      <c r="M69" s="215"/>
      <c r="N69" s="215"/>
      <c r="O69" s="215"/>
      <c r="P69" s="215"/>
      <c r="Q69" s="215"/>
      <c r="R69" s="215"/>
      <c r="S69" s="215"/>
      <c r="T69" s="215"/>
      <c r="U69" s="215"/>
      <c r="V69" s="215"/>
      <c r="W69" s="215"/>
      <c r="X69" s="215"/>
      <c r="Y69" s="215"/>
      <c r="Z69" s="215"/>
      <c r="AA69" s="215"/>
      <c r="AB69" s="215"/>
    </row>
    <row r="70" spans="2:28" ht="15.75" thickBot="1" x14ac:dyDescent="0.3">
      <c r="D70" s="215"/>
      <c r="E70" s="215">
        <v>1</v>
      </c>
      <c r="F70" s="215">
        <v>2</v>
      </c>
      <c r="G70" s="215">
        <v>3</v>
      </c>
      <c r="H70" s="215">
        <v>4</v>
      </c>
      <c r="I70" s="215">
        <v>5</v>
      </c>
      <c r="J70" s="215"/>
      <c r="K70" s="215"/>
      <c r="L70" s="215"/>
      <c r="M70" s="215"/>
      <c r="N70" s="215"/>
      <c r="O70" s="215"/>
      <c r="P70" s="215"/>
      <c r="Q70" s="215"/>
      <c r="R70" s="215"/>
      <c r="S70" s="215"/>
      <c r="T70" s="215"/>
      <c r="U70" s="215"/>
      <c r="V70" s="215"/>
      <c r="W70" s="215"/>
      <c r="X70" s="215"/>
      <c r="Y70" s="215"/>
      <c r="Z70" s="215"/>
      <c r="AA70" s="215"/>
      <c r="AB70" s="215"/>
    </row>
    <row r="71" spans="2:28" s="186" customFormat="1" ht="18.75" x14ac:dyDescent="0.3">
      <c r="C71" s="216" t="s">
        <v>646</v>
      </c>
      <c r="D71" s="217">
        <f>SUM(D69:I69)</f>
        <v>2181401.9771071863</v>
      </c>
    </row>
    <row r="72" spans="2:28" x14ac:dyDescent="0.25">
      <c r="C72" s="220"/>
      <c r="D72" s="221"/>
    </row>
    <row r="73" spans="2:28" s="186" customFormat="1" ht="19.5" thickBot="1" x14ac:dyDescent="0.35">
      <c r="C73" s="223" t="s">
        <v>647</v>
      </c>
      <c r="D73" s="224">
        <f>D71*C16/(1-(1+C16)^(-C15))</f>
        <v>650746.13594140054</v>
      </c>
    </row>
    <row r="74" spans="2:28" x14ac:dyDescent="0.25">
      <c r="H74" s="222"/>
      <c r="I74" s="222"/>
      <c r="J74" s="222"/>
      <c r="K74" s="222"/>
    </row>
    <row r="75" spans="2:28" x14ac:dyDescent="0.25">
      <c r="H75" s="222"/>
      <c r="K75" s="222"/>
    </row>
    <row r="76" spans="2:28" s="186" customFormat="1" ht="18.75" x14ac:dyDescent="0.3">
      <c r="B76" s="199" t="s">
        <v>799</v>
      </c>
      <c r="F76" s="231"/>
      <c r="G76" s="231"/>
      <c r="H76" s="231"/>
      <c r="I76" s="231"/>
    </row>
    <row r="77" spans="2:28" x14ac:dyDescent="0.25">
      <c r="B77" s="3" t="s">
        <v>798</v>
      </c>
    </row>
    <row r="78" spans="2:28" x14ac:dyDescent="0.25">
      <c r="B78" s="202"/>
      <c r="C78" s="203"/>
      <c r="D78" s="204" t="s">
        <v>635</v>
      </c>
      <c r="E78" s="204" t="s">
        <v>636</v>
      </c>
      <c r="F78" s="204" t="s">
        <v>637</v>
      </c>
      <c r="G78" s="204" t="s">
        <v>638</v>
      </c>
      <c r="H78" s="204" t="s">
        <v>639</v>
      </c>
      <c r="I78" s="204" t="s">
        <v>640</v>
      </c>
    </row>
    <row r="79" spans="2:28" x14ac:dyDescent="0.25">
      <c r="B79" s="366" t="s">
        <v>641</v>
      </c>
      <c r="C79" s="366"/>
      <c r="D79" s="204"/>
      <c r="E79" s="227"/>
      <c r="F79" s="227"/>
      <c r="G79" s="227"/>
      <c r="H79" s="227"/>
      <c r="I79" s="227"/>
    </row>
    <row r="80" spans="2:28" x14ac:dyDescent="0.25">
      <c r="B80" s="383" t="s">
        <v>718</v>
      </c>
      <c r="C80" s="384"/>
      <c r="D80" s="162"/>
      <c r="E80" s="163"/>
      <c r="F80" s="163"/>
      <c r="G80" s="163"/>
      <c r="H80" s="163"/>
      <c r="I80" s="163"/>
    </row>
    <row r="81" spans="2:9" ht="63.95" customHeight="1" x14ac:dyDescent="0.25">
      <c r="B81" s="375" t="s">
        <v>726</v>
      </c>
      <c r="C81" s="376"/>
      <c r="D81" s="162">
        <f>59680*6</f>
        <v>358080</v>
      </c>
      <c r="E81" s="163"/>
      <c r="F81" s="163"/>
      <c r="G81" s="163"/>
      <c r="H81" s="163"/>
      <c r="I81" s="163"/>
    </row>
    <row r="82" spans="2:9" x14ac:dyDescent="0.25">
      <c r="B82" s="383" t="s">
        <v>794</v>
      </c>
      <c r="C82" s="384"/>
      <c r="D82" s="162"/>
      <c r="E82" s="163"/>
      <c r="F82" s="163"/>
      <c r="G82" s="163"/>
      <c r="H82" s="163"/>
      <c r="I82" s="163"/>
    </row>
    <row r="83" spans="2:9" ht="66" customHeight="1" x14ac:dyDescent="0.25">
      <c r="B83" s="375" t="s">
        <v>726</v>
      </c>
      <c r="C83" s="376"/>
      <c r="D83" s="162">
        <f>78680*6</f>
        <v>472080</v>
      </c>
      <c r="E83" s="163"/>
      <c r="F83" s="163"/>
      <c r="G83" s="163"/>
      <c r="H83" s="163"/>
      <c r="I83" s="163"/>
    </row>
    <row r="84" spans="2:9" x14ac:dyDescent="0.25">
      <c r="B84" s="383" t="s">
        <v>723</v>
      </c>
      <c r="C84" s="384"/>
      <c r="D84" s="162"/>
      <c r="E84" s="163"/>
      <c r="F84" s="163"/>
      <c r="G84" s="163"/>
      <c r="H84" s="163"/>
      <c r="I84" s="163"/>
    </row>
    <row r="85" spans="2:9" x14ac:dyDescent="0.25">
      <c r="B85" s="385" t="s">
        <v>722</v>
      </c>
      <c r="C85" s="386"/>
      <c r="D85" s="162">
        <f>83000*3</f>
        <v>249000</v>
      </c>
      <c r="E85" s="163"/>
      <c r="F85" s="163"/>
      <c r="G85" s="163"/>
      <c r="H85" s="163"/>
      <c r="I85" s="163"/>
    </row>
    <row r="86" spans="2:9" x14ac:dyDescent="0.25">
      <c r="B86" s="383" t="s">
        <v>721</v>
      </c>
      <c r="C86" s="384"/>
      <c r="D86" s="162"/>
      <c r="E86" s="163"/>
      <c r="F86" s="163"/>
      <c r="G86" s="163"/>
      <c r="H86" s="163"/>
      <c r="I86" s="163"/>
    </row>
    <row r="87" spans="2:9" ht="24" customHeight="1" x14ac:dyDescent="0.25">
      <c r="B87" s="375" t="s">
        <v>725</v>
      </c>
      <c r="C87" s="376"/>
      <c r="D87" s="162">
        <f>9500*12</f>
        <v>114000</v>
      </c>
      <c r="E87" s="163"/>
      <c r="F87" s="163"/>
      <c r="G87" s="163"/>
      <c r="H87" s="163"/>
      <c r="I87" s="163"/>
    </row>
    <row r="88" spans="2:9" x14ac:dyDescent="0.25">
      <c r="B88" s="385"/>
      <c r="C88" s="386"/>
      <c r="D88" s="162"/>
      <c r="E88" s="163"/>
      <c r="F88" s="163"/>
      <c r="G88" s="163"/>
      <c r="H88" s="163"/>
      <c r="I88" s="163"/>
    </row>
    <row r="89" spans="2:9" x14ac:dyDescent="0.25">
      <c r="B89" s="366" t="s">
        <v>642</v>
      </c>
      <c r="C89" s="366"/>
      <c r="D89" s="206"/>
      <c r="E89" s="206"/>
      <c r="F89" s="206"/>
      <c r="G89" s="206"/>
      <c r="H89" s="206"/>
      <c r="I89" s="206"/>
    </row>
    <row r="90" spans="2:9" ht="26.1" customHeight="1" x14ac:dyDescent="0.25">
      <c r="B90" s="375" t="s">
        <v>727</v>
      </c>
      <c r="C90" s="376"/>
      <c r="D90" s="206"/>
      <c r="E90" s="162">
        <v>0</v>
      </c>
      <c r="F90" s="162">
        <f>78680*12</f>
        <v>944160</v>
      </c>
      <c r="G90" s="162">
        <f>(78680*12)*0.9</f>
        <v>849744</v>
      </c>
      <c r="H90" s="162">
        <f>(78680*12)*0.85</f>
        <v>802536</v>
      </c>
      <c r="I90" s="162">
        <f>(78680*12)*0.8</f>
        <v>755328</v>
      </c>
    </row>
    <row r="91" spans="2:9" x14ac:dyDescent="0.25">
      <c r="B91" s="374" t="s">
        <v>728</v>
      </c>
      <c r="C91" s="374"/>
      <c r="D91" s="206"/>
      <c r="E91" s="162">
        <v>0</v>
      </c>
      <c r="F91" s="162">
        <f t="shared" ref="F91:I91" si="5">9500*12</f>
        <v>114000</v>
      </c>
      <c r="G91" s="162">
        <f t="shared" si="5"/>
        <v>114000</v>
      </c>
      <c r="H91" s="162">
        <f t="shared" si="5"/>
        <v>114000</v>
      </c>
      <c r="I91" s="162">
        <f t="shared" si="5"/>
        <v>114000</v>
      </c>
    </row>
    <row r="92" spans="2:9" x14ac:dyDescent="0.25">
      <c r="B92" s="366" t="s">
        <v>653</v>
      </c>
      <c r="C92" s="366"/>
      <c r="D92" s="206"/>
      <c r="E92" s="206"/>
      <c r="F92" s="206"/>
      <c r="G92" s="206"/>
      <c r="H92" s="206"/>
      <c r="I92" s="207">
        <f>-(SUM(D79:D88))*C17</f>
        <v>0</v>
      </c>
    </row>
    <row r="93" spans="2:9" x14ac:dyDescent="0.25">
      <c r="B93" s="372" t="s">
        <v>643</v>
      </c>
      <c r="C93" s="373"/>
      <c r="D93" s="162">
        <f>SUM(D81:D92)</f>
        <v>1193160</v>
      </c>
      <c r="E93" s="162">
        <f>SUM(E81:E92)</f>
        <v>0</v>
      </c>
      <c r="F93" s="162">
        <f t="shared" ref="F93:I93" si="6">SUM(F81:F92)</f>
        <v>1058160</v>
      </c>
      <c r="G93" s="162">
        <f t="shared" si="6"/>
        <v>963744</v>
      </c>
      <c r="H93" s="162">
        <f t="shared" si="6"/>
        <v>916536</v>
      </c>
      <c r="I93" s="162">
        <f t="shared" si="6"/>
        <v>869328</v>
      </c>
    </row>
    <row r="94" spans="2:9" x14ac:dyDescent="0.25">
      <c r="D94" s="214">
        <f>D93</f>
        <v>1193160</v>
      </c>
      <c r="E94" s="215">
        <f>E93/((1+C16)^(E95))</f>
        <v>0</v>
      </c>
      <c r="F94" s="215">
        <f>F93/((1+C16)^(F95))</f>
        <v>800120.98298676766</v>
      </c>
      <c r="G94" s="215">
        <f>G93/((1+C16)^(G95))</f>
        <v>633677.32390893425</v>
      </c>
      <c r="H94" s="215">
        <f>H93/((1+C16)^(H95))</f>
        <v>524032.43270285643</v>
      </c>
      <c r="I94" s="215">
        <f>I93/((1+C16)^(I95))</f>
        <v>432209.65694339178</v>
      </c>
    </row>
    <row r="95" spans="2:9" ht="15.75" thickBot="1" x14ac:dyDescent="0.3">
      <c r="D95" s="215"/>
      <c r="E95" s="215">
        <v>1</v>
      </c>
      <c r="F95" s="215">
        <v>2</v>
      </c>
      <c r="G95" s="215">
        <v>3</v>
      </c>
      <c r="H95" s="215">
        <v>4</v>
      </c>
      <c r="I95" s="215">
        <v>5</v>
      </c>
    </row>
    <row r="96" spans="2:9" ht="18.75" x14ac:dyDescent="0.25">
      <c r="C96" s="216" t="s">
        <v>648</v>
      </c>
      <c r="D96" s="217">
        <f>SUM(D94:I94)</f>
        <v>3583200.3965419503</v>
      </c>
    </row>
    <row r="97" spans="3:4" x14ac:dyDescent="0.25">
      <c r="C97" s="220"/>
      <c r="D97" s="221"/>
    </row>
    <row r="98" spans="3:4" ht="19.5" thickBot="1" x14ac:dyDescent="0.3">
      <c r="C98" s="223" t="s">
        <v>649</v>
      </c>
      <c r="D98" s="224">
        <f>D96*C16/(1-(1+C16)^(-C15))</f>
        <v>1068924.4058747794</v>
      </c>
    </row>
    <row r="102" spans="3:4" ht="26.25" x14ac:dyDescent="0.4">
      <c r="C102" s="228" t="s">
        <v>678</v>
      </c>
    </row>
  </sheetData>
  <mergeCells count="53">
    <mergeCell ref="B32:C32"/>
    <mergeCell ref="B29:C29"/>
    <mergeCell ref="B2:I2"/>
    <mergeCell ref="B22:C22"/>
    <mergeCell ref="B23:C23"/>
    <mergeCell ref="B24:C24"/>
    <mergeCell ref="B25:C25"/>
    <mergeCell ref="B50:C50"/>
    <mergeCell ref="B63:C63"/>
    <mergeCell ref="B55:C55"/>
    <mergeCell ref="B58:C58"/>
    <mergeCell ref="B56:C56"/>
    <mergeCell ref="B57:C57"/>
    <mergeCell ref="B62:C62"/>
    <mergeCell ref="B59:C59"/>
    <mergeCell ref="B66:C66"/>
    <mergeCell ref="B53:C53"/>
    <mergeCell ref="B54:C54"/>
    <mergeCell ref="B51:C51"/>
    <mergeCell ref="B52:C52"/>
    <mergeCell ref="B60:C60"/>
    <mergeCell ref="B92:C92"/>
    <mergeCell ref="B93:C93"/>
    <mergeCell ref="B67:C67"/>
    <mergeCell ref="B68:C68"/>
    <mergeCell ref="B79:C79"/>
    <mergeCell ref="B80:C80"/>
    <mergeCell ref="B88:C88"/>
    <mergeCell ref="B89:C89"/>
    <mergeCell ref="B81:C81"/>
    <mergeCell ref="B82:C82"/>
    <mergeCell ref="B85:C85"/>
    <mergeCell ref="B87:C87"/>
    <mergeCell ref="B83:C83"/>
    <mergeCell ref="B84:C84"/>
    <mergeCell ref="B86:C86"/>
    <mergeCell ref="B90:C90"/>
    <mergeCell ref="B91:C91"/>
    <mergeCell ref="B26:C26"/>
    <mergeCell ref="B48:C48"/>
    <mergeCell ref="B46:C46"/>
    <mergeCell ref="B47:C47"/>
    <mergeCell ref="B27:C27"/>
    <mergeCell ref="B28:C28"/>
    <mergeCell ref="B31:C31"/>
    <mergeCell ref="B33:C33"/>
    <mergeCell ref="B34:C34"/>
    <mergeCell ref="B45:C45"/>
    <mergeCell ref="B30:C30"/>
    <mergeCell ref="B61:C61"/>
    <mergeCell ref="B49:C49"/>
    <mergeCell ref="B64:C64"/>
    <mergeCell ref="B65:C65"/>
  </mergeCells>
  <pageMargins left="0.7" right="0.7" top="0.75" bottom="0.75" header="0.3" footer="0.3"/>
  <pageSetup orientation="portrait" r:id="rId1"/>
  <ignoredErrors>
    <ignoredError sqref="G90" formula="1"/>
    <ignoredError sqref="I33" formulaRange="1"/>
  </ignoredError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E40E6-3C88-45D1-AF33-78D57D8070DC}">
  <dimension ref="A1:BV146"/>
  <sheetViews>
    <sheetView zoomScale="80" zoomScaleNormal="80" workbookViewId="0">
      <selection activeCell="K16" sqref="K16"/>
    </sheetView>
  </sheetViews>
  <sheetFormatPr baseColWidth="10" defaultRowHeight="15" x14ac:dyDescent="0.25"/>
  <cols>
    <col min="1" max="1" width="10.85546875" style="145"/>
    <col min="2" max="2" width="47" customWidth="1"/>
    <col min="3" max="3" width="3.42578125" style="50" bestFit="1" customWidth="1"/>
    <col min="4" max="6" width="3.42578125" style="50" customWidth="1"/>
    <col min="7" max="7" width="10.85546875" style="145"/>
    <col min="8" max="8" width="45.5703125" customWidth="1"/>
    <col min="9" max="9" width="3.42578125" style="50" bestFit="1" customWidth="1"/>
    <col min="10" max="15" width="3.42578125" style="50" customWidth="1"/>
    <col min="16" max="16" width="3.42578125" style="50" bestFit="1" customWidth="1"/>
    <col min="17" max="17" width="10.85546875" style="145"/>
    <col min="18" max="18" width="45.42578125" customWidth="1"/>
    <col min="19" max="26" width="3.42578125" style="50" customWidth="1"/>
    <col min="27" max="27" width="3.42578125" style="50" bestFit="1" customWidth="1"/>
    <col min="28" max="29" width="3.42578125" style="50" customWidth="1"/>
    <col min="30" max="33" width="3.42578125" style="27" customWidth="1"/>
    <col min="34" max="74" width="10.85546875" style="3"/>
  </cols>
  <sheetData>
    <row r="1" spans="1:74" s="3" customFormat="1" ht="23.25" x14ac:dyDescent="0.35">
      <c r="A1" s="145"/>
      <c r="C1" s="27"/>
      <c r="D1" s="27"/>
      <c r="E1" s="27"/>
      <c r="F1" s="27"/>
      <c r="G1" s="145"/>
      <c r="H1" s="5" t="s">
        <v>791</v>
      </c>
      <c r="I1" s="27"/>
      <c r="J1" s="27"/>
      <c r="K1" s="27"/>
      <c r="L1" s="27"/>
      <c r="M1" s="27"/>
      <c r="N1" s="27"/>
      <c r="O1" s="27"/>
      <c r="P1" s="27"/>
      <c r="Q1" s="145"/>
      <c r="S1" s="27"/>
      <c r="T1" s="27"/>
      <c r="U1" s="27"/>
      <c r="V1" s="27"/>
      <c r="W1" s="27"/>
      <c r="X1" s="27"/>
      <c r="Y1" s="27"/>
      <c r="Z1" s="27"/>
      <c r="AA1" s="27"/>
      <c r="AB1" s="27"/>
      <c r="AC1" s="27"/>
      <c r="AD1" s="27"/>
      <c r="AE1" s="27"/>
      <c r="AF1" s="27"/>
      <c r="AG1" s="27"/>
    </row>
    <row r="2" spans="1:74" s="3" customFormat="1" x14ac:dyDescent="0.25">
      <c r="A2" s="145"/>
      <c r="C2" s="27"/>
      <c r="D2" s="27"/>
      <c r="E2" s="27"/>
      <c r="F2" s="27"/>
      <c r="G2" s="145"/>
      <c r="I2" s="27"/>
      <c r="J2" s="27"/>
      <c r="K2" s="27"/>
      <c r="L2" s="27"/>
      <c r="M2" s="27"/>
      <c r="N2" s="27"/>
      <c r="O2" s="27"/>
      <c r="P2" s="27"/>
      <c r="Q2" s="145"/>
      <c r="S2" s="27"/>
      <c r="T2" s="27"/>
      <c r="U2" s="27"/>
      <c r="V2" s="27"/>
      <c r="W2" s="27"/>
      <c r="X2" s="27"/>
      <c r="Y2" s="27"/>
      <c r="Z2" s="27"/>
      <c r="AA2" s="27"/>
      <c r="AB2" s="27"/>
      <c r="AC2" s="27"/>
      <c r="AD2" s="27"/>
      <c r="AE2" s="27"/>
      <c r="AF2" s="27"/>
      <c r="AG2" s="27"/>
    </row>
    <row r="3" spans="1:74" s="3" customFormat="1" x14ac:dyDescent="0.25">
      <c r="A3" s="145"/>
      <c r="C3" s="27"/>
      <c r="D3" s="27"/>
      <c r="E3" s="27"/>
      <c r="F3" s="27"/>
      <c r="G3" s="145"/>
      <c r="H3" s="1" t="s">
        <v>7</v>
      </c>
      <c r="I3" s="27"/>
      <c r="J3" s="27"/>
      <c r="K3" s="27"/>
      <c r="L3" s="27"/>
      <c r="M3" s="27"/>
      <c r="N3" s="27"/>
      <c r="O3" s="27"/>
      <c r="P3" s="27"/>
      <c r="Q3" s="145"/>
      <c r="S3" s="27"/>
      <c r="T3" s="27"/>
      <c r="U3" s="27"/>
      <c r="V3" s="27"/>
      <c r="W3" s="27"/>
      <c r="X3" s="27"/>
      <c r="Y3" s="27"/>
      <c r="Z3" s="27"/>
      <c r="AA3" s="27"/>
      <c r="AB3" s="27"/>
      <c r="AC3" s="27"/>
      <c r="AD3" s="27"/>
      <c r="AE3" s="27"/>
      <c r="AF3" s="27"/>
      <c r="AG3" s="27"/>
    </row>
    <row r="4" spans="1:74" s="3" customFormat="1" x14ac:dyDescent="0.25">
      <c r="A4" s="145"/>
      <c r="C4" s="27"/>
      <c r="D4" s="27"/>
      <c r="E4" s="27"/>
      <c r="F4" s="27"/>
      <c r="G4" s="145"/>
      <c r="H4" s="4" t="s">
        <v>6</v>
      </c>
      <c r="I4" s="27"/>
      <c r="J4" s="27"/>
      <c r="K4" s="27"/>
      <c r="L4" s="27"/>
      <c r="M4" s="27"/>
      <c r="N4" s="27"/>
      <c r="O4" s="27"/>
      <c r="P4" s="27"/>
      <c r="Q4" s="145"/>
      <c r="S4" s="27"/>
      <c r="T4" s="27"/>
      <c r="U4" s="27"/>
      <c r="V4" s="27"/>
      <c r="W4" s="27"/>
      <c r="X4" s="27"/>
      <c r="Y4" s="27"/>
      <c r="Z4" s="27"/>
      <c r="AA4" s="27"/>
      <c r="AB4" s="27"/>
      <c r="AC4" s="27"/>
      <c r="AD4" s="27"/>
      <c r="AE4" s="27"/>
      <c r="AF4" s="27"/>
      <c r="AG4" s="27"/>
    </row>
    <row r="5" spans="1:74" s="3" customFormat="1" ht="6.95" customHeight="1" x14ac:dyDescent="0.25">
      <c r="A5" s="145"/>
      <c r="C5" s="27"/>
      <c r="D5" s="27"/>
      <c r="E5" s="27"/>
      <c r="F5" s="27"/>
      <c r="G5" s="145"/>
      <c r="I5" s="27"/>
      <c r="J5" s="27"/>
      <c r="K5" s="27"/>
      <c r="L5" s="27"/>
      <c r="M5" s="27"/>
      <c r="N5" s="27"/>
      <c r="O5" s="27"/>
      <c r="P5" s="27"/>
      <c r="Q5" s="145"/>
      <c r="S5" s="27"/>
      <c r="T5" s="27"/>
      <c r="U5" s="27"/>
      <c r="V5" s="27"/>
      <c r="W5" s="27"/>
      <c r="X5" s="27"/>
      <c r="Y5" s="27"/>
      <c r="Z5" s="27"/>
      <c r="AA5" s="27"/>
      <c r="AB5" s="27"/>
      <c r="AC5" s="27"/>
      <c r="AD5" s="27"/>
      <c r="AE5" s="27"/>
      <c r="AF5" s="27"/>
      <c r="AG5" s="27"/>
    </row>
    <row r="6" spans="1:74" ht="98.1" customHeight="1" x14ac:dyDescent="0.25">
      <c r="B6" s="76" t="s">
        <v>530</v>
      </c>
      <c r="C6" s="79" t="s">
        <v>565</v>
      </c>
      <c r="D6" s="53" t="s">
        <v>394</v>
      </c>
      <c r="E6" s="53" t="s">
        <v>393</v>
      </c>
      <c r="F6" s="53" t="s">
        <v>515</v>
      </c>
      <c r="H6" s="76" t="s">
        <v>531</v>
      </c>
      <c r="I6" s="79" t="s">
        <v>565</v>
      </c>
      <c r="J6" s="53" t="s">
        <v>411</v>
      </c>
      <c r="K6" s="53" t="s">
        <v>510</v>
      </c>
      <c r="L6" s="53" t="s">
        <v>767</v>
      </c>
      <c r="M6" s="53" t="s">
        <v>410</v>
      </c>
      <c r="N6" s="53" t="s">
        <v>447</v>
      </c>
      <c r="O6" s="53" t="s">
        <v>484</v>
      </c>
      <c r="P6" s="53" t="s">
        <v>412</v>
      </c>
      <c r="R6" s="76" t="s">
        <v>676</v>
      </c>
      <c r="S6" s="79" t="s">
        <v>565</v>
      </c>
      <c r="T6" s="70" t="s">
        <v>517</v>
      </c>
      <c r="U6" s="70" t="s">
        <v>516</v>
      </c>
      <c r="V6" s="70" t="s">
        <v>563</v>
      </c>
      <c r="W6" s="53" t="s">
        <v>457</v>
      </c>
      <c r="X6" s="70" t="s">
        <v>558</v>
      </c>
      <c r="Y6" s="70" t="s">
        <v>553</v>
      </c>
      <c r="Z6" s="70" t="s">
        <v>513</v>
      </c>
      <c r="AA6" s="53" t="s">
        <v>447</v>
      </c>
      <c r="AB6" s="77" t="s">
        <v>491</v>
      </c>
      <c r="AC6" s="77" t="s">
        <v>507</v>
      </c>
    </row>
    <row r="7" spans="1:74" s="69" customFormat="1" ht="14.45" customHeight="1" x14ac:dyDescent="0.25">
      <c r="A7" s="146"/>
      <c r="B7" s="108" t="s">
        <v>381</v>
      </c>
      <c r="C7" s="67"/>
      <c r="D7" s="67"/>
      <c r="E7" s="67"/>
      <c r="F7" s="68"/>
      <c r="G7" s="146"/>
      <c r="H7" s="108" t="s">
        <v>381</v>
      </c>
      <c r="I7" s="67"/>
      <c r="J7" s="67"/>
      <c r="K7" s="67"/>
      <c r="L7" s="67"/>
      <c r="M7" s="67"/>
      <c r="N7" s="67"/>
      <c r="O7" s="67"/>
      <c r="P7" s="68"/>
      <c r="Q7" s="146"/>
      <c r="R7" s="66" t="s">
        <v>381</v>
      </c>
      <c r="S7" s="67"/>
      <c r="T7" s="55"/>
      <c r="U7" s="55"/>
      <c r="V7" s="55"/>
      <c r="W7" s="67"/>
      <c r="X7" s="55"/>
      <c r="Y7" s="55"/>
      <c r="Z7" s="71"/>
      <c r="AA7" s="68"/>
      <c r="AB7" s="67"/>
      <c r="AC7" s="68"/>
      <c r="AD7" s="150"/>
      <c r="AE7" s="150"/>
      <c r="AF7" s="150"/>
      <c r="AG7" s="150"/>
      <c r="AH7" s="150"/>
      <c r="AI7" s="150"/>
      <c r="AJ7" s="150"/>
      <c r="AK7" s="150"/>
      <c r="AL7" s="150"/>
      <c r="AM7" s="150"/>
      <c r="AN7" s="150"/>
      <c r="AO7" s="150"/>
      <c r="AP7" s="150"/>
      <c r="AQ7" s="150"/>
      <c r="AR7" s="150"/>
      <c r="AS7" s="150"/>
      <c r="AT7" s="150"/>
      <c r="AU7" s="150"/>
      <c r="AV7" s="150"/>
      <c r="AW7" s="150"/>
      <c r="AX7" s="150"/>
      <c r="AY7" s="150"/>
      <c r="AZ7" s="150"/>
      <c r="BA7" s="150"/>
      <c r="BB7" s="150"/>
      <c r="BC7" s="150"/>
      <c r="BD7" s="150"/>
      <c r="BE7" s="150"/>
      <c r="BF7" s="150"/>
      <c r="BG7" s="150"/>
      <c r="BH7" s="150"/>
      <c r="BI7" s="150"/>
      <c r="BJ7" s="150"/>
      <c r="BK7" s="150"/>
      <c r="BL7" s="150"/>
      <c r="BM7" s="150"/>
      <c r="BN7" s="150"/>
      <c r="BO7" s="150"/>
      <c r="BP7" s="150"/>
      <c r="BQ7" s="150"/>
      <c r="BR7" s="150"/>
      <c r="BS7" s="150"/>
      <c r="BT7" s="150"/>
      <c r="BU7" s="150"/>
      <c r="BV7" s="150"/>
    </row>
    <row r="8" spans="1:74" x14ac:dyDescent="0.25">
      <c r="A8" s="145" t="s">
        <v>527</v>
      </c>
      <c r="B8" s="245" t="s">
        <v>382</v>
      </c>
      <c r="C8" s="52"/>
      <c r="D8" s="52" t="s">
        <v>385</v>
      </c>
      <c r="E8" s="52" t="s">
        <v>385</v>
      </c>
      <c r="F8" s="52"/>
      <c r="G8" s="147" t="s">
        <v>527</v>
      </c>
      <c r="H8" s="113" t="s">
        <v>757</v>
      </c>
      <c r="I8" s="52"/>
      <c r="J8" s="52"/>
      <c r="K8" s="52" t="s">
        <v>385</v>
      </c>
      <c r="L8" s="63" t="s">
        <v>385</v>
      </c>
      <c r="M8" s="52" t="s">
        <v>385</v>
      </c>
      <c r="N8" s="52" t="s">
        <v>385</v>
      </c>
      <c r="O8" s="52" t="s">
        <v>385</v>
      </c>
      <c r="P8" s="52"/>
      <c r="Q8" s="146"/>
      <c r="R8" s="246" t="s">
        <v>586</v>
      </c>
      <c r="S8" s="80" t="s">
        <v>385</v>
      </c>
      <c r="T8" s="52" t="s">
        <v>385</v>
      </c>
      <c r="U8" s="52" t="s">
        <v>385</v>
      </c>
      <c r="V8" s="52" t="s">
        <v>385</v>
      </c>
      <c r="W8" s="52" t="s">
        <v>385</v>
      </c>
      <c r="X8" s="52"/>
      <c r="Y8" s="52"/>
      <c r="Z8" s="52" t="s">
        <v>385</v>
      </c>
      <c r="AA8" s="52"/>
      <c r="AB8" s="52" t="s">
        <v>385</v>
      </c>
      <c r="AC8" s="52" t="s">
        <v>385</v>
      </c>
    </row>
    <row r="9" spans="1:74" x14ac:dyDescent="0.25">
      <c r="A9" s="145" t="s">
        <v>527</v>
      </c>
      <c r="B9" s="113" t="s">
        <v>397</v>
      </c>
      <c r="C9" s="52"/>
      <c r="D9" s="52" t="s">
        <v>385</v>
      </c>
      <c r="E9" s="52" t="s">
        <v>385</v>
      </c>
      <c r="F9" s="82" t="s">
        <v>385</v>
      </c>
      <c r="G9" s="147" t="s">
        <v>527</v>
      </c>
      <c r="H9" s="245" t="s">
        <v>413</v>
      </c>
      <c r="I9" s="52"/>
      <c r="J9" s="52" t="s">
        <v>385</v>
      </c>
      <c r="K9" s="52" t="s">
        <v>385</v>
      </c>
      <c r="L9" s="63" t="s">
        <v>385</v>
      </c>
      <c r="M9" s="52" t="s">
        <v>385</v>
      </c>
      <c r="N9" s="52" t="s">
        <v>385</v>
      </c>
      <c r="O9" s="52"/>
      <c r="P9" s="52"/>
      <c r="Q9" s="148" t="s">
        <v>527</v>
      </c>
      <c r="R9" s="246" t="s">
        <v>458</v>
      </c>
      <c r="S9" s="80" t="s">
        <v>385</v>
      </c>
      <c r="T9" s="52" t="s">
        <v>385</v>
      </c>
      <c r="U9" s="52" t="s">
        <v>385</v>
      </c>
      <c r="V9" s="52" t="s">
        <v>385</v>
      </c>
      <c r="W9" s="52"/>
      <c r="X9" s="52"/>
      <c r="Y9" s="52"/>
      <c r="Z9" s="52"/>
      <c r="AA9" s="52"/>
      <c r="AB9" s="52"/>
      <c r="AC9" s="52"/>
    </row>
    <row r="10" spans="1:74" x14ac:dyDescent="0.25">
      <c r="A10" s="145" t="s">
        <v>527</v>
      </c>
      <c r="B10" s="113" t="s">
        <v>396</v>
      </c>
      <c r="C10" s="52"/>
      <c r="D10" s="52" t="s">
        <v>385</v>
      </c>
      <c r="E10" s="52" t="s">
        <v>385</v>
      </c>
      <c r="F10" s="82" t="s">
        <v>385</v>
      </c>
      <c r="G10" s="147" t="s">
        <v>527</v>
      </c>
      <c r="H10" s="245" t="s">
        <v>414</v>
      </c>
      <c r="I10" s="52"/>
      <c r="J10" s="52" t="s">
        <v>385</v>
      </c>
      <c r="K10" s="52"/>
      <c r="L10" s="63"/>
      <c r="M10" s="52" t="s">
        <v>385</v>
      </c>
      <c r="N10" s="52"/>
      <c r="O10" s="52"/>
      <c r="P10" s="52"/>
      <c r="Q10" s="148" t="s">
        <v>527</v>
      </c>
      <c r="R10" s="246" t="s">
        <v>584</v>
      </c>
      <c r="S10" s="80" t="s">
        <v>385</v>
      </c>
      <c r="T10" s="52" t="s">
        <v>385</v>
      </c>
      <c r="U10" s="52" t="s">
        <v>385</v>
      </c>
      <c r="V10" s="52" t="s">
        <v>385</v>
      </c>
      <c r="W10" s="52"/>
      <c r="X10" s="52"/>
      <c r="Y10" s="52"/>
      <c r="Z10" s="52"/>
      <c r="AA10" s="52"/>
      <c r="AB10" s="52"/>
      <c r="AC10" s="52"/>
    </row>
    <row r="11" spans="1:74" x14ac:dyDescent="0.25">
      <c r="A11" s="145" t="s">
        <v>527</v>
      </c>
      <c r="B11" s="113" t="s">
        <v>252</v>
      </c>
      <c r="C11" s="52"/>
      <c r="D11" s="52" t="s">
        <v>385</v>
      </c>
      <c r="E11" s="52" t="s">
        <v>385</v>
      </c>
      <c r="F11" s="82" t="s">
        <v>385</v>
      </c>
      <c r="G11" s="147" t="s">
        <v>527</v>
      </c>
      <c r="H11" s="245" t="s">
        <v>756</v>
      </c>
      <c r="I11" s="52"/>
      <c r="J11" s="52" t="s">
        <v>385</v>
      </c>
      <c r="K11" s="52" t="s">
        <v>385</v>
      </c>
      <c r="L11" s="63" t="s">
        <v>385</v>
      </c>
      <c r="M11" s="52"/>
      <c r="N11" s="52" t="s">
        <v>385</v>
      </c>
      <c r="O11" s="52"/>
      <c r="P11" s="52" t="s">
        <v>385</v>
      </c>
      <c r="Q11" s="145" t="s">
        <v>527</v>
      </c>
      <c r="R11" s="246" t="s">
        <v>587</v>
      </c>
      <c r="S11" s="80"/>
      <c r="T11" s="52" t="s">
        <v>385</v>
      </c>
      <c r="U11" s="52"/>
      <c r="V11" s="52"/>
      <c r="W11" s="52"/>
      <c r="X11" s="52"/>
      <c r="Y11" s="52" t="s">
        <v>385</v>
      </c>
      <c r="Z11" s="52"/>
      <c r="AA11" s="52"/>
      <c r="AB11" s="52"/>
      <c r="AC11" s="52"/>
    </row>
    <row r="12" spans="1:74" x14ac:dyDescent="0.25">
      <c r="A12" s="145" t="s">
        <v>527</v>
      </c>
      <c r="B12" s="245" t="s">
        <v>770</v>
      </c>
      <c r="C12" s="52"/>
      <c r="D12" s="52" t="s">
        <v>385</v>
      </c>
      <c r="E12" s="52" t="s">
        <v>385</v>
      </c>
      <c r="F12" s="82" t="s">
        <v>385</v>
      </c>
      <c r="G12" s="147" t="s">
        <v>526</v>
      </c>
      <c r="H12" s="109" t="s">
        <v>245</v>
      </c>
      <c r="I12" s="52"/>
      <c r="J12" s="52" t="s">
        <v>385</v>
      </c>
      <c r="K12" s="52" t="s">
        <v>385</v>
      </c>
      <c r="L12" s="63" t="s">
        <v>385</v>
      </c>
      <c r="M12" s="52" t="s">
        <v>385</v>
      </c>
      <c r="N12" s="52"/>
      <c r="O12" s="52"/>
      <c r="P12" s="52"/>
      <c r="Q12" s="145" t="s">
        <v>527</v>
      </c>
      <c r="R12" s="246" t="s">
        <v>459</v>
      </c>
      <c r="S12" s="80" t="s">
        <v>385</v>
      </c>
      <c r="T12" s="52"/>
      <c r="U12" s="52" t="s">
        <v>385</v>
      </c>
      <c r="V12" s="52" t="s">
        <v>385</v>
      </c>
      <c r="W12" s="52"/>
      <c r="X12" s="52" t="s">
        <v>385</v>
      </c>
      <c r="Y12" s="52"/>
      <c r="Z12" s="52"/>
      <c r="AA12" s="52"/>
      <c r="AB12" s="52"/>
      <c r="AC12" s="52"/>
    </row>
    <row r="13" spans="1:74" x14ac:dyDescent="0.25">
      <c r="A13" s="145" t="s">
        <v>526</v>
      </c>
      <c r="B13" s="113" t="s">
        <v>575</v>
      </c>
      <c r="C13" s="80" t="s">
        <v>385</v>
      </c>
      <c r="D13" s="52" t="s">
        <v>385</v>
      </c>
      <c r="E13" s="52" t="s">
        <v>385</v>
      </c>
      <c r="F13" s="82" t="s">
        <v>385</v>
      </c>
      <c r="G13" s="147" t="s">
        <v>526</v>
      </c>
      <c r="H13" s="109" t="s">
        <v>436</v>
      </c>
      <c r="I13" s="52"/>
      <c r="J13" s="52"/>
      <c r="K13" s="52"/>
      <c r="L13" s="63"/>
      <c r="M13" s="52" t="s">
        <v>385</v>
      </c>
      <c r="N13" s="52"/>
      <c r="O13" s="52"/>
      <c r="P13" s="52"/>
      <c r="Q13" s="148" t="s">
        <v>527</v>
      </c>
      <c r="R13" s="246" t="s">
        <v>460</v>
      </c>
      <c r="S13" s="80" t="s">
        <v>385</v>
      </c>
      <c r="T13" s="52"/>
      <c r="U13" s="52"/>
      <c r="V13" s="52"/>
      <c r="W13" s="52"/>
      <c r="X13" s="52" t="s">
        <v>385</v>
      </c>
      <c r="Y13" s="52"/>
      <c r="Z13" s="52"/>
      <c r="AA13" s="52" t="s">
        <v>385</v>
      </c>
      <c r="AB13" s="52"/>
      <c r="AC13" s="52"/>
    </row>
    <row r="14" spans="1:74" x14ac:dyDescent="0.25">
      <c r="A14" s="145" t="s">
        <v>526</v>
      </c>
      <c r="B14" s="113" t="s">
        <v>464</v>
      </c>
      <c r="C14" s="52"/>
      <c r="D14" s="52" t="s">
        <v>385</v>
      </c>
      <c r="E14" s="52"/>
      <c r="F14" s="52"/>
      <c r="G14" s="147" t="s">
        <v>526</v>
      </c>
      <c r="H14" s="114" t="s">
        <v>472</v>
      </c>
      <c r="I14" s="61"/>
      <c r="J14" s="61" t="s">
        <v>385</v>
      </c>
      <c r="K14" s="52" t="s">
        <v>385</v>
      </c>
      <c r="L14" s="64" t="s">
        <v>385</v>
      </c>
      <c r="M14" s="61"/>
      <c r="N14" s="61" t="s">
        <v>385</v>
      </c>
      <c r="O14" s="52"/>
      <c r="P14" s="61"/>
      <c r="R14" s="3"/>
      <c r="S14" s="27"/>
      <c r="T14" s="27"/>
      <c r="U14" s="27"/>
      <c r="V14" s="27"/>
      <c r="W14" s="27"/>
      <c r="X14" s="27"/>
      <c r="Y14" s="27"/>
      <c r="Z14" s="27"/>
      <c r="AA14" s="27"/>
      <c r="AB14" s="27"/>
      <c r="AC14" s="27"/>
    </row>
    <row r="15" spans="1:74" x14ac:dyDescent="0.25">
      <c r="B15" s="3"/>
      <c r="C15" s="27"/>
      <c r="D15" s="27"/>
      <c r="E15" s="27"/>
      <c r="F15" s="248"/>
      <c r="G15" s="148" t="s">
        <v>527</v>
      </c>
      <c r="H15" s="109" t="s">
        <v>256</v>
      </c>
      <c r="I15" s="52"/>
      <c r="J15" s="52" t="s">
        <v>385</v>
      </c>
      <c r="K15" s="52" t="s">
        <v>385</v>
      </c>
      <c r="L15" s="52"/>
      <c r="M15" s="52"/>
      <c r="N15" s="52"/>
      <c r="O15" s="52"/>
      <c r="P15" s="52"/>
      <c r="R15" s="7"/>
      <c r="S15" s="27"/>
      <c r="T15" s="27"/>
      <c r="U15" s="27"/>
      <c r="V15" s="27"/>
      <c r="W15" s="27"/>
      <c r="X15" s="27"/>
      <c r="Y15" s="27"/>
      <c r="Z15" s="27"/>
      <c r="AA15" s="27"/>
      <c r="AB15" s="27"/>
      <c r="AC15" s="27"/>
    </row>
    <row r="16" spans="1:74" x14ac:dyDescent="0.25">
      <c r="B16" s="3"/>
      <c r="C16" s="27"/>
      <c r="D16" s="27"/>
      <c r="E16" s="27"/>
      <c r="F16" s="249"/>
      <c r="G16" s="148" t="s">
        <v>527</v>
      </c>
      <c r="H16" s="3"/>
      <c r="I16" s="27"/>
      <c r="J16" s="27"/>
      <c r="K16" s="27"/>
      <c r="L16" s="27"/>
      <c r="M16" s="27"/>
      <c r="N16" s="27"/>
      <c r="O16" s="27"/>
      <c r="P16" s="27"/>
      <c r="R16" s="3"/>
      <c r="S16" s="27"/>
      <c r="T16" s="27"/>
      <c r="U16" s="27"/>
      <c r="V16" s="27"/>
      <c r="W16" s="27"/>
      <c r="X16" s="27"/>
      <c r="Y16" s="27"/>
      <c r="Z16" s="27"/>
      <c r="AA16" s="27"/>
      <c r="AB16" s="27"/>
      <c r="AC16" s="27"/>
    </row>
    <row r="17" spans="2:29" x14ac:dyDescent="0.25">
      <c r="B17" s="3"/>
      <c r="C17" s="27"/>
      <c r="D17" s="27"/>
      <c r="E17" s="27"/>
      <c r="F17" s="27"/>
      <c r="H17" s="3"/>
      <c r="I17" s="27"/>
      <c r="J17" s="27"/>
      <c r="K17" s="27"/>
      <c r="L17" s="27"/>
      <c r="M17" s="27"/>
      <c r="N17" s="27"/>
      <c r="O17" s="27"/>
      <c r="P17" s="27"/>
      <c r="R17" s="151"/>
      <c r="S17" s="250"/>
      <c r="T17" s="249"/>
      <c r="U17" s="249"/>
      <c r="V17" s="27"/>
      <c r="W17" s="27"/>
      <c r="X17" s="27"/>
      <c r="Y17" s="27"/>
      <c r="Z17" s="27"/>
      <c r="AA17" s="27"/>
      <c r="AB17" s="27"/>
      <c r="AC17" s="27"/>
    </row>
    <row r="18" spans="2:29" x14ac:dyDescent="0.25">
      <c r="B18" s="3"/>
      <c r="C18" s="27"/>
      <c r="D18" s="27"/>
      <c r="E18" s="27"/>
      <c r="F18" s="27"/>
      <c r="H18" s="3"/>
      <c r="I18" s="27"/>
      <c r="J18" s="27"/>
      <c r="K18" s="27"/>
      <c r="L18" s="27"/>
      <c r="M18" s="27"/>
      <c r="N18" s="27"/>
      <c r="O18" s="27"/>
      <c r="P18" s="27"/>
      <c r="R18" s="3"/>
      <c r="S18" s="27"/>
      <c r="T18" s="27"/>
      <c r="U18" s="27"/>
      <c r="V18" s="27"/>
      <c r="W18" s="27"/>
      <c r="X18" s="27"/>
      <c r="Y18" s="27"/>
      <c r="Z18" s="27"/>
      <c r="AA18" s="27"/>
      <c r="AB18" s="27"/>
      <c r="AC18" s="27"/>
    </row>
    <row r="19" spans="2:29" x14ac:dyDescent="0.25">
      <c r="B19" s="3"/>
      <c r="C19" s="27"/>
      <c r="D19" s="27"/>
      <c r="E19" s="27"/>
      <c r="F19" s="27"/>
      <c r="H19" s="3"/>
      <c r="I19" s="27"/>
      <c r="J19" s="27"/>
      <c r="K19" s="27"/>
      <c r="L19" s="27"/>
      <c r="M19" s="27"/>
      <c r="N19" s="27"/>
      <c r="O19" s="27"/>
      <c r="P19" s="27"/>
      <c r="R19" s="3"/>
      <c r="S19" s="27"/>
      <c r="T19" s="27"/>
      <c r="U19" s="27"/>
      <c r="V19" s="27"/>
      <c r="W19" s="27"/>
      <c r="X19" s="27"/>
      <c r="Y19" s="27"/>
      <c r="Z19" s="27"/>
      <c r="AA19" s="27"/>
      <c r="AB19" s="27"/>
      <c r="AC19" s="27"/>
    </row>
    <row r="20" spans="2:29" x14ac:dyDescent="0.25">
      <c r="B20" s="3"/>
      <c r="C20" s="27"/>
      <c r="D20" s="27"/>
      <c r="E20" s="27"/>
      <c r="F20" s="27"/>
      <c r="H20" s="3"/>
      <c r="I20" s="27"/>
      <c r="J20" s="27"/>
      <c r="K20" s="27"/>
      <c r="L20" s="27"/>
      <c r="M20" s="27"/>
      <c r="N20" s="27"/>
      <c r="O20" s="27"/>
      <c r="P20" s="27"/>
      <c r="R20" s="3"/>
      <c r="S20" s="27"/>
      <c r="T20" s="27"/>
      <c r="U20" s="27"/>
      <c r="V20" s="27"/>
      <c r="W20" s="27"/>
      <c r="X20" s="27"/>
      <c r="Y20" s="27"/>
      <c r="Z20" s="27"/>
      <c r="AA20" s="27"/>
      <c r="AB20" s="27"/>
      <c r="AC20" s="27"/>
    </row>
    <row r="21" spans="2:29" x14ac:dyDescent="0.25">
      <c r="B21" s="3"/>
      <c r="C21" s="27"/>
      <c r="D21" s="27"/>
      <c r="E21" s="27"/>
      <c r="F21" s="27"/>
      <c r="H21" s="3"/>
      <c r="I21" s="27"/>
      <c r="J21" s="27"/>
      <c r="K21" s="27"/>
      <c r="L21" s="27"/>
      <c r="M21" s="27"/>
      <c r="N21" s="27"/>
      <c r="O21" s="27"/>
      <c r="P21" s="27"/>
      <c r="R21" s="3"/>
      <c r="S21" s="27"/>
      <c r="T21" s="27"/>
      <c r="U21" s="27"/>
      <c r="V21" s="27"/>
      <c r="W21" s="27"/>
      <c r="X21" s="27"/>
      <c r="Y21" s="27"/>
      <c r="Z21" s="27"/>
      <c r="AA21" s="27"/>
      <c r="AB21" s="27"/>
      <c r="AC21" s="27"/>
    </row>
    <row r="22" spans="2:29" x14ac:dyDescent="0.25">
      <c r="B22" s="3"/>
      <c r="C22" s="27"/>
      <c r="D22" s="27"/>
      <c r="E22" s="27"/>
      <c r="F22" s="27"/>
      <c r="H22" s="3"/>
      <c r="I22" s="27"/>
      <c r="J22" s="27"/>
      <c r="K22" s="27"/>
      <c r="L22" s="27"/>
      <c r="M22" s="27"/>
      <c r="N22" s="27"/>
      <c r="O22" s="27"/>
      <c r="P22" s="27"/>
      <c r="R22" s="3"/>
      <c r="S22" s="27"/>
      <c r="T22" s="27"/>
      <c r="U22" s="27"/>
      <c r="V22" s="27"/>
      <c r="W22" s="27"/>
      <c r="X22" s="27"/>
      <c r="Y22" s="27"/>
      <c r="Z22" s="27"/>
      <c r="AA22" s="27"/>
      <c r="AB22" s="27"/>
      <c r="AC22" s="27"/>
    </row>
    <row r="23" spans="2:29" x14ac:dyDescent="0.25">
      <c r="B23" s="3"/>
      <c r="C23" s="27"/>
      <c r="D23" s="27"/>
      <c r="E23" s="27"/>
      <c r="F23" s="27"/>
      <c r="H23" s="3"/>
      <c r="I23" s="27"/>
      <c r="J23" s="27"/>
      <c r="K23" s="27"/>
      <c r="L23" s="27"/>
      <c r="M23" s="27"/>
      <c r="N23" s="27"/>
      <c r="O23" s="27"/>
      <c r="P23" s="27"/>
      <c r="R23" s="3"/>
      <c r="S23" s="27"/>
      <c r="T23" s="27"/>
      <c r="U23" s="27"/>
      <c r="V23" s="27"/>
      <c r="W23" s="27"/>
      <c r="X23" s="27"/>
      <c r="Y23" s="27"/>
      <c r="Z23" s="27"/>
      <c r="AA23" s="27"/>
      <c r="AB23" s="27"/>
      <c r="AC23" s="27"/>
    </row>
    <row r="24" spans="2:29" x14ac:dyDescent="0.25">
      <c r="B24" s="3"/>
      <c r="C24" s="27"/>
      <c r="D24" s="27"/>
      <c r="E24" s="27"/>
      <c r="F24" s="27"/>
      <c r="H24" s="3"/>
      <c r="I24" s="27"/>
      <c r="J24" s="27"/>
      <c r="K24" s="27"/>
      <c r="L24" s="27"/>
      <c r="M24" s="27"/>
      <c r="N24" s="27"/>
      <c r="O24" s="27"/>
      <c r="P24" s="27"/>
      <c r="R24" s="3"/>
      <c r="S24" s="27"/>
      <c r="T24" s="27"/>
      <c r="U24" s="27"/>
      <c r="V24" s="27"/>
      <c r="W24" s="27"/>
      <c r="X24" s="27"/>
      <c r="Y24" s="27"/>
      <c r="Z24" s="27"/>
      <c r="AA24" s="27"/>
      <c r="AB24" s="27"/>
      <c r="AC24" s="27"/>
    </row>
    <row r="25" spans="2:29" x14ac:dyDescent="0.25">
      <c r="B25" s="3"/>
      <c r="C25" s="27"/>
      <c r="D25" s="27"/>
      <c r="E25" s="27"/>
      <c r="F25" s="27"/>
      <c r="H25" s="3"/>
      <c r="I25" s="27"/>
      <c r="J25" s="27"/>
      <c r="K25" s="27"/>
      <c r="L25" s="27"/>
      <c r="M25" s="27"/>
      <c r="N25" s="27"/>
      <c r="O25" s="27"/>
      <c r="P25" s="27"/>
      <c r="R25" s="3"/>
      <c r="S25" s="27"/>
      <c r="T25" s="27"/>
      <c r="U25" s="27"/>
      <c r="V25" s="27"/>
      <c r="W25" s="27"/>
      <c r="X25" s="27"/>
      <c r="Y25" s="27"/>
      <c r="Z25" s="27"/>
      <c r="AA25" s="27"/>
      <c r="AB25" s="27"/>
      <c r="AC25" s="27"/>
    </row>
    <row r="26" spans="2:29" x14ac:dyDescent="0.25">
      <c r="B26" s="3"/>
      <c r="C26" s="27"/>
      <c r="D26" s="27"/>
      <c r="E26" s="27"/>
      <c r="F26" s="27"/>
      <c r="H26" s="3"/>
      <c r="I26" s="27"/>
      <c r="J26" s="27"/>
      <c r="K26" s="27"/>
      <c r="L26" s="27"/>
      <c r="M26" s="27"/>
      <c r="N26" s="27"/>
      <c r="O26" s="27"/>
      <c r="P26" s="27"/>
      <c r="R26" s="3"/>
      <c r="S26" s="27"/>
      <c r="T26" s="27"/>
      <c r="U26" s="27"/>
      <c r="V26" s="27"/>
      <c r="W26" s="27"/>
      <c r="X26" s="27"/>
      <c r="Y26" s="27"/>
      <c r="Z26" s="27"/>
      <c r="AA26" s="27"/>
      <c r="AB26" s="27"/>
      <c r="AC26" s="27"/>
    </row>
    <row r="27" spans="2:29" x14ac:dyDescent="0.25">
      <c r="B27" s="3"/>
      <c r="C27" s="27"/>
      <c r="D27" s="27"/>
      <c r="E27" s="27"/>
      <c r="F27" s="27"/>
      <c r="H27" s="3"/>
      <c r="I27" s="27"/>
      <c r="J27" s="27"/>
      <c r="K27" s="27"/>
      <c r="L27" s="27"/>
      <c r="M27" s="27"/>
      <c r="N27" s="27"/>
      <c r="O27" s="27"/>
      <c r="P27" s="27"/>
      <c r="R27" s="3"/>
      <c r="S27" s="27"/>
      <c r="T27" s="27"/>
      <c r="U27" s="27"/>
      <c r="V27" s="27"/>
      <c r="W27" s="27"/>
      <c r="X27" s="27"/>
      <c r="Y27" s="27"/>
      <c r="Z27" s="27"/>
      <c r="AA27" s="27"/>
      <c r="AB27" s="27"/>
      <c r="AC27" s="27"/>
    </row>
    <row r="28" spans="2:29" x14ac:dyDescent="0.25">
      <c r="B28" s="3"/>
      <c r="C28" s="27"/>
      <c r="D28" s="27"/>
      <c r="E28" s="27"/>
      <c r="F28" s="27"/>
      <c r="H28" s="3"/>
      <c r="I28" s="27"/>
      <c r="J28" s="27"/>
      <c r="K28" s="27"/>
      <c r="L28" s="27"/>
      <c r="M28" s="27"/>
      <c r="N28" s="27"/>
      <c r="O28" s="27"/>
      <c r="P28" s="27"/>
      <c r="R28" s="3"/>
      <c r="S28" s="27"/>
      <c r="T28" s="27"/>
      <c r="U28" s="27"/>
      <c r="V28" s="27"/>
      <c r="W28" s="27"/>
      <c r="X28" s="27"/>
      <c r="Y28" s="27"/>
      <c r="Z28" s="27"/>
      <c r="AA28" s="27"/>
      <c r="AB28" s="27"/>
      <c r="AC28" s="27"/>
    </row>
    <row r="29" spans="2:29" x14ac:dyDescent="0.25">
      <c r="B29" s="3"/>
      <c r="C29" s="27"/>
      <c r="D29" s="27"/>
      <c r="E29" s="27"/>
      <c r="F29" s="27"/>
      <c r="H29" s="3"/>
      <c r="I29" s="27"/>
      <c r="J29" s="27"/>
      <c r="K29" s="27"/>
      <c r="L29" s="27"/>
      <c r="M29" s="27"/>
      <c r="N29" s="27"/>
      <c r="O29" s="27"/>
      <c r="P29" s="27"/>
      <c r="R29" s="3"/>
      <c r="S29" s="27"/>
      <c r="T29" s="27"/>
      <c r="U29" s="27"/>
      <c r="V29" s="27"/>
      <c r="W29" s="27"/>
      <c r="X29" s="27"/>
      <c r="Y29" s="27"/>
      <c r="Z29" s="27"/>
      <c r="AA29" s="27"/>
      <c r="AB29" s="27"/>
      <c r="AC29" s="27"/>
    </row>
    <row r="30" spans="2:29" x14ac:dyDescent="0.25">
      <c r="B30" s="3"/>
      <c r="C30" s="27"/>
      <c r="D30" s="27"/>
      <c r="E30" s="27"/>
      <c r="F30" s="27"/>
      <c r="H30" s="3"/>
      <c r="I30" s="27"/>
      <c r="J30" s="27"/>
      <c r="K30" s="27"/>
      <c r="L30" s="27"/>
      <c r="M30" s="27"/>
      <c r="N30" s="27"/>
      <c r="O30" s="27"/>
      <c r="P30" s="27"/>
      <c r="R30" s="3"/>
      <c r="S30" s="27"/>
      <c r="T30" s="27"/>
      <c r="U30" s="27"/>
      <c r="V30" s="27"/>
      <c r="W30" s="27"/>
      <c r="X30" s="27"/>
      <c r="Y30" s="27"/>
      <c r="Z30" s="27"/>
      <c r="AA30" s="27"/>
      <c r="AB30" s="27"/>
      <c r="AC30" s="27"/>
    </row>
    <row r="31" spans="2:29" x14ac:dyDescent="0.25">
      <c r="B31" s="3"/>
      <c r="C31" s="27"/>
      <c r="D31" s="27"/>
      <c r="E31" s="27"/>
      <c r="F31" s="27"/>
      <c r="H31" s="3"/>
      <c r="I31" s="27"/>
      <c r="J31" s="27"/>
      <c r="K31" s="27"/>
      <c r="L31" s="27"/>
      <c r="M31" s="27"/>
      <c r="N31" s="27"/>
      <c r="O31" s="27"/>
      <c r="P31" s="27"/>
      <c r="R31" s="3"/>
      <c r="S31" s="27"/>
      <c r="T31" s="27"/>
      <c r="U31" s="27"/>
      <c r="V31" s="27"/>
      <c r="W31" s="27"/>
      <c r="X31" s="27"/>
      <c r="Y31" s="27"/>
      <c r="Z31" s="27"/>
      <c r="AA31" s="27"/>
      <c r="AB31" s="27"/>
      <c r="AC31" s="27"/>
    </row>
    <row r="32" spans="2:29" x14ac:dyDescent="0.25">
      <c r="B32" s="3"/>
      <c r="C32" s="27"/>
      <c r="D32" s="27"/>
      <c r="E32" s="27"/>
      <c r="F32" s="27"/>
      <c r="H32" s="3"/>
      <c r="I32" s="27"/>
      <c r="J32" s="27"/>
      <c r="K32" s="27"/>
      <c r="L32" s="27"/>
      <c r="M32" s="27"/>
      <c r="N32" s="27"/>
      <c r="O32" s="27"/>
      <c r="P32" s="27"/>
      <c r="R32" s="3"/>
      <c r="S32" s="27"/>
      <c r="T32" s="27"/>
      <c r="U32" s="27"/>
      <c r="V32" s="27"/>
      <c r="W32" s="27"/>
      <c r="X32" s="27"/>
      <c r="Y32" s="27"/>
      <c r="Z32" s="27"/>
      <c r="AA32" s="27"/>
      <c r="AB32" s="27"/>
      <c r="AC32" s="27"/>
    </row>
    <row r="33" spans="2:29" x14ac:dyDescent="0.25">
      <c r="B33" s="3"/>
      <c r="C33" s="27"/>
      <c r="D33" s="27"/>
      <c r="E33" s="27"/>
      <c r="F33" s="27"/>
      <c r="H33" s="3"/>
      <c r="I33" s="27"/>
      <c r="J33" s="27"/>
      <c r="K33" s="27"/>
      <c r="L33" s="27"/>
      <c r="M33" s="27"/>
      <c r="N33" s="27"/>
      <c r="O33" s="27"/>
      <c r="P33" s="27"/>
      <c r="R33" s="3"/>
      <c r="S33" s="27"/>
      <c r="T33" s="27"/>
      <c r="U33" s="27"/>
      <c r="V33" s="27"/>
      <c r="W33" s="27"/>
      <c r="X33" s="27"/>
      <c r="Y33" s="27"/>
      <c r="Z33" s="27"/>
      <c r="AA33" s="27"/>
      <c r="AB33" s="27"/>
      <c r="AC33" s="27"/>
    </row>
    <row r="34" spans="2:29" x14ac:dyDescent="0.25">
      <c r="B34" s="3"/>
      <c r="C34" s="27"/>
      <c r="D34" s="27"/>
      <c r="E34" s="27"/>
      <c r="F34" s="27"/>
      <c r="H34" s="3"/>
      <c r="I34" s="27"/>
      <c r="J34" s="27"/>
      <c r="K34" s="27"/>
      <c r="L34" s="27"/>
      <c r="M34" s="27"/>
      <c r="N34" s="27"/>
      <c r="O34" s="27"/>
      <c r="P34" s="27"/>
      <c r="R34" s="3"/>
      <c r="S34" s="27"/>
      <c r="T34" s="27"/>
      <c r="U34" s="27"/>
      <c r="V34" s="27"/>
      <c r="W34" s="27"/>
      <c r="X34" s="27"/>
      <c r="Y34" s="27"/>
      <c r="Z34" s="27"/>
      <c r="AA34" s="27"/>
      <c r="AB34" s="27"/>
      <c r="AC34" s="27"/>
    </row>
    <row r="35" spans="2:29" x14ac:dyDescent="0.25">
      <c r="B35" s="3"/>
      <c r="C35" s="27"/>
      <c r="D35" s="27"/>
      <c r="E35" s="27"/>
      <c r="F35" s="27"/>
      <c r="H35" s="3"/>
      <c r="I35" s="27"/>
      <c r="J35" s="27"/>
      <c r="K35" s="27"/>
      <c r="L35" s="27"/>
      <c r="M35" s="27"/>
      <c r="N35" s="27"/>
      <c r="O35" s="27"/>
      <c r="P35" s="27"/>
      <c r="R35" s="3"/>
      <c r="S35" s="27"/>
      <c r="T35" s="27"/>
      <c r="U35" s="27"/>
      <c r="V35" s="27"/>
      <c r="W35" s="27"/>
      <c r="X35" s="27"/>
      <c r="Y35" s="27"/>
      <c r="Z35" s="27"/>
      <c r="AA35" s="27"/>
      <c r="AB35" s="27"/>
      <c r="AC35" s="27"/>
    </row>
    <row r="36" spans="2:29" x14ac:dyDescent="0.25">
      <c r="B36" s="3"/>
      <c r="C36" s="27"/>
      <c r="D36" s="27"/>
      <c r="E36" s="27"/>
      <c r="F36" s="27"/>
      <c r="H36" s="3"/>
      <c r="I36" s="27"/>
      <c r="J36" s="27"/>
      <c r="K36" s="27"/>
      <c r="L36" s="27"/>
      <c r="M36" s="27"/>
      <c r="N36" s="27"/>
      <c r="O36" s="27"/>
      <c r="P36" s="27"/>
      <c r="R36" s="3"/>
      <c r="S36" s="27"/>
      <c r="T36" s="27"/>
      <c r="U36" s="27"/>
      <c r="V36" s="27"/>
      <c r="W36" s="27"/>
      <c r="X36" s="27"/>
      <c r="Y36" s="27"/>
      <c r="Z36" s="27"/>
      <c r="AA36" s="27"/>
      <c r="AB36" s="27"/>
      <c r="AC36" s="27"/>
    </row>
    <row r="37" spans="2:29" x14ac:dyDescent="0.25">
      <c r="B37" s="3"/>
      <c r="C37" s="27"/>
      <c r="D37" s="27"/>
      <c r="E37" s="27"/>
      <c r="F37" s="27"/>
      <c r="H37" s="3"/>
      <c r="I37" s="27"/>
      <c r="J37" s="27"/>
      <c r="K37" s="27"/>
      <c r="L37" s="27"/>
      <c r="M37" s="27"/>
      <c r="N37" s="27"/>
      <c r="O37" s="27"/>
      <c r="P37" s="27"/>
      <c r="R37" s="3"/>
      <c r="S37" s="27"/>
      <c r="T37" s="27"/>
      <c r="U37" s="27"/>
      <c r="V37" s="27"/>
      <c r="W37" s="27"/>
      <c r="X37" s="27"/>
      <c r="Y37" s="27"/>
      <c r="Z37" s="27"/>
      <c r="AA37" s="27"/>
      <c r="AB37" s="27"/>
      <c r="AC37" s="27"/>
    </row>
    <row r="38" spans="2:29" x14ac:dyDescent="0.25">
      <c r="B38" s="3"/>
      <c r="C38" s="27"/>
      <c r="D38" s="27"/>
      <c r="E38" s="27"/>
      <c r="F38" s="27"/>
      <c r="H38" s="3"/>
      <c r="I38" s="27"/>
      <c r="J38" s="27"/>
      <c r="K38" s="27"/>
      <c r="L38" s="27"/>
      <c r="M38" s="27"/>
      <c r="N38" s="27"/>
      <c r="O38" s="27"/>
      <c r="P38" s="27"/>
      <c r="R38" s="3"/>
      <c r="S38" s="27"/>
      <c r="T38" s="27"/>
      <c r="U38" s="27"/>
      <c r="V38" s="27"/>
      <c r="W38" s="27"/>
      <c r="X38" s="27"/>
      <c r="Y38" s="27"/>
      <c r="Z38" s="27"/>
      <c r="AA38" s="27"/>
      <c r="AB38" s="27"/>
      <c r="AC38" s="27"/>
    </row>
    <row r="39" spans="2:29" x14ac:dyDescent="0.25">
      <c r="B39" s="3"/>
      <c r="C39" s="27"/>
      <c r="D39" s="27"/>
      <c r="E39" s="27"/>
      <c r="F39" s="27"/>
      <c r="H39" s="3"/>
      <c r="I39" s="27"/>
      <c r="J39" s="27"/>
      <c r="K39" s="27"/>
      <c r="L39" s="27"/>
      <c r="M39" s="27"/>
      <c r="N39" s="27"/>
      <c r="O39" s="27"/>
      <c r="P39" s="27"/>
      <c r="R39" s="3"/>
      <c r="S39" s="27"/>
      <c r="T39" s="27"/>
      <c r="U39" s="27"/>
      <c r="V39" s="27"/>
      <c r="W39" s="27"/>
      <c r="X39" s="27"/>
      <c r="Y39" s="27"/>
      <c r="Z39" s="27"/>
      <c r="AA39" s="27"/>
      <c r="AB39" s="27"/>
      <c r="AC39" s="27"/>
    </row>
    <row r="40" spans="2:29" x14ac:dyDescent="0.25">
      <c r="B40" s="3"/>
      <c r="C40" s="27"/>
      <c r="D40" s="27"/>
      <c r="E40" s="27"/>
      <c r="F40" s="27"/>
      <c r="H40" s="3"/>
      <c r="I40" s="27"/>
      <c r="J40" s="27"/>
      <c r="K40" s="27"/>
      <c r="L40" s="27"/>
      <c r="M40" s="27"/>
      <c r="N40" s="27"/>
      <c r="O40" s="27"/>
      <c r="P40" s="27"/>
      <c r="R40" s="3"/>
      <c r="S40" s="27"/>
      <c r="T40" s="27"/>
      <c r="U40" s="27"/>
      <c r="V40" s="27"/>
      <c r="W40" s="27"/>
      <c r="X40" s="27"/>
      <c r="Y40" s="27"/>
      <c r="Z40" s="27"/>
      <c r="AA40" s="27"/>
      <c r="AB40" s="27"/>
      <c r="AC40" s="27"/>
    </row>
    <row r="41" spans="2:29" x14ac:dyDescent="0.25">
      <c r="B41" s="3"/>
      <c r="C41" s="27"/>
      <c r="D41" s="27"/>
      <c r="E41" s="27"/>
      <c r="F41" s="27"/>
      <c r="H41" s="3"/>
      <c r="I41" s="27"/>
      <c r="J41" s="27"/>
      <c r="K41" s="27"/>
      <c r="L41" s="27"/>
      <c r="M41" s="27"/>
      <c r="N41" s="27"/>
      <c r="O41" s="27"/>
      <c r="P41" s="27"/>
      <c r="R41" s="3"/>
      <c r="S41" s="27"/>
      <c r="T41" s="27"/>
      <c r="U41" s="27"/>
      <c r="V41" s="27"/>
      <c r="W41" s="27"/>
      <c r="X41" s="27"/>
      <c r="Y41" s="27"/>
      <c r="Z41" s="27"/>
      <c r="AA41" s="27"/>
      <c r="AB41" s="27"/>
      <c r="AC41" s="27"/>
    </row>
    <row r="42" spans="2:29" x14ac:dyDescent="0.25">
      <c r="B42" s="3"/>
      <c r="C42" s="27"/>
      <c r="D42" s="27"/>
      <c r="E42" s="27"/>
      <c r="F42" s="27"/>
      <c r="H42" s="3"/>
      <c r="I42" s="27"/>
      <c r="J42" s="27"/>
      <c r="K42" s="27"/>
      <c r="L42" s="27"/>
      <c r="M42" s="27"/>
      <c r="N42" s="27"/>
      <c r="O42" s="27"/>
      <c r="P42" s="27"/>
      <c r="R42" s="3"/>
      <c r="S42" s="27"/>
      <c r="T42" s="27"/>
      <c r="U42" s="27"/>
      <c r="V42" s="27"/>
      <c r="W42" s="27"/>
      <c r="X42" s="27"/>
      <c r="Y42" s="27"/>
      <c r="Z42" s="27"/>
      <c r="AA42" s="27"/>
      <c r="AB42" s="27"/>
      <c r="AC42" s="27"/>
    </row>
    <row r="43" spans="2:29" x14ac:dyDescent="0.25">
      <c r="B43" s="3"/>
      <c r="C43" s="27"/>
      <c r="D43" s="27"/>
      <c r="E43" s="27"/>
      <c r="F43" s="27"/>
      <c r="H43" s="3"/>
      <c r="I43" s="27"/>
      <c r="J43" s="27"/>
      <c r="K43" s="27"/>
      <c r="L43" s="27"/>
      <c r="M43" s="27"/>
      <c r="N43" s="27"/>
      <c r="O43" s="27"/>
      <c r="P43" s="27"/>
      <c r="R43" s="3"/>
      <c r="S43" s="27"/>
      <c r="T43" s="27"/>
      <c r="U43" s="27"/>
      <c r="V43" s="27"/>
      <c r="W43" s="27"/>
      <c r="X43" s="27"/>
      <c r="Y43" s="27"/>
      <c r="Z43" s="27"/>
      <c r="AA43" s="27"/>
      <c r="AB43" s="27"/>
      <c r="AC43" s="27"/>
    </row>
    <row r="44" spans="2:29" x14ac:dyDescent="0.25">
      <c r="B44" s="3"/>
      <c r="C44" s="27"/>
      <c r="D44" s="27"/>
      <c r="E44" s="27"/>
      <c r="F44" s="27"/>
      <c r="H44" s="3"/>
      <c r="I44" s="27"/>
      <c r="J44" s="27"/>
      <c r="K44" s="27"/>
      <c r="L44" s="27"/>
      <c r="M44" s="27"/>
      <c r="N44" s="27"/>
      <c r="O44" s="27"/>
      <c r="P44" s="27"/>
      <c r="R44" s="3"/>
      <c r="S44" s="27"/>
      <c r="T44" s="27"/>
      <c r="U44" s="27"/>
      <c r="V44" s="27"/>
      <c r="W44" s="27"/>
      <c r="X44" s="27"/>
      <c r="Y44" s="27"/>
      <c r="Z44" s="27"/>
      <c r="AA44" s="27"/>
      <c r="AB44" s="27"/>
      <c r="AC44" s="27"/>
    </row>
    <row r="45" spans="2:29" x14ac:dyDescent="0.25">
      <c r="B45" s="3"/>
      <c r="C45" s="27"/>
      <c r="D45" s="27"/>
      <c r="E45" s="27"/>
      <c r="F45" s="27"/>
      <c r="H45" s="3"/>
      <c r="I45" s="27"/>
      <c r="J45" s="27"/>
      <c r="K45" s="27"/>
      <c r="L45" s="27"/>
      <c r="M45" s="27"/>
      <c r="N45" s="27"/>
      <c r="O45" s="27"/>
      <c r="P45" s="27"/>
      <c r="R45" s="3"/>
      <c r="S45" s="27"/>
      <c r="T45" s="27"/>
      <c r="U45" s="27"/>
      <c r="V45" s="27"/>
      <c r="W45" s="27"/>
      <c r="X45" s="27"/>
      <c r="Y45" s="27"/>
      <c r="Z45" s="27"/>
      <c r="AA45" s="27"/>
      <c r="AB45" s="27"/>
      <c r="AC45" s="27"/>
    </row>
    <row r="46" spans="2:29" x14ac:dyDescent="0.25">
      <c r="B46" s="3"/>
      <c r="C46" s="27"/>
      <c r="D46" s="27"/>
      <c r="E46" s="27"/>
      <c r="F46" s="27"/>
      <c r="H46" s="3"/>
      <c r="I46" s="27"/>
      <c r="J46" s="27"/>
      <c r="K46" s="27"/>
      <c r="L46" s="27"/>
      <c r="M46" s="27"/>
      <c r="N46" s="27"/>
      <c r="O46" s="27"/>
      <c r="P46" s="27"/>
      <c r="R46" s="3"/>
      <c r="S46" s="27"/>
      <c r="T46" s="27"/>
      <c r="U46" s="27"/>
      <c r="V46" s="27"/>
      <c r="W46" s="27"/>
      <c r="X46" s="27"/>
      <c r="Y46" s="27"/>
      <c r="Z46" s="27"/>
      <c r="AA46" s="27"/>
      <c r="AB46" s="27"/>
      <c r="AC46" s="27"/>
    </row>
    <row r="47" spans="2:29" x14ac:dyDescent="0.25">
      <c r="B47" s="3"/>
      <c r="C47" s="27"/>
      <c r="D47" s="27"/>
      <c r="E47" s="27"/>
      <c r="F47" s="27"/>
      <c r="H47" s="3"/>
      <c r="I47" s="27"/>
      <c r="J47" s="27"/>
      <c r="K47" s="27"/>
      <c r="L47" s="27"/>
      <c r="M47" s="27"/>
      <c r="N47" s="27"/>
      <c r="O47" s="27"/>
      <c r="P47" s="27"/>
      <c r="R47" s="3"/>
      <c r="S47" s="27"/>
      <c r="T47" s="27"/>
      <c r="U47" s="27"/>
      <c r="V47" s="27"/>
      <c r="W47" s="27"/>
      <c r="X47" s="27"/>
      <c r="Y47" s="27"/>
      <c r="Z47" s="27"/>
      <c r="AA47" s="27"/>
      <c r="AB47" s="27"/>
      <c r="AC47" s="27"/>
    </row>
    <row r="48" spans="2:29" x14ac:dyDescent="0.25">
      <c r="B48" s="3"/>
      <c r="C48" s="27"/>
      <c r="D48" s="27"/>
      <c r="E48" s="27"/>
      <c r="F48" s="27"/>
      <c r="H48" s="3"/>
      <c r="I48" s="27"/>
      <c r="J48" s="27"/>
      <c r="K48" s="27"/>
      <c r="L48" s="27"/>
      <c r="M48" s="27"/>
      <c r="N48" s="27"/>
      <c r="O48" s="27"/>
      <c r="P48" s="27"/>
      <c r="R48" s="3"/>
      <c r="S48" s="27"/>
      <c r="T48" s="27"/>
      <c r="U48" s="27"/>
      <c r="V48" s="27"/>
      <c r="W48" s="27"/>
      <c r="X48" s="27"/>
      <c r="Y48" s="27"/>
      <c r="Z48" s="27"/>
      <c r="AA48" s="27"/>
      <c r="AB48" s="27"/>
      <c r="AC48" s="27"/>
    </row>
    <row r="49" spans="2:29" x14ac:dyDescent="0.25">
      <c r="B49" s="3"/>
      <c r="C49" s="27"/>
      <c r="D49" s="27"/>
      <c r="E49" s="27"/>
      <c r="F49" s="27"/>
      <c r="H49" s="3"/>
      <c r="I49" s="27"/>
      <c r="J49" s="27"/>
      <c r="K49" s="27"/>
      <c r="L49" s="27"/>
      <c r="M49" s="27"/>
      <c r="N49" s="27"/>
      <c r="O49" s="27"/>
      <c r="P49" s="27"/>
      <c r="R49" s="3"/>
      <c r="S49" s="27"/>
      <c r="T49" s="27"/>
      <c r="U49" s="27"/>
      <c r="V49" s="27"/>
      <c r="W49" s="27"/>
      <c r="X49" s="27"/>
      <c r="Y49" s="27"/>
      <c r="Z49" s="27"/>
      <c r="AA49" s="27"/>
      <c r="AB49" s="27"/>
      <c r="AC49" s="27"/>
    </row>
    <row r="50" spans="2:29" x14ac:dyDescent="0.25">
      <c r="B50" s="3"/>
      <c r="C50" s="27"/>
      <c r="D50" s="27"/>
      <c r="E50" s="27"/>
      <c r="F50" s="27"/>
      <c r="H50" s="3"/>
      <c r="I50" s="27"/>
      <c r="J50" s="27"/>
      <c r="K50" s="27"/>
      <c r="L50" s="27"/>
      <c r="M50" s="27"/>
      <c r="N50" s="27"/>
      <c r="O50" s="27"/>
      <c r="P50" s="27"/>
      <c r="R50" s="3"/>
      <c r="S50" s="27"/>
      <c r="T50" s="27"/>
      <c r="U50" s="27"/>
      <c r="V50" s="27"/>
      <c r="W50" s="27"/>
      <c r="X50" s="27"/>
      <c r="Y50" s="27"/>
      <c r="Z50" s="27"/>
      <c r="AA50" s="27"/>
      <c r="AB50" s="27"/>
      <c r="AC50" s="27"/>
    </row>
    <row r="51" spans="2:29" x14ac:dyDescent="0.25">
      <c r="B51" s="3"/>
      <c r="C51" s="27"/>
      <c r="D51" s="27"/>
      <c r="E51" s="27"/>
      <c r="F51" s="27"/>
      <c r="H51" s="3"/>
      <c r="I51" s="27"/>
      <c r="J51" s="27"/>
      <c r="K51" s="27"/>
      <c r="L51" s="27"/>
      <c r="M51" s="27"/>
      <c r="N51" s="27"/>
      <c r="O51" s="27"/>
      <c r="P51" s="27"/>
      <c r="R51" s="3"/>
      <c r="S51" s="27"/>
      <c r="T51" s="27"/>
      <c r="U51" s="27"/>
      <c r="V51" s="27"/>
      <c r="W51" s="27"/>
      <c r="X51" s="27"/>
      <c r="Y51" s="27"/>
      <c r="Z51" s="27"/>
      <c r="AA51" s="27"/>
      <c r="AB51" s="27"/>
      <c r="AC51" s="27"/>
    </row>
    <row r="52" spans="2:29" x14ac:dyDescent="0.25">
      <c r="B52" s="3"/>
      <c r="C52" s="27"/>
      <c r="D52" s="27"/>
      <c r="E52" s="27"/>
      <c r="F52" s="27"/>
      <c r="H52" s="3"/>
      <c r="I52" s="27"/>
      <c r="J52" s="27"/>
      <c r="K52" s="27"/>
      <c r="L52" s="27"/>
      <c r="M52" s="27"/>
      <c r="N52" s="27"/>
      <c r="O52" s="27"/>
      <c r="P52" s="27"/>
      <c r="R52" s="3"/>
      <c r="S52" s="27"/>
      <c r="T52" s="27"/>
      <c r="U52" s="27"/>
      <c r="V52" s="27"/>
      <c r="W52" s="27"/>
      <c r="X52" s="27"/>
      <c r="Y52" s="27"/>
      <c r="Z52" s="27"/>
      <c r="AA52" s="27"/>
      <c r="AB52" s="27"/>
      <c r="AC52" s="27"/>
    </row>
    <row r="53" spans="2:29" x14ac:dyDescent="0.25">
      <c r="B53" s="3"/>
      <c r="C53" s="27"/>
      <c r="D53" s="27"/>
      <c r="E53" s="27"/>
      <c r="F53" s="27"/>
      <c r="H53" s="3"/>
      <c r="I53" s="27"/>
      <c r="J53" s="27"/>
      <c r="K53" s="27"/>
      <c r="L53" s="27"/>
      <c r="M53" s="27"/>
      <c r="N53" s="27"/>
      <c r="O53" s="27"/>
      <c r="P53" s="27"/>
      <c r="R53" s="3"/>
      <c r="S53" s="27"/>
      <c r="T53" s="27"/>
      <c r="U53" s="27"/>
      <c r="V53" s="27"/>
      <c r="W53" s="27"/>
      <c r="X53" s="27"/>
      <c r="Y53" s="27"/>
      <c r="Z53" s="27"/>
      <c r="AA53" s="27"/>
      <c r="AB53" s="27"/>
      <c r="AC53" s="27"/>
    </row>
    <row r="54" spans="2:29" x14ac:dyDescent="0.25">
      <c r="B54" s="3"/>
      <c r="C54" s="27"/>
      <c r="D54" s="27"/>
      <c r="E54" s="27"/>
      <c r="F54" s="27"/>
      <c r="H54" s="3"/>
      <c r="I54" s="27"/>
      <c r="J54" s="27"/>
      <c r="K54" s="27"/>
      <c r="L54" s="27"/>
      <c r="M54" s="27"/>
      <c r="N54" s="27"/>
      <c r="O54" s="27"/>
      <c r="P54" s="27"/>
      <c r="R54" s="3"/>
      <c r="S54" s="27"/>
      <c r="T54" s="27"/>
      <c r="U54" s="27"/>
      <c r="V54" s="27"/>
      <c r="W54" s="27"/>
      <c r="X54" s="27"/>
      <c r="Y54" s="27"/>
      <c r="Z54" s="27"/>
      <c r="AA54" s="27"/>
      <c r="AB54" s="27"/>
      <c r="AC54" s="27"/>
    </row>
    <row r="55" spans="2:29" x14ac:dyDescent="0.25">
      <c r="B55" s="3"/>
      <c r="C55" s="27"/>
      <c r="D55" s="27"/>
      <c r="E55" s="27"/>
      <c r="F55" s="27"/>
      <c r="H55" s="3"/>
      <c r="I55" s="27"/>
      <c r="J55" s="27"/>
      <c r="K55" s="27"/>
      <c r="L55" s="27"/>
      <c r="M55" s="27"/>
      <c r="N55" s="27"/>
      <c r="O55" s="27"/>
      <c r="P55" s="27"/>
      <c r="R55" s="3"/>
      <c r="S55" s="27"/>
      <c r="T55" s="27"/>
      <c r="U55" s="27"/>
      <c r="V55" s="27"/>
      <c r="W55" s="27"/>
      <c r="X55" s="27"/>
      <c r="Y55" s="27"/>
      <c r="Z55" s="27"/>
      <c r="AA55" s="27"/>
      <c r="AB55" s="27"/>
      <c r="AC55" s="27"/>
    </row>
    <row r="56" spans="2:29" x14ac:dyDescent="0.25">
      <c r="B56" s="3"/>
      <c r="C56" s="27"/>
      <c r="D56" s="27"/>
      <c r="E56" s="27"/>
      <c r="F56" s="27"/>
      <c r="H56" s="3"/>
      <c r="I56" s="27"/>
      <c r="J56" s="27"/>
      <c r="K56" s="27"/>
      <c r="L56" s="27"/>
      <c r="M56" s="27"/>
      <c r="N56" s="27"/>
      <c r="O56" s="27"/>
      <c r="P56" s="27"/>
      <c r="R56" s="3"/>
      <c r="S56" s="27"/>
      <c r="T56" s="27"/>
      <c r="U56" s="27"/>
      <c r="V56" s="27"/>
      <c r="W56" s="27"/>
      <c r="X56" s="27"/>
      <c r="Y56" s="27"/>
      <c r="Z56" s="27"/>
      <c r="AA56" s="27"/>
      <c r="AB56" s="27"/>
      <c r="AC56" s="27"/>
    </row>
    <row r="57" spans="2:29" x14ac:dyDescent="0.25">
      <c r="B57" s="3"/>
      <c r="C57" s="27"/>
      <c r="D57" s="27"/>
      <c r="E57" s="27"/>
      <c r="F57" s="27"/>
      <c r="H57" s="3"/>
      <c r="I57" s="27"/>
      <c r="J57" s="27"/>
      <c r="K57" s="27"/>
      <c r="L57" s="27"/>
      <c r="M57" s="27"/>
      <c r="N57" s="27"/>
      <c r="O57" s="27"/>
      <c r="P57" s="27"/>
      <c r="R57" s="3"/>
      <c r="S57" s="27"/>
      <c r="T57" s="27"/>
      <c r="U57" s="27"/>
      <c r="V57" s="27"/>
      <c r="W57" s="27"/>
      <c r="X57" s="27"/>
      <c r="Y57" s="27"/>
      <c r="Z57" s="27"/>
      <c r="AA57" s="27"/>
      <c r="AB57" s="27"/>
      <c r="AC57" s="27"/>
    </row>
    <row r="58" spans="2:29" x14ac:dyDescent="0.25">
      <c r="B58" s="3"/>
      <c r="C58" s="27"/>
      <c r="D58" s="27"/>
      <c r="E58" s="27"/>
      <c r="F58" s="27"/>
      <c r="H58" s="3"/>
      <c r="I58" s="27"/>
      <c r="J58" s="27"/>
      <c r="K58" s="27"/>
      <c r="L58" s="27"/>
      <c r="M58" s="27"/>
      <c r="N58" s="27"/>
      <c r="O58" s="27"/>
      <c r="P58" s="27"/>
      <c r="R58" s="3"/>
      <c r="S58" s="27"/>
      <c r="T58" s="27"/>
      <c r="U58" s="27"/>
      <c r="V58" s="27"/>
      <c r="W58" s="27"/>
      <c r="X58" s="27"/>
      <c r="Y58" s="27"/>
      <c r="Z58" s="27"/>
      <c r="AA58" s="27"/>
      <c r="AB58" s="27"/>
      <c r="AC58" s="27"/>
    </row>
    <row r="59" spans="2:29" x14ac:dyDescent="0.25">
      <c r="B59" s="3"/>
      <c r="C59" s="27"/>
      <c r="D59" s="27"/>
      <c r="E59" s="27"/>
      <c r="F59" s="27"/>
      <c r="H59" s="3"/>
      <c r="I59" s="27"/>
      <c r="J59" s="27"/>
      <c r="K59" s="27"/>
      <c r="L59" s="27"/>
      <c r="M59" s="27"/>
      <c r="N59" s="27"/>
      <c r="O59" s="27"/>
      <c r="P59" s="27"/>
      <c r="R59" s="3"/>
      <c r="S59" s="27"/>
      <c r="T59" s="27"/>
      <c r="U59" s="27"/>
      <c r="V59" s="27"/>
      <c r="W59" s="27"/>
      <c r="X59" s="27"/>
      <c r="Y59" s="27"/>
      <c r="Z59" s="27"/>
      <c r="AA59" s="27"/>
      <c r="AB59" s="27"/>
      <c r="AC59" s="27"/>
    </row>
    <row r="60" spans="2:29" x14ac:dyDescent="0.25">
      <c r="B60" s="3"/>
      <c r="C60" s="27"/>
      <c r="D60" s="27"/>
      <c r="E60" s="27"/>
      <c r="F60" s="27"/>
      <c r="H60" s="3"/>
      <c r="I60" s="27"/>
      <c r="J60" s="27"/>
      <c r="K60" s="27"/>
      <c r="L60" s="27"/>
      <c r="M60" s="27"/>
      <c r="N60" s="27"/>
      <c r="O60" s="27"/>
      <c r="P60" s="27"/>
      <c r="R60" s="3"/>
      <c r="S60" s="27"/>
      <c r="T60" s="27"/>
      <c r="U60" s="27"/>
      <c r="V60" s="27"/>
      <c r="W60" s="27"/>
      <c r="X60" s="27"/>
      <c r="Y60" s="27"/>
      <c r="Z60" s="27"/>
      <c r="AA60" s="27"/>
      <c r="AB60" s="27"/>
      <c r="AC60" s="27"/>
    </row>
    <row r="61" spans="2:29" x14ac:dyDescent="0.25">
      <c r="B61" s="3"/>
      <c r="C61" s="27"/>
      <c r="D61" s="27"/>
      <c r="E61" s="27"/>
      <c r="F61" s="27"/>
      <c r="H61" s="3"/>
      <c r="I61" s="27"/>
      <c r="J61" s="27"/>
      <c r="K61" s="27"/>
      <c r="L61" s="27"/>
      <c r="M61" s="27"/>
      <c r="N61" s="27"/>
      <c r="O61" s="27"/>
      <c r="P61" s="27"/>
      <c r="R61" s="3"/>
      <c r="S61" s="27"/>
      <c r="T61" s="27"/>
      <c r="U61" s="27"/>
      <c r="V61" s="27"/>
      <c r="W61" s="27"/>
      <c r="X61" s="27"/>
      <c r="Y61" s="27"/>
      <c r="Z61" s="27"/>
      <c r="AA61" s="27"/>
      <c r="AB61" s="27"/>
      <c r="AC61" s="27"/>
    </row>
    <row r="62" spans="2:29" x14ac:dyDescent="0.25">
      <c r="B62" s="3"/>
      <c r="C62" s="27"/>
      <c r="D62" s="27"/>
      <c r="E62" s="27"/>
      <c r="F62" s="27"/>
      <c r="H62" s="3"/>
      <c r="I62" s="27"/>
      <c r="J62" s="27"/>
      <c r="K62" s="27"/>
      <c r="L62" s="27"/>
      <c r="M62" s="27"/>
      <c r="N62" s="27"/>
      <c r="O62" s="27"/>
      <c r="P62" s="27"/>
      <c r="R62" s="3"/>
      <c r="S62" s="27"/>
      <c r="T62" s="27"/>
      <c r="U62" s="27"/>
      <c r="V62" s="27"/>
      <c r="W62" s="27"/>
      <c r="X62" s="27"/>
      <c r="Y62" s="27"/>
      <c r="Z62" s="27"/>
      <c r="AA62" s="27"/>
      <c r="AB62" s="27"/>
      <c r="AC62" s="27"/>
    </row>
    <row r="63" spans="2:29" x14ac:dyDescent="0.25">
      <c r="B63" s="3"/>
      <c r="C63" s="27"/>
      <c r="D63" s="27"/>
      <c r="E63" s="27"/>
      <c r="F63" s="27"/>
      <c r="H63" s="3"/>
      <c r="I63" s="27"/>
      <c r="J63" s="27"/>
      <c r="K63" s="27"/>
      <c r="L63" s="27"/>
      <c r="M63" s="27"/>
      <c r="N63" s="27"/>
      <c r="O63" s="27"/>
      <c r="P63" s="27"/>
      <c r="R63" s="3"/>
      <c r="S63" s="27"/>
      <c r="T63" s="27"/>
      <c r="U63" s="27"/>
      <c r="V63" s="27"/>
      <c r="W63" s="27"/>
      <c r="X63" s="27"/>
      <c r="Y63" s="27"/>
      <c r="Z63" s="27"/>
      <c r="AA63" s="27"/>
      <c r="AB63" s="27"/>
      <c r="AC63" s="27"/>
    </row>
    <row r="64" spans="2:29" x14ac:dyDescent="0.25">
      <c r="B64" s="3"/>
      <c r="C64" s="27"/>
      <c r="D64" s="27"/>
      <c r="E64" s="27"/>
      <c r="F64" s="27"/>
      <c r="H64" s="3"/>
      <c r="I64" s="27"/>
      <c r="J64" s="27"/>
      <c r="K64" s="27"/>
      <c r="L64" s="27"/>
      <c r="M64" s="27"/>
      <c r="N64" s="27"/>
      <c r="O64" s="27"/>
      <c r="P64" s="27"/>
      <c r="R64" s="3"/>
      <c r="S64" s="27"/>
      <c r="T64" s="27"/>
      <c r="U64" s="27"/>
      <c r="V64" s="27"/>
      <c r="W64" s="27"/>
      <c r="X64" s="27"/>
      <c r="Y64" s="27"/>
      <c r="Z64" s="27"/>
      <c r="AA64" s="27"/>
      <c r="AB64" s="27"/>
      <c r="AC64" s="27"/>
    </row>
    <row r="65" spans="2:29" x14ac:dyDescent="0.25">
      <c r="B65" s="3"/>
      <c r="C65" s="27"/>
      <c r="D65" s="27"/>
      <c r="E65" s="27"/>
      <c r="F65" s="27"/>
      <c r="H65" s="3"/>
      <c r="I65" s="27"/>
      <c r="J65" s="27"/>
      <c r="K65" s="27"/>
      <c r="L65" s="27"/>
      <c r="M65" s="27"/>
      <c r="N65" s="27"/>
      <c r="O65" s="27"/>
      <c r="P65" s="27"/>
      <c r="R65" s="3"/>
      <c r="S65" s="27"/>
      <c r="T65" s="27"/>
      <c r="U65" s="27"/>
      <c r="V65" s="27"/>
      <c r="W65" s="27"/>
      <c r="X65" s="27"/>
      <c r="Y65" s="27"/>
      <c r="Z65" s="27"/>
      <c r="AA65" s="27"/>
      <c r="AB65" s="27"/>
      <c r="AC65" s="27"/>
    </row>
    <row r="66" spans="2:29" x14ac:dyDescent="0.25">
      <c r="B66" s="3"/>
      <c r="C66" s="27"/>
      <c r="D66" s="27"/>
      <c r="E66" s="27"/>
      <c r="F66" s="27"/>
      <c r="H66" s="3"/>
      <c r="I66" s="27"/>
      <c r="J66" s="27"/>
      <c r="K66" s="27"/>
      <c r="L66" s="27"/>
      <c r="M66" s="27"/>
      <c r="N66" s="27"/>
      <c r="O66" s="27"/>
      <c r="P66" s="27"/>
      <c r="R66" s="3"/>
      <c r="S66" s="27"/>
      <c r="T66" s="27"/>
      <c r="U66" s="27"/>
      <c r="V66" s="27"/>
      <c r="W66" s="27"/>
      <c r="X66" s="27"/>
      <c r="Y66" s="27"/>
      <c r="Z66" s="27"/>
      <c r="AA66" s="27"/>
      <c r="AB66" s="27"/>
      <c r="AC66" s="27"/>
    </row>
    <row r="67" spans="2:29" x14ac:dyDescent="0.25">
      <c r="B67" s="3"/>
      <c r="C67" s="27"/>
      <c r="D67" s="27"/>
      <c r="E67" s="27"/>
      <c r="F67" s="27"/>
      <c r="H67" s="3"/>
      <c r="I67" s="27"/>
      <c r="J67" s="27"/>
      <c r="K67" s="27"/>
      <c r="L67" s="27"/>
      <c r="M67" s="27"/>
      <c r="N67" s="27"/>
      <c r="O67" s="27"/>
      <c r="P67" s="27"/>
      <c r="R67" s="3"/>
      <c r="S67" s="27"/>
      <c r="T67" s="27"/>
      <c r="U67" s="27"/>
      <c r="V67" s="27"/>
      <c r="W67" s="27"/>
      <c r="X67" s="27"/>
      <c r="Y67" s="27"/>
      <c r="Z67" s="27"/>
      <c r="AA67" s="27"/>
      <c r="AB67" s="27"/>
      <c r="AC67" s="27"/>
    </row>
    <row r="68" spans="2:29" x14ac:dyDescent="0.25">
      <c r="B68" s="3"/>
      <c r="C68" s="27"/>
      <c r="D68" s="27"/>
      <c r="E68" s="27"/>
      <c r="F68" s="27"/>
      <c r="H68" s="3"/>
      <c r="I68" s="27"/>
      <c r="J68" s="27"/>
      <c r="K68" s="27"/>
      <c r="L68" s="27"/>
      <c r="M68" s="27"/>
      <c r="N68" s="27"/>
      <c r="O68" s="27"/>
      <c r="P68" s="27"/>
      <c r="R68" s="3"/>
      <c r="S68" s="27"/>
      <c r="T68" s="27"/>
      <c r="U68" s="27"/>
      <c r="V68" s="27"/>
      <c r="W68" s="27"/>
      <c r="X68" s="27"/>
      <c r="Y68" s="27"/>
      <c r="Z68" s="27"/>
      <c r="AA68" s="27"/>
      <c r="AB68" s="27"/>
      <c r="AC68" s="27"/>
    </row>
    <row r="69" spans="2:29" x14ac:dyDescent="0.25">
      <c r="B69" s="3"/>
      <c r="C69" s="27"/>
      <c r="D69" s="27"/>
      <c r="E69" s="27"/>
      <c r="F69" s="27"/>
      <c r="H69" s="3"/>
      <c r="I69" s="27"/>
      <c r="J69" s="27"/>
      <c r="K69" s="27"/>
      <c r="L69" s="27"/>
      <c r="M69" s="27"/>
      <c r="N69" s="27"/>
      <c r="O69" s="27"/>
      <c r="P69" s="27"/>
      <c r="R69" s="3"/>
      <c r="S69" s="27"/>
      <c r="T69" s="27"/>
      <c r="U69" s="27"/>
      <c r="V69" s="27"/>
      <c r="W69" s="27"/>
      <c r="X69" s="27"/>
      <c r="Y69" s="27"/>
      <c r="Z69" s="27"/>
      <c r="AA69" s="27"/>
      <c r="AB69" s="27"/>
      <c r="AC69" s="27"/>
    </row>
    <row r="70" spans="2:29" x14ac:dyDescent="0.25">
      <c r="B70" s="3"/>
      <c r="C70" s="27"/>
      <c r="D70" s="27"/>
      <c r="E70" s="27"/>
      <c r="F70" s="27"/>
      <c r="H70" s="3"/>
      <c r="I70" s="27"/>
      <c r="J70" s="27"/>
      <c r="K70" s="27"/>
      <c r="L70" s="27"/>
      <c r="M70" s="27"/>
      <c r="N70" s="27"/>
      <c r="O70" s="27"/>
      <c r="P70" s="27"/>
      <c r="R70" s="3"/>
      <c r="S70" s="27"/>
      <c r="T70" s="27"/>
      <c r="U70" s="27"/>
      <c r="V70" s="27"/>
      <c r="W70" s="27"/>
      <c r="X70" s="27"/>
      <c r="Y70" s="27"/>
      <c r="Z70" s="27"/>
      <c r="AA70" s="27"/>
      <c r="AB70" s="27"/>
      <c r="AC70" s="27"/>
    </row>
    <row r="71" spans="2:29" x14ac:dyDescent="0.25">
      <c r="B71" s="3"/>
      <c r="C71" s="27"/>
      <c r="D71" s="27"/>
      <c r="E71" s="27"/>
      <c r="F71" s="27"/>
      <c r="H71" s="3"/>
      <c r="I71" s="27"/>
      <c r="J71" s="27"/>
      <c r="K71" s="27"/>
      <c r="L71" s="27"/>
      <c r="M71" s="27"/>
      <c r="N71" s="27"/>
      <c r="O71" s="27"/>
      <c r="P71" s="27"/>
      <c r="R71" s="3"/>
      <c r="S71" s="27"/>
      <c r="T71" s="27"/>
      <c r="U71" s="27"/>
      <c r="V71" s="27"/>
      <c r="W71" s="27"/>
      <c r="X71" s="27"/>
      <c r="Y71" s="27"/>
      <c r="Z71" s="27"/>
      <c r="AA71" s="27"/>
      <c r="AB71" s="27"/>
      <c r="AC71" s="27"/>
    </row>
    <row r="72" spans="2:29" x14ac:dyDescent="0.25">
      <c r="B72" s="3"/>
      <c r="C72" s="27"/>
      <c r="D72" s="27"/>
      <c r="E72" s="27"/>
      <c r="F72" s="27"/>
      <c r="H72" s="3"/>
      <c r="I72" s="27"/>
      <c r="J72" s="27"/>
      <c r="K72" s="27"/>
      <c r="L72" s="27"/>
      <c r="M72" s="27"/>
      <c r="N72" s="27"/>
      <c r="O72" s="27"/>
      <c r="P72" s="27"/>
      <c r="R72" s="3"/>
      <c r="S72" s="27"/>
      <c r="T72" s="27"/>
      <c r="U72" s="27"/>
      <c r="V72" s="27"/>
      <c r="W72" s="27"/>
      <c r="X72" s="27"/>
      <c r="Y72" s="27"/>
      <c r="Z72" s="27"/>
      <c r="AA72" s="27"/>
      <c r="AB72" s="27"/>
      <c r="AC72" s="27"/>
    </row>
    <row r="73" spans="2:29" x14ac:dyDescent="0.25">
      <c r="B73" s="3"/>
      <c r="C73" s="27"/>
      <c r="D73" s="27"/>
      <c r="E73" s="27"/>
      <c r="F73" s="27"/>
      <c r="H73" s="3"/>
      <c r="I73" s="27"/>
      <c r="J73" s="27"/>
      <c r="K73" s="27"/>
      <c r="L73" s="27"/>
      <c r="M73" s="27"/>
      <c r="N73" s="27"/>
      <c r="O73" s="27"/>
      <c r="P73" s="27"/>
      <c r="R73" s="3"/>
      <c r="S73" s="27"/>
      <c r="T73" s="27"/>
      <c r="U73" s="27"/>
      <c r="V73" s="27"/>
      <c r="W73" s="27"/>
      <c r="X73" s="27"/>
      <c r="Y73" s="27"/>
      <c r="Z73" s="27"/>
      <c r="AA73" s="27"/>
      <c r="AB73" s="27"/>
      <c r="AC73" s="27"/>
    </row>
    <row r="74" spans="2:29" x14ac:dyDescent="0.25">
      <c r="B74" s="3"/>
      <c r="C74" s="27"/>
      <c r="D74" s="27"/>
      <c r="E74" s="27"/>
      <c r="F74" s="27"/>
      <c r="H74" s="3"/>
      <c r="I74" s="27"/>
      <c r="J74" s="27"/>
      <c r="K74" s="27"/>
      <c r="L74" s="27"/>
      <c r="M74" s="27"/>
      <c r="N74" s="27"/>
      <c r="O74" s="27"/>
      <c r="P74" s="27"/>
      <c r="R74" s="3"/>
      <c r="S74" s="27"/>
      <c r="T74" s="27"/>
      <c r="U74" s="27"/>
      <c r="V74" s="27"/>
      <c r="W74" s="27"/>
      <c r="X74" s="27"/>
      <c r="Y74" s="27"/>
      <c r="Z74" s="27"/>
      <c r="AA74" s="27"/>
      <c r="AB74" s="27"/>
      <c r="AC74" s="27"/>
    </row>
    <row r="75" spans="2:29" x14ac:dyDescent="0.25">
      <c r="B75" s="3"/>
      <c r="C75" s="27"/>
      <c r="D75" s="27"/>
      <c r="E75" s="27"/>
      <c r="F75" s="27"/>
      <c r="H75" s="3"/>
      <c r="I75" s="27"/>
      <c r="J75" s="27"/>
      <c r="K75" s="27"/>
      <c r="L75" s="27"/>
      <c r="M75" s="27"/>
      <c r="N75" s="27"/>
      <c r="O75" s="27"/>
      <c r="P75" s="27"/>
      <c r="R75" s="3"/>
      <c r="S75" s="27"/>
      <c r="T75" s="27"/>
      <c r="U75" s="27"/>
      <c r="V75" s="27"/>
      <c r="W75" s="27"/>
      <c r="X75" s="27"/>
      <c r="Y75" s="27"/>
      <c r="Z75" s="27"/>
      <c r="AA75" s="27"/>
      <c r="AB75" s="27"/>
      <c r="AC75" s="27"/>
    </row>
    <row r="76" spans="2:29" x14ac:dyDescent="0.25">
      <c r="B76" s="3"/>
      <c r="C76" s="27"/>
      <c r="D76" s="27"/>
      <c r="E76" s="27"/>
      <c r="F76" s="27"/>
      <c r="H76" s="3"/>
      <c r="I76" s="27"/>
      <c r="J76" s="27"/>
      <c r="K76" s="27"/>
      <c r="L76" s="27"/>
      <c r="M76" s="27"/>
      <c r="N76" s="27"/>
      <c r="O76" s="27"/>
      <c r="P76" s="27"/>
      <c r="R76" s="3"/>
      <c r="S76" s="27"/>
      <c r="T76" s="27"/>
      <c r="U76" s="27"/>
      <c r="V76" s="27"/>
      <c r="W76" s="27"/>
      <c r="X76" s="27"/>
      <c r="Y76" s="27"/>
      <c r="Z76" s="27"/>
      <c r="AA76" s="27"/>
      <c r="AB76" s="27"/>
      <c r="AC76" s="27"/>
    </row>
    <row r="77" spans="2:29" x14ac:dyDescent="0.25">
      <c r="B77" s="3"/>
      <c r="C77" s="27"/>
      <c r="D77" s="27"/>
      <c r="E77" s="27"/>
      <c r="F77" s="27"/>
      <c r="H77" s="3"/>
      <c r="I77" s="27"/>
      <c r="J77" s="27"/>
      <c r="K77" s="27"/>
      <c r="L77" s="27"/>
      <c r="M77" s="27"/>
      <c r="N77" s="27"/>
      <c r="O77" s="27"/>
      <c r="P77" s="27"/>
      <c r="R77" s="3"/>
      <c r="S77" s="27"/>
      <c r="T77" s="27"/>
      <c r="U77" s="27"/>
      <c r="V77" s="27"/>
      <c r="W77" s="27"/>
      <c r="X77" s="27"/>
      <c r="Y77" s="27"/>
      <c r="Z77" s="27"/>
      <c r="AA77" s="27"/>
      <c r="AB77" s="27"/>
      <c r="AC77" s="27"/>
    </row>
    <row r="78" spans="2:29" x14ac:dyDescent="0.25">
      <c r="B78" s="3"/>
      <c r="C78" s="27"/>
      <c r="D78" s="27"/>
      <c r="E78" s="27"/>
      <c r="F78" s="27"/>
      <c r="H78" s="3"/>
      <c r="I78" s="27"/>
      <c r="J78" s="27"/>
      <c r="K78" s="27"/>
      <c r="L78" s="27"/>
      <c r="M78" s="27"/>
      <c r="N78" s="27"/>
      <c r="O78" s="27"/>
      <c r="P78" s="27"/>
      <c r="R78" s="3"/>
      <c r="S78" s="27"/>
      <c r="T78" s="27"/>
      <c r="U78" s="27"/>
      <c r="V78" s="27"/>
      <c r="W78" s="27"/>
      <c r="X78" s="27"/>
      <c r="Y78" s="27"/>
      <c r="Z78" s="27"/>
      <c r="AA78" s="27"/>
      <c r="AB78" s="27"/>
      <c r="AC78" s="27"/>
    </row>
    <row r="79" spans="2:29" x14ac:dyDescent="0.25">
      <c r="B79" s="3"/>
      <c r="C79" s="27"/>
      <c r="D79" s="27"/>
      <c r="E79" s="27"/>
      <c r="F79" s="27"/>
      <c r="H79" s="3"/>
      <c r="I79" s="27"/>
      <c r="J79" s="27"/>
      <c r="K79" s="27"/>
      <c r="L79" s="27"/>
      <c r="M79" s="27"/>
      <c r="N79" s="27"/>
      <c r="O79" s="27"/>
      <c r="P79" s="27"/>
      <c r="R79" s="3"/>
      <c r="S79" s="27"/>
      <c r="T79" s="27"/>
      <c r="U79" s="27"/>
      <c r="V79" s="27"/>
      <c r="W79" s="27"/>
      <c r="X79" s="27"/>
      <c r="Y79" s="27"/>
      <c r="Z79" s="27"/>
      <c r="AA79" s="27"/>
      <c r="AB79" s="27"/>
      <c r="AC79" s="27"/>
    </row>
    <row r="80" spans="2:29" x14ac:dyDescent="0.25">
      <c r="B80" s="3"/>
      <c r="C80" s="27"/>
      <c r="D80" s="27"/>
      <c r="E80" s="27"/>
      <c r="F80" s="27"/>
      <c r="H80" s="3"/>
      <c r="I80" s="27"/>
      <c r="J80" s="27"/>
      <c r="K80" s="27"/>
      <c r="L80" s="27"/>
      <c r="M80" s="27"/>
      <c r="N80" s="27"/>
      <c r="O80" s="27"/>
      <c r="P80" s="27"/>
      <c r="R80" s="3"/>
      <c r="S80" s="27"/>
      <c r="T80" s="27"/>
      <c r="U80" s="27"/>
      <c r="V80" s="27"/>
      <c r="W80" s="27"/>
      <c r="X80" s="27"/>
      <c r="Y80" s="27"/>
      <c r="Z80" s="27"/>
      <c r="AA80" s="27"/>
      <c r="AB80" s="27"/>
      <c r="AC80" s="27"/>
    </row>
    <row r="81" spans="2:29" x14ac:dyDescent="0.25">
      <c r="B81" s="3"/>
      <c r="C81" s="27"/>
      <c r="D81" s="27"/>
      <c r="E81" s="27"/>
      <c r="F81" s="27"/>
      <c r="H81" s="3"/>
      <c r="I81" s="27"/>
      <c r="J81" s="27"/>
      <c r="K81" s="27"/>
      <c r="L81" s="27"/>
      <c r="M81" s="27"/>
      <c r="N81" s="27"/>
      <c r="O81" s="27"/>
      <c r="P81" s="27"/>
      <c r="R81" s="3"/>
      <c r="S81" s="27"/>
      <c r="T81" s="27"/>
      <c r="U81" s="27"/>
      <c r="V81" s="27"/>
      <c r="W81" s="27"/>
      <c r="X81" s="27"/>
      <c r="Y81" s="27"/>
      <c r="Z81" s="27"/>
      <c r="AA81" s="27"/>
      <c r="AB81" s="27"/>
      <c r="AC81" s="27"/>
    </row>
    <row r="82" spans="2:29" x14ac:dyDescent="0.25">
      <c r="B82" s="3"/>
      <c r="C82" s="27"/>
      <c r="D82" s="27"/>
      <c r="E82" s="27"/>
      <c r="F82" s="27"/>
      <c r="H82" s="3"/>
      <c r="I82" s="27"/>
      <c r="J82" s="27"/>
      <c r="K82" s="27"/>
      <c r="L82" s="27"/>
      <c r="M82" s="27"/>
      <c r="N82" s="27"/>
      <c r="O82" s="27"/>
      <c r="P82" s="27"/>
      <c r="R82" s="3"/>
      <c r="S82" s="27"/>
      <c r="T82" s="27"/>
      <c r="U82" s="27"/>
      <c r="V82" s="27"/>
      <c r="W82" s="27"/>
      <c r="X82" s="27"/>
      <c r="Y82" s="27"/>
      <c r="Z82" s="27"/>
      <c r="AA82" s="27"/>
      <c r="AB82" s="27"/>
      <c r="AC82" s="27"/>
    </row>
    <row r="83" spans="2:29" x14ac:dyDescent="0.25">
      <c r="B83" s="3"/>
      <c r="C83" s="27"/>
      <c r="D83" s="27"/>
      <c r="E83" s="27"/>
      <c r="F83" s="27"/>
      <c r="H83" s="3"/>
      <c r="I83" s="27"/>
      <c r="J83" s="27"/>
      <c r="K83" s="27"/>
      <c r="L83" s="27"/>
      <c r="M83" s="27"/>
      <c r="N83" s="27"/>
      <c r="O83" s="27"/>
      <c r="P83" s="27"/>
      <c r="R83" s="3"/>
      <c r="S83" s="27"/>
      <c r="T83" s="27"/>
      <c r="U83" s="27"/>
      <c r="V83" s="27"/>
      <c r="W83" s="27"/>
      <c r="X83" s="27"/>
      <c r="Y83" s="27"/>
      <c r="Z83" s="27"/>
      <c r="AA83" s="27"/>
      <c r="AB83" s="27"/>
      <c r="AC83" s="27"/>
    </row>
    <row r="84" spans="2:29" x14ac:dyDescent="0.25">
      <c r="B84" s="3"/>
      <c r="C84" s="27"/>
      <c r="D84" s="27"/>
      <c r="E84" s="27"/>
      <c r="F84" s="27"/>
      <c r="H84" s="3"/>
      <c r="I84" s="27"/>
      <c r="J84" s="27"/>
      <c r="K84" s="27"/>
      <c r="L84" s="27"/>
      <c r="M84" s="27"/>
      <c r="N84" s="27"/>
      <c r="O84" s="27"/>
      <c r="P84" s="27"/>
      <c r="R84" s="3"/>
      <c r="S84" s="27"/>
      <c r="T84" s="27"/>
      <c r="U84" s="27"/>
      <c r="V84" s="27"/>
      <c r="W84" s="27"/>
      <c r="X84" s="27"/>
      <c r="Y84" s="27"/>
      <c r="Z84" s="27"/>
      <c r="AA84" s="27"/>
      <c r="AB84" s="27"/>
      <c r="AC84" s="27"/>
    </row>
    <row r="85" spans="2:29" x14ac:dyDescent="0.25">
      <c r="B85" s="3"/>
      <c r="C85" s="27"/>
      <c r="D85" s="27"/>
      <c r="E85" s="27"/>
      <c r="F85" s="27"/>
      <c r="H85" s="3"/>
      <c r="I85" s="27"/>
      <c r="J85" s="27"/>
      <c r="K85" s="27"/>
      <c r="L85" s="27"/>
      <c r="M85" s="27"/>
      <c r="N85" s="27"/>
      <c r="O85" s="27"/>
      <c r="P85" s="27"/>
      <c r="R85" s="3"/>
      <c r="S85" s="27"/>
      <c r="T85" s="27"/>
      <c r="U85" s="27"/>
      <c r="V85" s="27"/>
      <c r="W85" s="27"/>
      <c r="X85" s="27"/>
      <c r="Y85" s="27"/>
      <c r="Z85" s="27"/>
      <c r="AA85" s="27"/>
      <c r="AB85" s="27"/>
      <c r="AC85" s="27"/>
    </row>
    <row r="86" spans="2:29" x14ac:dyDescent="0.25">
      <c r="B86" s="3"/>
      <c r="C86" s="27"/>
      <c r="D86" s="27"/>
      <c r="E86" s="27"/>
      <c r="F86" s="27"/>
      <c r="H86" s="3"/>
      <c r="I86" s="27"/>
      <c r="J86" s="27"/>
      <c r="K86" s="27"/>
      <c r="L86" s="27"/>
      <c r="M86" s="27"/>
      <c r="N86" s="27"/>
      <c r="O86" s="27"/>
      <c r="P86" s="27"/>
      <c r="R86" s="3"/>
      <c r="S86" s="27"/>
      <c r="T86" s="27"/>
      <c r="U86" s="27"/>
      <c r="V86" s="27"/>
      <c r="W86" s="27"/>
      <c r="X86" s="27"/>
      <c r="Y86" s="27"/>
      <c r="Z86" s="27"/>
      <c r="AA86" s="27"/>
      <c r="AB86" s="27"/>
      <c r="AC86" s="27"/>
    </row>
    <row r="87" spans="2:29" x14ac:dyDescent="0.25">
      <c r="B87" s="3"/>
      <c r="C87" s="27"/>
      <c r="D87" s="27"/>
      <c r="E87" s="27"/>
      <c r="F87" s="27"/>
      <c r="H87" s="3"/>
      <c r="I87" s="27"/>
      <c r="J87" s="27"/>
      <c r="K87" s="27"/>
      <c r="L87" s="27"/>
      <c r="M87" s="27"/>
      <c r="N87" s="27"/>
      <c r="O87" s="27"/>
      <c r="P87" s="27"/>
      <c r="R87" s="3"/>
      <c r="S87" s="27"/>
      <c r="T87" s="27"/>
      <c r="U87" s="27"/>
      <c r="V87" s="27"/>
      <c r="W87" s="27"/>
      <c r="X87" s="27"/>
      <c r="Y87" s="27"/>
      <c r="Z87" s="27"/>
      <c r="AA87" s="27"/>
      <c r="AB87" s="27"/>
      <c r="AC87" s="27"/>
    </row>
    <row r="88" spans="2:29" x14ac:dyDescent="0.25">
      <c r="B88" s="3"/>
      <c r="C88" s="27"/>
      <c r="D88" s="27"/>
      <c r="E88" s="27"/>
      <c r="F88" s="27"/>
      <c r="H88" s="3"/>
      <c r="I88" s="27"/>
      <c r="J88" s="27"/>
      <c r="K88" s="27"/>
      <c r="L88" s="27"/>
      <c r="M88" s="27"/>
      <c r="N88" s="27"/>
      <c r="O88" s="27"/>
      <c r="P88" s="27"/>
      <c r="R88" s="3"/>
      <c r="S88" s="27"/>
      <c r="T88" s="27"/>
      <c r="U88" s="27"/>
      <c r="V88" s="27"/>
      <c r="W88" s="27"/>
      <c r="X88" s="27"/>
      <c r="Y88" s="27"/>
      <c r="Z88" s="27"/>
      <c r="AA88" s="27"/>
      <c r="AB88" s="27"/>
      <c r="AC88" s="27"/>
    </row>
    <row r="89" spans="2:29" x14ac:dyDescent="0.25">
      <c r="B89" s="3"/>
      <c r="C89" s="27"/>
      <c r="D89" s="27"/>
      <c r="E89" s="27"/>
      <c r="F89" s="27"/>
      <c r="H89" s="3"/>
      <c r="I89" s="27"/>
      <c r="J89" s="27"/>
      <c r="K89" s="27"/>
      <c r="L89" s="27"/>
      <c r="M89" s="27"/>
      <c r="N89" s="27"/>
      <c r="O89" s="27"/>
      <c r="P89" s="27"/>
      <c r="R89" s="3"/>
      <c r="S89" s="27"/>
      <c r="T89" s="27"/>
      <c r="U89" s="27"/>
      <c r="V89" s="27"/>
      <c r="W89" s="27"/>
      <c r="X89" s="27"/>
      <c r="Y89" s="27"/>
      <c r="Z89" s="27"/>
      <c r="AA89" s="27"/>
      <c r="AB89" s="27"/>
      <c r="AC89" s="27"/>
    </row>
    <row r="90" spans="2:29" x14ac:dyDescent="0.25">
      <c r="B90" s="3"/>
      <c r="C90" s="27"/>
      <c r="D90" s="27"/>
      <c r="E90" s="27"/>
      <c r="F90" s="27"/>
      <c r="H90" s="3"/>
      <c r="I90" s="27"/>
      <c r="J90" s="27"/>
      <c r="K90" s="27"/>
      <c r="L90" s="27"/>
      <c r="M90" s="27"/>
      <c r="N90" s="27"/>
      <c r="O90" s="27"/>
      <c r="P90" s="27"/>
      <c r="R90" s="3"/>
      <c r="S90" s="27"/>
      <c r="T90" s="27"/>
      <c r="U90" s="27"/>
      <c r="V90" s="27"/>
      <c r="W90" s="27"/>
      <c r="X90" s="27"/>
      <c r="Y90" s="27"/>
      <c r="Z90" s="27"/>
      <c r="AA90" s="27"/>
      <c r="AB90" s="27"/>
      <c r="AC90" s="27"/>
    </row>
    <row r="91" spans="2:29" x14ac:dyDescent="0.25">
      <c r="B91" s="3"/>
      <c r="C91" s="27"/>
      <c r="D91" s="27"/>
      <c r="E91" s="27"/>
      <c r="F91" s="27"/>
      <c r="H91" s="3"/>
      <c r="I91" s="27"/>
      <c r="J91" s="27"/>
      <c r="K91" s="27"/>
      <c r="L91" s="27"/>
      <c r="M91" s="27"/>
      <c r="N91" s="27"/>
      <c r="O91" s="27"/>
      <c r="P91" s="27"/>
      <c r="R91" s="3"/>
      <c r="S91" s="27"/>
      <c r="T91" s="27"/>
      <c r="U91" s="27"/>
      <c r="V91" s="27"/>
      <c r="W91" s="27"/>
      <c r="X91" s="27"/>
      <c r="Y91" s="27"/>
      <c r="Z91" s="27"/>
      <c r="AA91" s="27"/>
      <c r="AB91" s="27"/>
      <c r="AC91" s="27"/>
    </row>
    <row r="92" spans="2:29" x14ac:dyDescent="0.25">
      <c r="B92" s="3"/>
      <c r="C92" s="27"/>
      <c r="D92" s="27"/>
      <c r="E92" s="27"/>
      <c r="F92" s="27"/>
      <c r="H92" s="3"/>
      <c r="I92" s="27"/>
      <c r="J92" s="27"/>
      <c r="K92" s="27"/>
      <c r="L92" s="27"/>
      <c r="M92" s="27"/>
      <c r="N92" s="27"/>
      <c r="O92" s="27"/>
      <c r="P92" s="27"/>
      <c r="R92" s="3"/>
      <c r="S92" s="27"/>
      <c r="T92" s="27"/>
      <c r="U92" s="27"/>
      <c r="V92" s="27"/>
      <c r="W92" s="27"/>
      <c r="X92" s="27"/>
      <c r="Y92" s="27"/>
      <c r="Z92" s="27"/>
      <c r="AA92" s="27"/>
      <c r="AB92" s="27"/>
      <c r="AC92" s="27"/>
    </row>
    <row r="93" spans="2:29" x14ac:dyDescent="0.25">
      <c r="B93" s="3"/>
      <c r="C93" s="27"/>
      <c r="D93" s="27"/>
      <c r="E93" s="27"/>
      <c r="F93" s="27"/>
      <c r="H93" s="3"/>
      <c r="I93" s="27"/>
      <c r="J93" s="27"/>
      <c r="K93" s="27"/>
      <c r="L93" s="27"/>
      <c r="M93" s="27"/>
      <c r="N93" s="27"/>
      <c r="O93" s="27"/>
      <c r="P93" s="27"/>
      <c r="R93" s="3"/>
      <c r="S93" s="27"/>
      <c r="T93" s="27"/>
      <c r="U93" s="27"/>
      <c r="V93" s="27"/>
      <c r="W93" s="27"/>
      <c r="X93" s="27"/>
      <c r="Y93" s="27"/>
      <c r="Z93" s="27"/>
      <c r="AA93" s="27"/>
      <c r="AB93" s="27"/>
      <c r="AC93" s="27"/>
    </row>
    <row r="94" spans="2:29" x14ac:dyDescent="0.25">
      <c r="B94" s="3"/>
      <c r="C94" s="27"/>
      <c r="D94" s="27"/>
      <c r="E94" s="27"/>
      <c r="F94" s="27"/>
      <c r="H94" s="3"/>
      <c r="I94" s="27"/>
      <c r="J94" s="27"/>
      <c r="K94" s="27"/>
      <c r="L94" s="27"/>
      <c r="M94" s="27"/>
      <c r="N94" s="27"/>
      <c r="O94" s="27"/>
      <c r="P94" s="27"/>
      <c r="R94" s="3"/>
      <c r="S94" s="27"/>
      <c r="T94" s="27"/>
      <c r="U94" s="27"/>
      <c r="V94" s="27"/>
      <c r="W94" s="27"/>
      <c r="X94" s="27"/>
      <c r="Y94" s="27"/>
      <c r="Z94" s="27"/>
      <c r="AA94" s="27"/>
      <c r="AB94" s="27"/>
      <c r="AC94" s="27"/>
    </row>
    <row r="95" spans="2:29" x14ac:dyDescent="0.25">
      <c r="B95" s="3"/>
      <c r="C95" s="27"/>
      <c r="D95" s="27"/>
      <c r="E95" s="27"/>
      <c r="F95" s="27"/>
      <c r="H95" s="3"/>
      <c r="I95" s="27"/>
      <c r="J95" s="27"/>
      <c r="K95" s="27"/>
      <c r="L95" s="27"/>
      <c r="M95" s="27"/>
      <c r="N95" s="27"/>
      <c r="O95" s="27"/>
      <c r="P95" s="27"/>
      <c r="R95" s="3"/>
      <c r="S95" s="27"/>
      <c r="T95" s="27"/>
      <c r="U95" s="27"/>
      <c r="V95" s="27"/>
      <c r="W95" s="27"/>
      <c r="X95" s="27"/>
      <c r="Y95" s="27"/>
      <c r="Z95" s="27"/>
      <c r="AA95" s="27"/>
      <c r="AB95" s="27"/>
      <c r="AC95" s="27"/>
    </row>
    <row r="96" spans="2:29" x14ac:dyDescent="0.25">
      <c r="B96" s="3"/>
      <c r="C96" s="27"/>
      <c r="D96" s="27"/>
      <c r="E96" s="27"/>
      <c r="F96" s="27"/>
      <c r="H96" s="3"/>
      <c r="I96" s="27"/>
      <c r="J96" s="27"/>
      <c r="K96" s="27"/>
      <c r="L96" s="27"/>
      <c r="M96" s="27"/>
      <c r="N96" s="27"/>
      <c r="O96" s="27"/>
      <c r="P96" s="27"/>
      <c r="R96" s="3"/>
      <c r="S96" s="27"/>
      <c r="T96" s="27"/>
      <c r="U96" s="27"/>
      <c r="V96" s="27"/>
      <c r="W96" s="27"/>
      <c r="X96" s="27"/>
      <c r="Y96" s="27"/>
      <c r="Z96" s="27"/>
      <c r="AA96" s="27"/>
      <c r="AB96" s="27"/>
      <c r="AC96" s="27"/>
    </row>
    <row r="97" spans="2:29" x14ac:dyDescent="0.25">
      <c r="B97" s="3"/>
      <c r="C97" s="27"/>
      <c r="D97" s="27"/>
      <c r="E97" s="27"/>
      <c r="F97" s="27"/>
      <c r="H97" s="3"/>
      <c r="I97" s="27"/>
      <c r="J97" s="27"/>
      <c r="K97" s="27"/>
      <c r="L97" s="27"/>
      <c r="M97" s="27"/>
      <c r="N97" s="27"/>
      <c r="O97" s="27"/>
      <c r="P97" s="27"/>
      <c r="R97" s="3"/>
      <c r="S97" s="27"/>
      <c r="T97" s="27"/>
      <c r="U97" s="27"/>
      <c r="V97" s="27"/>
      <c r="W97" s="27"/>
      <c r="X97" s="27"/>
      <c r="Y97" s="27"/>
      <c r="Z97" s="27"/>
      <c r="AA97" s="27"/>
      <c r="AB97" s="27"/>
      <c r="AC97" s="27"/>
    </row>
    <row r="98" spans="2:29" x14ac:dyDescent="0.25">
      <c r="B98" s="3"/>
      <c r="C98" s="27"/>
      <c r="D98" s="27"/>
      <c r="E98" s="27"/>
      <c r="F98" s="27"/>
      <c r="H98" s="3"/>
      <c r="I98" s="27"/>
      <c r="J98" s="27"/>
      <c r="K98" s="27"/>
      <c r="L98" s="27"/>
      <c r="M98" s="27"/>
      <c r="N98" s="27"/>
      <c r="O98" s="27"/>
      <c r="P98" s="27"/>
      <c r="R98" s="3"/>
      <c r="S98" s="27"/>
      <c r="T98" s="27"/>
      <c r="U98" s="27"/>
      <c r="V98" s="27"/>
      <c r="W98" s="27"/>
      <c r="X98" s="27"/>
      <c r="Y98" s="27"/>
      <c r="Z98" s="27"/>
      <c r="AA98" s="27"/>
      <c r="AB98" s="27"/>
      <c r="AC98" s="27"/>
    </row>
    <row r="99" spans="2:29" x14ac:dyDescent="0.25">
      <c r="B99" s="3"/>
      <c r="C99" s="27"/>
      <c r="D99" s="27"/>
      <c r="E99" s="27"/>
      <c r="F99" s="27"/>
      <c r="H99" s="3"/>
      <c r="I99" s="27"/>
      <c r="J99" s="27"/>
      <c r="K99" s="27"/>
      <c r="L99" s="27"/>
      <c r="M99" s="27"/>
      <c r="N99" s="27"/>
      <c r="O99" s="27"/>
      <c r="P99" s="27"/>
      <c r="R99" s="3"/>
      <c r="S99" s="27"/>
      <c r="T99" s="27"/>
      <c r="U99" s="27"/>
      <c r="V99" s="27"/>
      <c r="W99" s="27"/>
      <c r="X99" s="27"/>
      <c r="Y99" s="27"/>
      <c r="Z99" s="27"/>
      <c r="AA99" s="27"/>
      <c r="AB99" s="27"/>
      <c r="AC99" s="27"/>
    </row>
    <row r="100" spans="2:29" x14ac:dyDescent="0.25">
      <c r="B100" s="3"/>
      <c r="C100" s="27"/>
      <c r="D100" s="27"/>
      <c r="E100" s="27"/>
      <c r="F100" s="27"/>
      <c r="H100" s="3"/>
      <c r="I100" s="27"/>
      <c r="J100" s="27"/>
      <c r="K100" s="27"/>
      <c r="L100" s="27"/>
      <c r="M100" s="27"/>
      <c r="N100" s="27"/>
      <c r="O100" s="27"/>
      <c r="P100" s="27"/>
      <c r="R100" s="3"/>
      <c r="S100" s="27"/>
      <c r="T100" s="27"/>
      <c r="U100" s="27"/>
      <c r="V100" s="27"/>
      <c r="W100" s="27"/>
      <c r="X100" s="27"/>
      <c r="Y100" s="27"/>
      <c r="Z100" s="27"/>
      <c r="AA100" s="27"/>
      <c r="AB100" s="27"/>
      <c r="AC100" s="27"/>
    </row>
    <row r="101" spans="2:29" x14ac:dyDescent="0.25">
      <c r="B101" s="3"/>
      <c r="C101" s="27"/>
      <c r="D101" s="27"/>
      <c r="E101" s="27"/>
      <c r="F101" s="27"/>
      <c r="H101" s="3"/>
      <c r="I101" s="27"/>
      <c r="J101" s="27"/>
      <c r="K101" s="27"/>
      <c r="L101" s="27"/>
      <c r="M101" s="27"/>
      <c r="N101" s="27"/>
      <c r="O101" s="27"/>
      <c r="P101" s="27"/>
      <c r="R101" s="3"/>
      <c r="S101" s="27"/>
      <c r="T101" s="27"/>
      <c r="U101" s="27"/>
      <c r="V101" s="27"/>
      <c r="W101" s="27"/>
      <c r="X101" s="27"/>
      <c r="Y101" s="27"/>
      <c r="Z101" s="27"/>
      <c r="AA101" s="27"/>
      <c r="AB101" s="27"/>
      <c r="AC101" s="27"/>
    </row>
    <row r="102" spans="2:29" x14ac:dyDescent="0.25">
      <c r="B102" s="3"/>
      <c r="C102" s="27"/>
      <c r="D102" s="27"/>
      <c r="E102" s="27"/>
      <c r="F102" s="27"/>
      <c r="H102" s="3"/>
      <c r="I102" s="27"/>
      <c r="J102" s="27"/>
      <c r="K102" s="27"/>
      <c r="L102" s="27"/>
      <c r="M102" s="27"/>
      <c r="N102" s="27"/>
      <c r="O102" s="27"/>
      <c r="P102" s="27"/>
      <c r="R102" s="3"/>
      <c r="S102" s="27"/>
      <c r="T102" s="27"/>
      <c r="U102" s="27"/>
      <c r="V102" s="27"/>
      <c r="W102" s="27"/>
      <c r="X102" s="27"/>
      <c r="Y102" s="27"/>
      <c r="Z102" s="27"/>
      <c r="AA102" s="27"/>
      <c r="AB102" s="27"/>
      <c r="AC102" s="27"/>
    </row>
    <row r="103" spans="2:29" x14ac:dyDescent="0.25">
      <c r="B103" s="3"/>
      <c r="C103" s="27"/>
      <c r="D103" s="27"/>
      <c r="E103" s="27"/>
      <c r="F103" s="27"/>
      <c r="H103" s="3"/>
      <c r="I103" s="27"/>
      <c r="J103" s="27"/>
      <c r="K103" s="27"/>
      <c r="L103" s="27"/>
      <c r="M103" s="27"/>
      <c r="N103" s="27"/>
      <c r="O103" s="27"/>
      <c r="P103" s="27"/>
      <c r="R103" s="3"/>
      <c r="S103" s="27"/>
      <c r="T103" s="27"/>
      <c r="U103" s="27"/>
      <c r="V103" s="27"/>
      <c r="W103" s="27"/>
      <c r="X103" s="27"/>
      <c r="Y103" s="27"/>
      <c r="Z103" s="27"/>
      <c r="AA103" s="27"/>
      <c r="AB103" s="27"/>
      <c r="AC103" s="27"/>
    </row>
    <row r="104" spans="2:29" x14ac:dyDescent="0.25">
      <c r="B104" s="3"/>
      <c r="C104" s="27"/>
      <c r="D104" s="27"/>
      <c r="E104" s="27"/>
      <c r="F104" s="27"/>
      <c r="H104" s="3"/>
      <c r="I104" s="27"/>
      <c r="J104" s="27"/>
      <c r="K104" s="27"/>
      <c r="L104" s="27"/>
      <c r="M104" s="27"/>
      <c r="N104" s="27"/>
      <c r="O104" s="27"/>
      <c r="P104" s="27"/>
      <c r="R104" s="3"/>
      <c r="S104" s="27"/>
      <c r="T104" s="27"/>
      <c r="U104" s="27"/>
      <c r="V104" s="27"/>
      <c r="W104" s="27"/>
      <c r="X104" s="27"/>
      <c r="Y104" s="27"/>
      <c r="Z104" s="27"/>
      <c r="AA104" s="27"/>
      <c r="AB104" s="27"/>
      <c r="AC104" s="27"/>
    </row>
    <row r="105" spans="2:29" x14ac:dyDescent="0.25">
      <c r="B105" s="3"/>
      <c r="C105" s="27"/>
      <c r="D105" s="27"/>
      <c r="E105" s="27"/>
      <c r="F105" s="27"/>
      <c r="H105" s="3"/>
      <c r="I105" s="27"/>
      <c r="J105" s="27"/>
      <c r="K105" s="27"/>
      <c r="L105" s="27"/>
      <c r="M105" s="27"/>
      <c r="N105" s="27"/>
      <c r="O105" s="27"/>
      <c r="P105" s="27"/>
      <c r="R105" s="3"/>
      <c r="S105" s="27"/>
      <c r="T105" s="27"/>
      <c r="U105" s="27"/>
      <c r="V105" s="27"/>
      <c r="W105" s="27"/>
      <c r="X105" s="27"/>
      <c r="Y105" s="27"/>
      <c r="Z105" s="27"/>
      <c r="AA105" s="27"/>
      <c r="AB105" s="27"/>
      <c r="AC105" s="27"/>
    </row>
    <row r="106" spans="2:29" x14ac:dyDescent="0.25">
      <c r="B106" s="3"/>
      <c r="C106" s="27"/>
      <c r="D106" s="27"/>
      <c r="E106" s="27"/>
      <c r="F106" s="27"/>
      <c r="H106" s="3"/>
      <c r="I106" s="27"/>
      <c r="J106" s="27"/>
      <c r="K106" s="27"/>
      <c r="L106" s="27"/>
      <c r="M106" s="27"/>
      <c r="N106" s="27"/>
      <c r="O106" s="27"/>
      <c r="P106" s="27"/>
      <c r="R106" s="3"/>
      <c r="S106" s="27"/>
      <c r="T106" s="27"/>
      <c r="U106" s="27"/>
      <c r="V106" s="27"/>
      <c r="W106" s="27"/>
      <c r="X106" s="27"/>
      <c r="Y106" s="27"/>
      <c r="Z106" s="27"/>
      <c r="AA106" s="27"/>
      <c r="AB106" s="27"/>
      <c r="AC106" s="27"/>
    </row>
    <row r="107" spans="2:29" x14ac:dyDescent="0.25">
      <c r="B107" s="3"/>
      <c r="C107" s="27"/>
      <c r="D107" s="27"/>
      <c r="E107" s="27"/>
      <c r="F107" s="27"/>
      <c r="H107" s="3"/>
      <c r="I107" s="27"/>
      <c r="J107" s="27"/>
      <c r="K107" s="27"/>
      <c r="L107" s="27"/>
      <c r="M107" s="27"/>
      <c r="N107" s="27"/>
      <c r="O107" s="27"/>
      <c r="P107" s="27"/>
      <c r="R107" s="3"/>
      <c r="S107" s="27"/>
      <c r="T107" s="27"/>
      <c r="U107" s="27"/>
      <c r="V107" s="27"/>
      <c r="W107" s="27"/>
      <c r="X107" s="27"/>
      <c r="Y107" s="27"/>
      <c r="Z107" s="27"/>
      <c r="AA107" s="27"/>
      <c r="AB107" s="27"/>
      <c r="AC107" s="27"/>
    </row>
    <row r="108" spans="2:29" x14ac:dyDescent="0.25">
      <c r="B108" s="3"/>
      <c r="C108" s="27"/>
      <c r="D108" s="27"/>
      <c r="E108" s="27"/>
      <c r="F108" s="27"/>
      <c r="H108" s="3"/>
      <c r="I108" s="27"/>
      <c r="J108" s="27"/>
      <c r="K108" s="27"/>
      <c r="L108" s="27"/>
      <c r="M108" s="27"/>
      <c r="N108" s="27"/>
      <c r="O108" s="27"/>
      <c r="P108" s="27"/>
      <c r="R108" s="3"/>
      <c r="S108" s="27"/>
      <c r="T108" s="27"/>
      <c r="U108" s="27"/>
      <c r="V108" s="27"/>
      <c r="W108" s="27"/>
      <c r="X108" s="27"/>
      <c r="Y108" s="27"/>
      <c r="Z108" s="27"/>
      <c r="AA108" s="27"/>
      <c r="AB108" s="27"/>
      <c r="AC108" s="27"/>
    </row>
    <row r="109" spans="2:29" x14ac:dyDescent="0.25">
      <c r="B109" s="3"/>
      <c r="C109" s="27"/>
      <c r="D109" s="27"/>
      <c r="E109" s="27"/>
      <c r="F109" s="27"/>
      <c r="H109" s="3"/>
      <c r="I109" s="27"/>
      <c r="J109" s="27"/>
      <c r="K109" s="27"/>
      <c r="L109" s="27"/>
      <c r="M109" s="27"/>
      <c r="N109" s="27"/>
      <c r="O109" s="27"/>
      <c r="P109" s="27"/>
      <c r="R109" s="3"/>
      <c r="S109" s="27"/>
      <c r="T109" s="27"/>
      <c r="U109" s="27"/>
      <c r="V109" s="27"/>
      <c r="W109" s="27"/>
      <c r="X109" s="27"/>
      <c r="Y109" s="27"/>
      <c r="Z109" s="27"/>
      <c r="AA109" s="27"/>
      <c r="AB109" s="27"/>
      <c r="AC109" s="27"/>
    </row>
    <row r="110" spans="2:29" x14ac:dyDescent="0.25">
      <c r="B110" s="3"/>
      <c r="C110" s="27"/>
      <c r="D110" s="27"/>
      <c r="E110" s="27"/>
      <c r="F110" s="27"/>
      <c r="H110" s="3"/>
      <c r="I110" s="27"/>
      <c r="J110" s="27"/>
      <c r="K110" s="27"/>
      <c r="L110" s="27"/>
      <c r="M110" s="27"/>
      <c r="N110" s="27"/>
      <c r="O110" s="27"/>
      <c r="P110" s="27"/>
      <c r="R110" s="3"/>
      <c r="S110" s="27"/>
      <c r="T110" s="27"/>
      <c r="U110" s="27"/>
      <c r="V110" s="27"/>
      <c r="W110" s="27"/>
      <c r="X110" s="27"/>
      <c r="Y110" s="27"/>
      <c r="Z110" s="27"/>
      <c r="AA110" s="27"/>
      <c r="AB110" s="27"/>
      <c r="AC110" s="27"/>
    </row>
    <row r="111" spans="2:29" x14ac:dyDescent="0.25">
      <c r="B111" s="3"/>
      <c r="C111" s="27"/>
      <c r="D111" s="27"/>
      <c r="E111" s="27"/>
      <c r="F111" s="27"/>
      <c r="H111" s="3"/>
      <c r="I111" s="27"/>
      <c r="J111" s="27"/>
      <c r="K111" s="27"/>
      <c r="L111" s="27"/>
      <c r="M111" s="27"/>
      <c r="N111" s="27"/>
      <c r="O111" s="27"/>
      <c r="P111" s="27"/>
      <c r="R111" s="3"/>
      <c r="S111" s="27"/>
      <c r="T111" s="27"/>
      <c r="U111" s="27"/>
      <c r="V111" s="27"/>
      <c r="W111" s="27"/>
      <c r="X111" s="27"/>
      <c r="Y111" s="27"/>
      <c r="Z111" s="27"/>
      <c r="AA111" s="27"/>
      <c r="AB111" s="27"/>
      <c r="AC111" s="27"/>
    </row>
    <row r="112" spans="2:29" x14ac:dyDescent="0.25">
      <c r="B112" s="3"/>
      <c r="C112" s="27"/>
      <c r="D112" s="27"/>
      <c r="E112" s="27"/>
      <c r="F112" s="27"/>
      <c r="H112" s="3"/>
      <c r="I112" s="27"/>
      <c r="J112" s="27"/>
      <c r="K112" s="27"/>
      <c r="L112" s="27"/>
      <c r="M112" s="27"/>
      <c r="N112" s="27"/>
      <c r="O112" s="27"/>
      <c r="P112" s="27"/>
      <c r="R112" s="3"/>
      <c r="S112" s="27"/>
      <c r="T112" s="27"/>
      <c r="U112" s="27"/>
      <c r="V112" s="27"/>
      <c r="W112" s="27"/>
      <c r="X112" s="27"/>
      <c r="Y112" s="27"/>
      <c r="Z112" s="27"/>
      <c r="AA112" s="27"/>
      <c r="AB112" s="27"/>
      <c r="AC112" s="27"/>
    </row>
    <row r="113" spans="2:29" x14ac:dyDescent="0.25">
      <c r="B113" s="3"/>
      <c r="C113" s="27"/>
      <c r="D113" s="27"/>
      <c r="E113" s="27"/>
      <c r="F113" s="27"/>
      <c r="H113" s="3"/>
      <c r="I113" s="27"/>
      <c r="J113" s="27"/>
      <c r="K113" s="27"/>
      <c r="L113" s="27"/>
      <c r="M113" s="27"/>
      <c r="N113" s="27"/>
      <c r="O113" s="27"/>
      <c r="P113" s="27"/>
      <c r="R113" s="3"/>
      <c r="S113" s="27"/>
      <c r="T113" s="27"/>
      <c r="U113" s="27"/>
      <c r="V113" s="27"/>
      <c r="W113" s="27"/>
      <c r="X113" s="27"/>
      <c r="Y113" s="27"/>
      <c r="Z113" s="27"/>
      <c r="AA113" s="27"/>
      <c r="AB113" s="27"/>
      <c r="AC113" s="27"/>
    </row>
    <row r="114" spans="2:29" x14ac:dyDescent="0.25">
      <c r="B114" s="3"/>
      <c r="C114" s="27"/>
      <c r="D114" s="27"/>
      <c r="E114" s="27"/>
      <c r="F114" s="27"/>
      <c r="H114" s="3"/>
      <c r="I114" s="27"/>
      <c r="J114" s="27"/>
      <c r="K114" s="27"/>
      <c r="L114" s="27"/>
      <c r="M114" s="27"/>
      <c r="N114" s="27"/>
      <c r="O114" s="27"/>
      <c r="P114" s="27"/>
      <c r="R114" s="3"/>
      <c r="S114" s="27"/>
      <c r="T114" s="27"/>
      <c r="U114" s="27"/>
      <c r="V114" s="27"/>
      <c r="W114" s="27"/>
      <c r="X114" s="27"/>
      <c r="Y114" s="27"/>
      <c r="Z114" s="27"/>
      <c r="AA114" s="27"/>
      <c r="AB114" s="27"/>
      <c r="AC114" s="27"/>
    </row>
    <row r="115" spans="2:29" x14ac:dyDescent="0.25">
      <c r="B115" s="3"/>
      <c r="C115" s="27"/>
      <c r="D115" s="27"/>
      <c r="E115" s="27"/>
      <c r="F115" s="27"/>
      <c r="H115" s="3"/>
      <c r="I115" s="27"/>
      <c r="J115" s="27"/>
      <c r="K115" s="27"/>
      <c r="L115" s="27"/>
      <c r="M115" s="27"/>
      <c r="N115" s="27"/>
      <c r="O115" s="27"/>
      <c r="P115" s="27"/>
      <c r="R115" s="3"/>
      <c r="S115" s="27"/>
      <c r="T115" s="27"/>
      <c r="U115" s="27"/>
      <c r="V115" s="27"/>
      <c r="W115" s="27"/>
      <c r="X115" s="27"/>
      <c r="Y115" s="27"/>
      <c r="Z115" s="27"/>
      <c r="AA115" s="27"/>
      <c r="AB115" s="27"/>
      <c r="AC115" s="27"/>
    </row>
    <row r="116" spans="2:29" x14ac:dyDescent="0.25">
      <c r="B116" s="3"/>
      <c r="C116" s="27"/>
      <c r="D116" s="27"/>
      <c r="E116" s="27"/>
      <c r="F116" s="27"/>
      <c r="H116" s="3"/>
      <c r="I116" s="27"/>
      <c r="J116" s="27"/>
      <c r="K116" s="27"/>
      <c r="L116" s="27"/>
      <c r="M116" s="27"/>
      <c r="N116" s="27"/>
      <c r="O116" s="27"/>
      <c r="P116" s="27"/>
      <c r="R116" s="3"/>
      <c r="S116" s="27"/>
      <c r="T116" s="27"/>
      <c r="U116" s="27"/>
      <c r="V116" s="27"/>
      <c r="W116" s="27"/>
      <c r="X116" s="27"/>
      <c r="Y116" s="27"/>
      <c r="Z116" s="27"/>
      <c r="AA116" s="27"/>
      <c r="AB116" s="27"/>
      <c r="AC116" s="27"/>
    </row>
    <row r="117" spans="2:29" x14ac:dyDescent="0.25">
      <c r="B117" s="3"/>
      <c r="C117" s="27"/>
      <c r="D117" s="27"/>
      <c r="E117" s="27"/>
      <c r="F117" s="27"/>
      <c r="H117" s="3"/>
      <c r="I117" s="27"/>
      <c r="J117" s="27"/>
      <c r="K117" s="27"/>
      <c r="L117" s="27"/>
      <c r="M117" s="27"/>
      <c r="N117" s="27"/>
      <c r="O117" s="27"/>
      <c r="P117" s="27"/>
      <c r="R117" s="3"/>
      <c r="S117" s="27"/>
      <c r="T117" s="27"/>
      <c r="U117" s="27"/>
      <c r="V117" s="27"/>
      <c r="W117" s="27"/>
      <c r="X117" s="27"/>
      <c r="Y117" s="27"/>
      <c r="Z117" s="27"/>
      <c r="AA117" s="27"/>
      <c r="AB117" s="27"/>
      <c r="AC117" s="27"/>
    </row>
    <row r="118" spans="2:29" x14ac:dyDescent="0.25">
      <c r="B118" s="3"/>
      <c r="C118" s="27"/>
      <c r="D118" s="27"/>
      <c r="E118" s="27"/>
      <c r="F118" s="27"/>
      <c r="H118" s="3"/>
      <c r="I118" s="27"/>
      <c r="J118" s="27"/>
      <c r="K118" s="27"/>
      <c r="L118" s="27"/>
      <c r="M118" s="27"/>
      <c r="N118" s="27"/>
      <c r="O118" s="27"/>
      <c r="P118" s="27"/>
      <c r="R118" s="3"/>
      <c r="S118" s="27"/>
      <c r="T118" s="27"/>
      <c r="U118" s="27"/>
      <c r="V118" s="27"/>
      <c r="W118" s="27"/>
      <c r="X118" s="27"/>
      <c r="Y118" s="27"/>
      <c r="Z118" s="27"/>
      <c r="AA118" s="27"/>
      <c r="AB118" s="27"/>
      <c r="AC118" s="27"/>
    </row>
    <row r="119" spans="2:29" x14ac:dyDescent="0.25">
      <c r="B119" s="3"/>
      <c r="C119" s="27"/>
      <c r="D119" s="27"/>
      <c r="E119" s="27"/>
      <c r="F119" s="27"/>
      <c r="H119" s="3"/>
      <c r="I119" s="27"/>
      <c r="J119" s="27"/>
      <c r="K119" s="27"/>
      <c r="L119" s="27"/>
      <c r="M119" s="27"/>
      <c r="N119" s="27"/>
      <c r="O119" s="27"/>
      <c r="P119" s="27"/>
      <c r="R119" s="3"/>
      <c r="S119" s="27"/>
      <c r="T119" s="27"/>
      <c r="U119" s="27"/>
      <c r="V119" s="27"/>
      <c r="W119" s="27"/>
      <c r="X119" s="27"/>
      <c r="Y119" s="27"/>
      <c r="Z119" s="27"/>
      <c r="AA119" s="27"/>
      <c r="AB119" s="27"/>
      <c r="AC119" s="27"/>
    </row>
    <row r="120" spans="2:29" x14ac:dyDescent="0.25">
      <c r="B120" s="3"/>
      <c r="C120" s="27"/>
      <c r="D120" s="27"/>
      <c r="E120" s="27"/>
      <c r="F120" s="27"/>
      <c r="H120" s="3"/>
      <c r="I120" s="27"/>
      <c r="J120" s="27"/>
      <c r="K120" s="27"/>
      <c r="L120" s="27"/>
      <c r="M120" s="27"/>
      <c r="N120" s="27"/>
      <c r="O120" s="27"/>
      <c r="P120" s="27"/>
      <c r="R120" s="3"/>
      <c r="S120" s="27"/>
      <c r="T120" s="27"/>
      <c r="U120" s="27"/>
      <c r="V120" s="27"/>
      <c r="W120" s="27"/>
      <c r="X120" s="27"/>
      <c r="Y120" s="27"/>
      <c r="Z120" s="27"/>
      <c r="AA120" s="27"/>
      <c r="AB120" s="27"/>
      <c r="AC120" s="27"/>
    </row>
    <row r="121" spans="2:29" x14ac:dyDescent="0.25">
      <c r="B121" s="3"/>
      <c r="C121" s="27"/>
      <c r="D121" s="27"/>
      <c r="E121" s="27"/>
      <c r="F121" s="27"/>
      <c r="H121" s="3"/>
      <c r="I121" s="27"/>
      <c r="J121" s="27"/>
      <c r="K121" s="27"/>
      <c r="L121" s="27"/>
      <c r="M121" s="27"/>
      <c r="N121" s="27"/>
      <c r="O121" s="27"/>
      <c r="P121" s="27"/>
      <c r="R121" s="3"/>
      <c r="S121" s="27"/>
      <c r="T121" s="27"/>
      <c r="U121" s="27"/>
      <c r="V121" s="27"/>
      <c r="W121" s="27"/>
      <c r="X121" s="27"/>
      <c r="Y121" s="27"/>
      <c r="Z121" s="27"/>
      <c r="AA121" s="27"/>
      <c r="AB121" s="27"/>
      <c r="AC121" s="27"/>
    </row>
    <row r="122" spans="2:29" x14ac:dyDescent="0.25">
      <c r="B122" s="3"/>
      <c r="C122" s="27"/>
      <c r="D122" s="27"/>
      <c r="E122" s="27"/>
      <c r="F122" s="27"/>
      <c r="H122" s="3"/>
      <c r="I122" s="27"/>
      <c r="J122" s="27"/>
      <c r="K122" s="27"/>
      <c r="L122" s="27"/>
      <c r="M122" s="27"/>
      <c r="N122" s="27"/>
      <c r="O122" s="27"/>
      <c r="P122" s="27"/>
      <c r="R122" s="3"/>
      <c r="S122" s="27"/>
      <c r="T122" s="27"/>
      <c r="U122" s="27"/>
      <c r="V122" s="27"/>
      <c r="W122" s="27"/>
      <c r="X122" s="27"/>
      <c r="Y122" s="27"/>
      <c r="Z122" s="27"/>
      <c r="AA122" s="27"/>
      <c r="AB122" s="27"/>
      <c r="AC122" s="27"/>
    </row>
    <row r="123" spans="2:29" x14ac:dyDescent="0.25">
      <c r="B123" s="3"/>
      <c r="C123" s="27"/>
      <c r="D123" s="27"/>
      <c r="E123" s="27"/>
      <c r="F123" s="27"/>
      <c r="H123" s="3"/>
      <c r="I123" s="27"/>
      <c r="J123" s="27"/>
      <c r="K123" s="27"/>
      <c r="L123" s="27"/>
      <c r="M123" s="27"/>
      <c r="N123" s="27"/>
      <c r="O123" s="27"/>
      <c r="P123" s="27"/>
      <c r="R123" s="3"/>
      <c r="S123" s="27"/>
      <c r="T123" s="27"/>
      <c r="U123" s="27"/>
      <c r="V123" s="27"/>
      <c r="W123" s="27"/>
      <c r="X123" s="27"/>
      <c r="Y123" s="27"/>
      <c r="Z123" s="27"/>
      <c r="AA123" s="27"/>
      <c r="AB123" s="27"/>
      <c r="AC123" s="27"/>
    </row>
    <row r="124" spans="2:29" x14ac:dyDescent="0.25">
      <c r="B124" s="3"/>
      <c r="C124" s="27"/>
      <c r="D124" s="27"/>
      <c r="E124" s="27"/>
      <c r="F124" s="27"/>
      <c r="H124" s="3"/>
      <c r="I124" s="27"/>
      <c r="J124" s="27"/>
      <c r="K124" s="27"/>
      <c r="L124" s="27"/>
      <c r="M124" s="27"/>
      <c r="N124" s="27"/>
      <c r="O124" s="27"/>
      <c r="P124" s="27"/>
      <c r="R124" s="3"/>
      <c r="S124" s="27"/>
      <c r="T124" s="27"/>
      <c r="U124" s="27"/>
      <c r="V124" s="27"/>
      <c r="W124" s="27"/>
      <c r="X124" s="27"/>
      <c r="Y124" s="27"/>
      <c r="Z124" s="27"/>
      <c r="AA124" s="27"/>
      <c r="AB124" s="27"/>
      <c r="AC124" s="27"/>
    </row>
    <row r="125" spans="2:29" x14ac:dyDescent="0.25">
      <c r="B125" s="3"/>
      <c r="C125" s="27"/>
      <c r="D125" s="27"/>
      <c r="E125" s="27"/>
      <c r="F125" s="27"/>
      <c r="R125" s="3"/>
      <c r="S125" s="27"/>
      <c r="T125" s="27"/>
      <c r="U125" s="27"/>
      <c r="V125" s="27"/>
      <c r="W125" s="27"/>
      <c r="X125" s="27"/>
      <c r="Y125" s="27"/>
      <c r="Z125" s="27"/>
      <c r="AA125" s="27"/>
      <c r="AB125" s="27"/>
      <c r="AC125" s="27"/>
    </row>
    <row r="126" spans="2:29" x14ac:dyDescent="0.25">
      <c r="B126" s="3"/>
      <c r="C126" s="27"/>
      <c r="D126" s="27"/>
      <c r="E126" s="27"/>
      <c r="F126" s="27"/>
      <c r="R126" s="3"/>
      <c r="S126" s="27"/>
      <c r="T126" s="27"/>
      <c r="U126" s="27"/>
      <c r="V126" s="27"/>
      <c r="W126" s="27"/>
      <c r="X126" s="27"/>
      <c r="Y126" s="27"/>
      <c r="Z126" s="27"/>
      <c r="AA126" s="27"/>
      <c r="AB126" s="27"/>
      <c r="AC126" s="27"/>
    </row>
    <row r="127" spans="2:29" x14ac:dyDescent="0.25">
      <c r="B127" s="3"/>
      <c r="C127" s="27"/>
      <c r="D127" s="27"/>
      <c r="E127" s="27"/>
      <c r="F127" s="27"/>
      <c r="R127" s="3"/>
      <c r="S127" s="27"/>
      <c r="T127" s="27"/>
      <c r="U127" s="27"/>
      <c r="V127" s="27"/>
      <c r="W127" s="27"/>
      <c r="X127" s="27"/>
      <c r="Y127" s="27"/>
      <c r="Z127" s="27"/>
      <c r="AA127" s="27"/>
      <c r="AB127" s="27"/>
      <c r="AC127" s="27"/>
    </row>
    <row r="128" spans="2:29" x14ac:dyDescent="0.25">
      <c r="B128" s="3"/>
      <c r="C128" s="27"/>
      <c r="D128" s="27"/>
      <c r="E128" s="27"/>
      <c r="F128" s="27"/>
      <c r="R128" s="3"/>
      <c r="S128" s="27"/>
      <c r="T128" s="27"/>
      <c r="U128" s="27"/>
      <c r="V128" s="27"/>
      <c r="W128" s="27"/>
      <c r="X128" s="27"/>
      <c r="Y128" s="27"/>
      <c r="Z128" s="27"/>
      <c r="AA128" s="27"/>
      <c r="AB128" s="27"/>
      <c r="AC128" s="27"/>
    </row>
    <row r="129" spans="2:29" x14ac:dyDescent="0.25">
      <c r="B129" s="3"/>
      <c r="C129" s="27"/>
      <c r="D129" s="27"/>
      <c r="E129" s="27"/>
      <c r="F129" s="27"/>
      <c r="R129" s="3"/>
      <c r="S129" s="27"/>
      <c r="T129" s="27"/>
      <c r="U129" s="27"/>
      <c r="V129" s="27"/>
      <c r="W129" s="27"/>
      <c r="X129" s="27"/>
      <c r="Y129" s="27"/>
      <c r="Z129" s="27"/>
      <c r="AA129" s="27"/>
      <c r="AB129" s="27"/>
      <c r="AC129" s="27"/>
    </row>
    <row r="130" spans="2:29" x14ac:dyDescent="0.25">
      <c r="B130" s="3"/>
      <c r="C130" s="27"/>
      <c r="D130" s="27"/>
      <c r="E130" s="27"/>
      <c r="F130" s="27"/>
      <c r="R130" s="3"/>
      <c r="S130" s="27"/>
      <c r="T130" s="27"/>
      <c r="U130" s="27"/>
      <c r="V130" s="27"/>
      <c r="W130" s="27"/>
      <c r="X130" s="27"/>
      <c r="Y130" s="27"/>
      <c r="Z130" s="27"/>
      <c r="AA130" s="27"/>
      <c r="AB130" s="27"/>
      <c r="AC130" s="27"/>
    </row>
    <row r="131" spans="2:29" x14ac:dyDescent="0.25">
      <c r="B131" s="3"/>
      <c r="C131" s="27"/>
      <c r="D131" s="27"/>
      <c r="E131" s="27"/>
      <c r="F131" s="27"/>
      <c r="R131" s="3"/>
      <c r="S131" s="27"/>
      <c r="T131" s="27"/>
      <c r="U131" s="27"/>
      <c r="V131" s="27"/>
      <c r="W131" s="27"/>
      <c r="X131" s="27"/>
      <c r="Y131" s="27"/>
      <c r="Z131" s="27"/>
      <c r="AA131" s="27"/>
      <c r="AB131" s="27"/>
      <c r="AC131" s="27"/>
    </row>
    <row r="132" spans="2:29" x14ac:dyDescent="0.25">
      <c r="B132" s="3"/>
      <c r="C132" s="27"/>
      <c r="D132" s="27"/>
      <c r="E132" s="27"/>
      <c r="F132" s="27"/>
      <c r="R132" s="3"/>
      <c r="S132" s="27"/>
      <c r="T132" s="27"/>
      <c r="U132" s="27"/>
      <c r="V132" s="27"/>
      <c r="W132" s="27"/>
      <c r="X132" s="27"/>
      <c r="Y132" s="27"/>
      <c r="Z132" s="27"/>
      <c r="AA132" s="27"/>
      <c r="AB132" s="27"/>
      <c r="AC132" s="27"/>
    </row>
    <row r="133" spans="2:29" x14ac:dyDescent="0.25">
      <c r="B133" s="3"/>
      <c r="C133" s="27"/>
      <c r="D133" s="27"/>
      <c r="E133" s="27"/>
      <c r="F133" s="27"/>
      <c r="R133" s="3"/>
      <c r="S133" s="27"/>
      <c r="T133" s="27"/>
      <c r="U133" s="27"/>
      <c r="V133" s="27"/>
      <c r="W133" s="27"/>
      <c r="X133" s="27"/>
      <c r="Y133" s="27"/>
      <c r="Z133" s="27"/>
      <c r="AA133" s="27"/>
      <c r="AB133" s="27"/>
      <c r="AC133" s="27"/>
    </row>
    <row r="134" spans="2:29" x14ac:dyDescent="0.25">
      <c r="R134" s="3"/>
      <c r="S134" s="27"/>
      <c r="T134" s="27"/>
      <c r="U134" s="27"/>
      <c r="V134" s="27"/>
      <c r="W134" s="27"/>
      <c r="X134" s="27"/>
      <c r="Y134" s="27"/>
      <c r="Z134" s="27"/>
      <c r="AA134" s="27"/>
      <c r="AB134" s="27"/>
      <c r="AC134" s="27"/>
    </row>
    <row r="135" spans="2:29" x14ac:dyDescent="0.25">
      <c r="R135" s="3"/>
      <c r="S135" s="27"/>
      <c r="T135" s="27"/>
      <c r="U135" s="27"/>
      <c r="V135" s="27"/>
      <c r="W135" s="27"/>
      <c r="X135" s="27"/>
      <c r="Y135" s="27"/>
      <c r="Z135" s="27"/>
      <c r="AA135" s="27"/>
      <c r="AB135" s="27"/>
      <c r="AC135" s="27"/>
    </row>
    <row r="136" spans="2:29" x14ac:dyDescent="0.25">
      <c r="R136" s="3"/>
      <c r="S136" s="27"/>
      <c r="T136" s="27"/>
      <c r="U136" s="27"/>
      <c r="V136" s="27"/>
      <c r="W136" s="27"/>
      <c r="X136" s="27"/>
      <c r="Y136" s="27"/>
      <c r="Z136" s="27"/>
      <c r="AA136" s="27"/>
      <c r="AB136" s="27"/>
      <c r="AC136" s="27"/>
    </row>
    <row r="137" spans="2:29" x14ac:dyDescent="0.25">
      <c r="R137" s="3"/>
      <c r="S137" s="27"/>
      <c r="T137" s="27"/>
      <c r="U137" s="27"/>
      <c r="V137" s="27"/>
      <c r="W137" s="27"/>
      <c r="X137" s="27"/>
      <c r="Y137" s="27"/>
      <c r="Z137" s="27"/>
      <c r="AA137" s="27"/>
      <c r="AB137" s="27"/>
      <c r="AC137" s="27"/>
    </row>
    <row r="138" spans="2:29" x14ac:dyDescent="0.25">
      <c r="R138" s="3"/>
      <c r="S138" s="27"/>
      <c r="T138" s="27"/>
      <c r="U138" s="27"/>
      <c r="V138" s="27"/>
      <c r="W138" s="27"/>
      <c r="X138" s="27"/>
      <c r="Y138" s="27"/>
      <c r="Z138" s="27"/>
      <c r="AA138" s="27"/>
      <c r="AB138" s="27"/>
      <c r="AC138" s="27"/>
    </row>
    <row r="139" spans="2:29" x14ac:dyDescent="0.25">
      <c r="R139" s="3"/>
      <c r="S139" s="27"/>
      <c r="T139" s="27"/>
      <c r="U139" s="27"/>
      <c r="V139" s="27"/>
      <c r="W139" s="27"/>
      <c r="X139" s="27"/>
      <c r="Y139" s="27"/>
      <c r="Z139" s="27"/>
      <c r="AA139" s="27"/>
      <c r="AB139" s="27"/>
      <c r="AC139" s="27"/>
    </row>
    <row r="140" spans="2:29" x14ac:dyDescent="0.25">
      <c r="R140" s="3"/>
      <c r="S140" s="27"/>
      <c r="T140" s="27"/>
      <c r="U140" s="27"/>
      <c r="V140" s="27"/>
      <c r="W140" s="27"/>
      <c r="X140" s="27"/>
      <c r="Y140" s="27"/>
      <c r="Z140" s="27"/>
      <c r="AA140" s="27"/>
      <c r="AB140" s="27"/>
      <c r="AC140" s="27"/>
    </row>
    <row r="141" spans="2:29" x14ac:dyDescent="0.25">
      <c r="R141" s="3"/>
      <c r="S141" s="27"/>
      <c r="T141" s="27"/>
      <c r="U141" s="27"/>
      <c r="V141" s="27"/>
      <c r="W141" s="27"/>
      <c r="X141" s="27"/>
      <c r="Y141" s="27"/>
      <c r="Z141" s="27"/>
      <c r="AA141" s="27"/>
      <c r="AB141" s="27"/>
      <c r="AC141" s="27"/>
    </row>
    <row r="142" spans="2:29" x14ac:dyDescent="0.25">
      <c r="R142" s="3"/>
      <c r="S142" s="27"/>
      <c r="T142" s="27"/>
      <c r="U142" s="27"/>
      <c r="V142" s="27"/>
      <c r="W142" s="27"/>
      <c r="X142" s="27"/>
      <c r="Y142" s="27"/>
      <c r="Z142" s="27"/>
      <c r="AA142" s="27"/>
      <c r="AB142" s="27"/>
      <c r="AC142" s="27"/>
    </row>
    <row r="143" spans="2:29" x14ac:dyDescent="0.25">
      <c r="R143" s="3"/>
      <c r="S143" s="27"/>
      <c r="T143" s="27"/>
      <c r="U143" s="27"/>
      <c r="V143" s="27"/>
      <c r="W143" s="27"/>
      <c r="X143" s="27"/>
      <c r="Y143" s="27"/>
      <c r="Z143" s="27"/>
      <c r="AA143" s="27"/>
      <c r="AB143" s="27"/>
      <c r="AC143" s="27"/>
    </row>
    <row r="144" spans="2:29" x14ac:dyDescent="0.25">
      <c r="R144" s="3"/>
      <c r="S144" s="27"/>
      <c r="T144" s="27"/>
      <c r="U144" s="27"/>
      <c r="V144" s="27"/>
      <c r="W144" s="27"/>
      <c r="X144" s="27"/>
      <c r="Y144" s="27"/>
      <c r="Z144" s="27"/>
      <c r="AA144" s="27"/>
      <c r="AB144" s="27"/>
      <c r="AC144" s="27"/>
    </row>
    <row r="145" spans="18:29" x14ac:dyDescent="0.25">
      <c r="R145" s="3"/>
      <c r="S145" s="27"/>
      <c r="T145" s="27"/>
      <c r="U145" s="27"/>
      <c r="V145" s="27"/>
      <c r="W145" s="27"/>
      <c r="X145" s="27"/>
      <c r="Y145" s="27"/>
      <c r="Z145" s="27"/>
      <c r="AA145" s="27"/>
      <c r="AB145" s="27"/>
      <c r="AC145" s="27"/>
    </row>
    <row r="146" spans="18:29" x14ac:dyDescent="0.25">
      <c r="R146" s="3"/>
      <c r="S146" s="27"/>
      <c r="T146" s="27"/>
      <c r="U146" s="27"/>
      <c r="V146" s="27"/>
      <c r="W146" s="27"/>
      <c r="X146" s="27"/>
      <c r="Y146" s="27"/>
      <c r="Z146" s="27"/>
      <c r="AA146" s="27"/>
      <c r="AB146" s="27"/>
      <c r="AC146" s="27"/>
    </row>
  </sheetData>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4050D-1ED7-472D-AFEF-8CBAADBE384E}">
  <dimension ref="B2:AB127"/>
  <sheetViews>
    <sheetView topLeftCell="A7" zoomScale="82" zoomScaleNormal="82" workbookViewId="0">
      <selection activeCell="G11" sqref="G11"/>
    </sheetView>
  </sheetViews>
  <sheetFormatPr baseColWidth="10" defaultColWidth="11.42578125" defaultRowHeight="15" x14ac:dyDescent="0.25"/>
  <cols>
    <col min="1" max="1" width="11.42578125" style="3"/>
    <col min="2" max="2" width="26.140625" style="3" customWidth="1"/>
    <col min="3" max="3" width="21.140625" style="3" customWidth="1"/>
    <col min="4" max="9" width="16.7109375" style="3" customWidth="1"/>
    <col min="10" max="10" width="19.5703125" style="3" bestFit="1" customWidth="1"/>
    <col min="11" max="11" width="26.140625" style="3" customWidth="1"/>
    <col min="12" max="12" width="21.140625" style="3" customWidth="1"/>
    <col min="13" max="13" width="18.85546875" style="3" customWidth="1"/>
    <col min="14" max="14" width="15.85546875" style="3" bestFit="1" customWidth="1"/>
    <col min="15" max="15" width="13.140625" style="3" customWidth="1"/>
    <col min="16" max="16" width="15.85546875" style="3" bestFit="1" customWidth="1"/>
    <col min="17" max="17" width="13" style="3" customWidth="1"/>
    <col min="18" max="18" width="15.85546875" style="3" bestFit="1" customWidth="1"/>
    <col min="19" max="19" width="16.28515625" style="3" customWidth="1"/>
    <col min="20" max="20" width="13.42578125" style="3" customWidth="1"/>
    <col min="21" max="21" width="18.140625" style="3" bestFit="1" customWidth="1"/>
    <col min="22" max="22" width="14.7109375" style="3" customWidth="1"/>
    <col min="23" max="28" width="18.140625" style="3" bestFit="1" customWidth="1"/>
    <col min="29" max="16384" width="11.42578125" style="3"/>
  </cols>
  <sheetData>
    <row r="2" spans="2:13" s="186" customFormat="1" ht="23.25" x14ac:dyDescent="0.3">
      <c r="B2" s="377" t="s">
        <v>622</v>
      </c>
      <c r="C2" s="377"/>
      <c r="D2" s="377"/>
      <c r="E2" s="377"/>
      <c r="F2" s="377"/>
      <c r="G2" s="377"/>
      <c r="H2" s="377"/>
      <c r="I2" s="377"/>
    </row>
    <row r="9" spans="2:13" x14ac:dyDescent="0.25">
      <c r="C9" s="3" t="s">
        <v>623</v>
      </c>
    </row>
    <row r="11" spans="2:13" x14ac:dyDescent="0.25">
      <c r="C11" s="187" t="s">
        <v>624</v>
      </c>
      <c r="D11" s="3" t="s">
        <v>625</v>
      </c>
    </row>
    <row r="12" spans="2:13" x14ac:dyDescent="0.25">
      <c r="C12" s="187" t="s">
        <v>626</v>
      </c>
      <c r="D12" s="3" t="s">
        <v>627</v>
      </c>
    </row>
    <row r="13" spans="2:13" x14ac:dyDescent="0.25">
      <c r="C13" s="187" t="s">
        <v>628</v>
      </c>
      <c r="D13" s="3" t="s">
        <v>629</v>
      </c>
    </row>
    <row r="14" spans="2:13" x14ac:dyDescent="0.25">
      <c r="C14" s="187"/>
    </row>
    <row r="15" spans="2:13" ht="55.5" customHeight="1" x14ac:dyDescent="0.25">
      <c r="B15" s="377" t="s">
        <v>792</v>
      </c>
      <c r="C15" s="377"/>
      <c r="D15" s="377"/>
      <c r="E15" s="377"/>
      <c r="F15" s="377"/>
      <c r="G15" s="377"/>
      <c r="H15" s="377"/>
      <c r="I15" s="377"/>
      <c r="M15" s="239" t="s">
        <v>793</v>
      </c>
    </row>
    <row r="16" spans="2:13" x14ac:dyDescent="0.25">
      <c r="B16" s="188" t="s">
        <v>630</v>
      </c>
      <c r="C16" s="189">
        <v>5</v>
      </c>
      <c r="D16" s="190" t="s">
        <v>631</v>
      </c>
      <c r="E16" s="191"/>
      <c r="K16" s="188" t="s">
        <v>630</v>
      </c>
      <c r="L16" s="189">
        <v>3</v>
      </c>
      <c r="M16" s="190" t="s">
        <v>631</v>
      </c>
    </row>
    <row r="17" spans="2:28" x14ac:dyDescent="0.25">
      <c r="B17" s="192" t="s">
        <v>632</v>
      </c>
      <c r="C17" s="193">
        <v>0.15</v>
      </c>
      <c r="D17" s="194" t="s">
        <v>633</v>
      </c>
      <c r="E17" s="191"/>
      <c r="K17" s="192" t="s">
        <v>632</v>
      </c>
      <c r="L17" s="193">
        <v>0.15</v>
      </c>
      <c r="M17" s="194" t="s">
        <v>633</v>
      </c>
    </row>
    <row r="18" spans="2:28" s="27" customFormat="1" x14ac:dyDescent="0.25">
      <c r="B18" s="195" t="s">
        <v>634</v>
      </c>
      <c r="C18" s="196">
        <v>0</v>
      </c>
      <c r="D18" s="197" t="s">
        <v>650</v>
      </c>
      <c r="E18" s="198"/>
      <c r="K18" s="195" t="s">
        <v>634</v>
      </c>
      <c r="L18" s="196">
        <v>0</v>
      </c>
      <c r="M18" s="197" t="s">
        <v>650</v>
      </c>
    </row>
    <row r="20" spans="2:28" s="200" customFormat="1" ht="18.75" x14ac:dyDescent="0.3">
      <c r="B20" s="247" t="s">
        <v>801</v>
      </c>
      <c r="F20" s="201"/>
      <c r="G20" s="229"/>
      <c r="H20" s="230"/>
      <c r="K20" s="247" t="s">
        <v>785</v>
      </c>
      <c r="O20" s="201"/>
      <c r="P20" s="229"/>
      <c r="Q20" s="230"/>
    </row>
    <row r="22" spans="2:28" s="22" customFormat="1" x14ac:dyDescent="0.25">
      <c r="B22" s="202"/>
      <c r="C22" s="203"/>
      <c r="D22" s="204" t="s">
        <v>635</v>
      </c>
      <c r="E22" s="204" t="s">
        <v>636</v>
      </c>
      <c r="F22" s="204" t="s">
        <v>637</v>
      </c>
      <c r="G22" s="204" t="s">
        <v>638</v>
      </c>
      <c r="H22" s="204" t="s">
        <v>639</v>
      </c>
      <c r="I22" s="204" t="s">
        <v>640</v>
      </c>
      <c r="J22" s="205"/>
      <c r="K22" s="202"/>
      <c r="L22" s="203"/>
      <c r="M22" s="204" t="s">
        <v>637</v>
      </c>
      <c r="N22" s="204" t="s">
        <v>638</v>
      </c>
      <c r="O22" s="204" t="s">
        <v>639</v>
      </c>
      <c r="P22" s="204" t="s">
        <v>640</v>
      </c>
      <c r="Q22" s="251"/>
      <c r="R22" s="251"/>
      <c r="S22" s="205"/>
      <c r="T22" s="205"/>
      <c r="U22" s="205"/>
      <c r="V22" s="205"/>
      <c r="W22" s="205"/>
      <c r="X22" s="205"/>
      <c r="Y22" s="205"/>
      <c r="Z22" s="205"/>
      <c r="AA22" s="205"/>
      <c r="AB22" s="205"/>
    </row>
    <row r="23" spans="2:28" x14ac:dyDescent="0.25">
      <c r="B23" s="366" t="s">
        <v>641</v>
      </c>
      <c r="C23" s="366"/>
      <c r="D23" s="206"/>
      <c r="E23" s="206"/>
      <c r="F23" s="206"/>
      <c r="G23" s="206"/>
      <c r="H23" s="206"/>
      <c r="I23" s="206"/>
      <c r="J23" s="27"/>
      <c r="K23" s="366" t="s">
        <v>641</v>
      </c>
      <c r="L23" s="366"/>
      <c r="M23" s="206"/>
      <c r="N23" s="206"/>
      <c r="O23" s="206"/>
      <c r="P23" s="206"/>
      <c r="Q23" s="249"/>
      <c r="R23" s="249"/>
      <c r="S23" s="27"/>
      <c r="T23" s="27"/>
      <c r="U23" s="27"/>
      <c r="V23" s="27"/>
      <c r="W23" s="27"/>
      <c r="X23" s="27"/>
      <c r="Y23" s="27"/>
      <c r="Z23" s="27"/>
      <c r="AA23" s="27"/>
      <c r="AB23" s="27"/>
    </row>
    <row r="24" spans="2:28" x14ac:dyDescent="0.25">
      <c r="B24" s="389" t="s">
        <v>787</v>
      </c>
      <c r="C24" s="389"/>
      <c r="D24" s="209"/>
      <c r="E24" s="207">
        <v>62500</v>
      </c>
      <c r="F24" s="207"/>
      <c r="G24" s="207"/>
      <c r="H24" s="207"/>
      <c r="I24" s="207"/>
      <c r="K24" s="389" t="s">
        <v>787</v>
      </c>
      <c r="L24" s="389"/>
      <c r="M24" s="209"/>
      <c r="N24" s="207"/>
      <c r="O24" s="207"/>
      <c r="P24" s="207"/>
      <c r="Q24" s="252"/>
      <c r="R24" s="252"/>
      <c r="S24" s="27"/>
      <c r="T24" s="27"/>
      <c r="U24" s="27"/>
      <c r="V24" s="27"/>
      <c r="W24" s="27"/>
      <c r="X24" s="27"/>
      <c r="Y24" s="27"/>
      <c r="Z24" s="27"/>
      <c r="AA24" s="27"/>
      <c r="AB24" s="27"/>
    </row>
    <row r="25" spans="2:28" x14ac:dyDescent="0.25">
      <c r="B25" s="370" t="s">
        <v>781</v>
      </c>
      <c r="C25" s="371"/>
      <c r="D25" s="209"/>
      <c r="F25" s="207"/>
      <c r="G25" s="207"/>
      <c r="H25" s="207"/>
      <c r="I25" s="207"/>
      <c r="J25" s="27"/>
      <c r="K25" s="370" t="s">
        <v>781</v>
      </c>
      <c r="L25" s="371"/>
      <c r="M25" s="207">
        <v>105000</v>
      </c>
      <c r="N25" s="207"/>
      <c r="O25" s="207"/>
      <c r="P25" s="207"/>
      <c r="Q25" s="252"/>
      <c r="R25" s="252"/>
      <c r="S25" s="27"/>
      <c r="T25" s="27"/>
      <c r="U25" s="27"/>
      <c r="V25" s="27"/>
      <c r="W25" s="27"/>
      <c r="X25" s="27"/>
      <c r="Y25" s="27"/>
      <c r="Z25" s="27"/>
      <c r="AA25" s="27"/>
      <c r="AB25" s="27"/>
    </row>
    <row r="26" spans="2:28" x14ac:dyDescent="0.25">
      <c r="B26" s="370" t="s">
        <v>782</v>
      </c>
      <c r="C26" s="371"/>
      <c r="D26" s="209"/>
      <c r="E26" s="208"/>
      <c r="F26" s="207"/>
      <c r="G26" s="208"/>
      <c r="H26" s="208"/>
      <c r="I26" s="208"/>
      <c r="J26" s="27"/>
      <c r="K26" s="370" t="s">
        <v>782</v>
      </c>
      <c r="L26" s="371"/>
      <c r="M26" s="207">
        <v>240000</v>
      </c>
      <c r="N26" s="208"/>
      <c r="O26" s="207"/>
      <c r="P26" s="208"/>
      <c r="Q26" s="253"/>
      <c r="R26" s="253"/>
      <c r="S26" s="27"/>
      <c r="T26" s="27"/>
      <c r="U26" s="27"/>
      <c r="V26" s="27"/>
      <c r="W26" s="27"/>
      <c r="X26" s="27"/>
      <c r="Y26" s="27"/>
      <c r="Z26" s="27"/>
      <c r="AA26" s="27"/>
      <c r="AB26" s="27"/>
    </row>
    <row r="27" spans="2:28" x14ac:dyDescent="0.25">
      <c r="B27" s="370" t="s">
        <v>784</v>
      </c>
      <c r="C27" s="371"/>
      <c r="D27" s="209"/>
      <c r="E27" s="208"/>
      <c r="F27" s="207"/>
      <c r="G27" s="208"/>
      <c r="H27" s="208"/>
      <c r="I27" s="208"/>
      <c r="J27" s="27"/>
      <c r="K27" s="370" t="s">
        <v>784</v>
      </c>
      <c r="L27" s="371"/>
      <c r="M27" s="207">
        <v>300000</v>
      </c>
      <c r="N27" s="208"/>
      <c r="O27" s="207"/>
      <c r="P27" s="208"/>
      <c r="Q27" s="253"/>
      <c r="R27" s="253"/>
      <c r="S27" s="27"/>
      <c r="T27" s="27"/>
      <c r="U27" s="27"/>
      <c r="V27" s="27"/>
      <c r="W27" s="27"/>
      <c r="X27" s="27"/>
      <c r="Y27" s="27"/>
      <c r="Z27" s="27"/>
      <c r="AA27" s="27"/>
      <c r="AB27" s="27"/>
    </row>
    <row r="28" spans="2:28" x14ac:dyDescent="0.25">
      <c r="B28" s="370" t="s">
        <v>783</v>
      </c>
      <c r="C28" s="371"/>
      <c r="D28" s="207"/>
      <c r="E28" s="207">
        <v>0</v>
      </c>
      <c r="F28" s="208"/>
      <c r="G28" s="208"/>
      <c r="H28" s="208"/>
      <c r="I28" s="208"/>
      <c r="J28" s="27"/>
      <c r="K28" s="370" t="s">
        <v>783</v>
      </c>
      <c r="L28" s="371"/>
      <c r="M28" s="207">
        <v>0</v>
      </c>
      <c r="N28" s="207"/>
      <c r="O28" s="208"/>
      <c r="P28" s="208"/>
      <c r="Q28" s="253"/>
      <c r="R28" s="253"/>
      <c r="S28" s="27"/>
      <c r="T28" s="27"/>
      <c r="U28" s="27"/>
      <c r="V28" s="27"/>
      <c r="W28" s="27"/>
      <c r="X28" s="27"/>
      <c r="Y28" s="27"/>
      <c r="Z28" s="27"/>
      <c r="AA28" s="27"/>
      <c r="AB28" s="27"/>
    </row>
    <row r="29" spans="2:28" x14ac:dyDescent="0.25">
      <c r="B29" s="366" t="s">
        <v>642</v>
      </c>
      <c r="C29" s="366"/>
      <c r="D29" s="206"/>
      <c r="E29" s="209"/>
      <c r="F29" s="209"/>
      <c r="G29" s="209"/>
      <c r="H29" s="209"/>
      <c r="I29" s="209"/>
      <c r="K29" s="366" t="s">
        <v>642</v>
      </c>
      <c r="L29" s="366"/>
      <c r="M29" s="206"/>
      <c r="N29" s="209"/>
      <c r="O29" s="209"/>
      <c r="P29" s="209"/>
      <c r="Q29" s="1"/>
      <c r="R29" s="1"/>
    </row>
    <row r="30" spans="2:28" x14ac:dyDescent="0.25">
      <c r="B30" s="387" t="s">
        <v>787</v>
      </c>
      <c r="C30" s="388"/>
      <c r="D30" s="206"/>
      <c r="E30" s="209"/>
      <c r="F30" s="207">
        <v>62500</v>
      </c>
      <c r="G30" s="207">
        <v>62500</v>
      </c>
      <c r="H30" s="207">
        <v>62500</v>
      </c>
      <c r="I30" s="207">
        <v>62500</v>
      </c>
      <c r="K30" s="387" t="s">
        <v>787</v>
      </c>
      <c r="L30" s="388"/>
      <c r="M30" s="206"/>
      <c r="N30" s="209"/>
      <c r="O30" s="207"/>
      <c r="P30" s="207"/>
      <c r="Q30" s="252"/>
      <c r="R30" s="252"/>
    </row>
    <row r="31" spans="2:28" x14ac:dyDescent="0.25">
      <c r="B31" s="370" t="s">
        <v>781</v>
      </c>
      <c r="C31" s="371"/>
      <c r="D31" s="206"/>
      <c r="E31" s="209"/>
      <c r="F31" s="207"/>
      <c r="G31" s="207"/>
      <c r="H31" s="207"/>
      <c r="I31" s="207"/>
      <c r="K31" s="370" t="s">
        <v>781</v>
      </c>
      <c r="L31" s="371"/>
      <c r="M31" s="206"/>
      <c r="N31" s="207">
        <v>105000</v>
      </c>
      <c r="O31" s="207">
        <v>105000</v>
      </c>
      <c r="P31" s="207">
        <v>105000</v>
      </c>
      <c r="Q31" s="252"/>
      <c r="R31" s="252"/>
    </row>
    <row r="32" spans="2:28" x14ac:dyDescent="0.25">
      <c r="B32" s="370" t="s">
        <v>782</v>
      </c>
      <c r="C32" s="371"/>
      <c r="D32" s="206"/>
      <c r="E32" s="209"/>
      <c r="F32" s="209"/>
      <c r="G32" s="207"/>
      <c r="H32" s="207"/>
      <c r="I32" s="207"/>
      <c r="K32" s="370" t="s">
        <v>782</v>
      </c>
      <c r="L32" s="371"/>
      <c r="M32" s="206"/>
      <c r="N32" s="207">
        <v>240000</v>
      </c>
      <c r="O32" s="207">
        <v>240000</v>
      </c>
      <c r="P32" s="207">
        <v>240000</v>
      </c>
      <c r="Q32" s="252"/>
      <c r="R32" s="252"/>
    </row>
    <row r="33" spans="2:28" x14ac:dyDescent="0.25">
      <c r="B33" s="370" t="s">
        <v>784</v>
      </c>
      <c r="C33" s="371"/>
      <c r="D33" s="207"/>
      <c r="E33" s="207"/>
      <c r="F33" s="207"/>
      <c r="G33" s="207"/>
      <c r="H33" s="207"/>
      <c r="I33" s="207"/>
      <c r="J33" s="210"/>
      <c r="K33" s="370" t="s">
        <v>784</v>
      </c>
      <c r="L33" s="371"/>
      <c r="M33" s="207"/>
      <c r="N33" s="207">
        <v>300000</v>
      </c>
      <c r="O33" s="207">
        <v>300000</v>
      </c>
      <c r="P33" s="207">
        <v>300000</v>
      </c>
      <c r="Q33" s="252"/>
      <c r="R33" s="252"/>
      <c r="S33" s="210"/>
      <c r="T33" s="210"/>
      <c r="U33" s="210"/>
      <c r="V33" s="210"/>
      <c r="W33" s="210"/>
      <c r="X33" s="210"/>
      <c r="Y33" s="210"/>
      <c r="Z33" s="210"/>
      <c r="AA33" s="210"/>
      <c r="AB33" s="210"/>
    </row>
    <row r="34" spans="2:28" x14ac:dyDescent="0.25">
      <c r="B34" s="366" t="s">
        <v>653</v>
      </c>
      <c r="C34" s="366"/>
      <c r="D34" s="206"/>
      <c r="E34" s="206"/>
      <c r="F34" s="206"/>
      <c r="G34" s="206"/>
      <c r="H34" s="206"/>
      <c r="I34" s="162">
        <f>-(SUM(D24:D26))*C18</f>
        <v>0</v>
      </c>
      <c r="J34" s="27"/>
      <c r="K34" s="366" t="s">
        <v>653</v>
      </c>
      <c r="L34" s="366"/>
      <c r="M34" s="206"/>
      <c r="N34" s="206"/>
      <c r="O34" s="206"/>
      <c r="P34" s="162">
        <v>0</v>
      </c>
      <c r="Q34" s="249"/>
      <c r="R34" s="1"/>
      <c r="S34" s="27"/>
      <c r="T34" s="27"/>
      <c r="U34" s="27"/>
      <c r="V34" s="27"/>
      <c r="W34" s="27"/>
      <c r="X34" s="27"/>
      <c r="Y34" s="27"/>
      <c r="Z34" s="27"/>
      <c r="AA34" s="27"/>
    </row>
    <row r="35" spans="2:28" x14ac:dyDescent="0.25">
      <c r="B35" s="368" t="s">
        <v>643</v>
      </c>
      <c r="C35" s="369"/>
      <c r="D35" s="207">
        <f t="shared" ref="D35:I35" si="0">SUM(D24:D34)</f>
        <v>0</v>
      </c>
      <c r="E35" s="207">
        <f t="shared" si="0"/>
        <v>62500</v>
      </c>
      <c r="F35" s="207">
        <f t="shared" si="0"/>
        <v>62500</v>
      </c>
      <c r="G35" s="207">
        <f t="shared" si="0"/>
        <v>62500</v>
      </c>
      <c r="H35" s="207">
        <f t="shared" si="0"/>
        <v>62500</v>
      </c>
      <c r="I35" s="207">
        <f t="shared" si="0"/>
        <v>62500</v>
      </c>
      <c r="J35" s="210"/>
      <c r="K35" s="368" t="s">
        <v>643</v>
      </c>
      <c r="L35" s="369"/>
      <c r="M35" s="207">
        <f>SUM(M24:M34)</f>
        <v>645000</v>
      </c>
      <c r="N35" s="207">
        <f>SUM(N24:N34)</f>
        <v>645000</v>
      </c>
      <c r="O35" s="207">
        <f>SUM(O24:O34)</f>
        <v>645000</v>
      </c>
      <c r="P35" s="207">
        <f>SUM(P24:P34)</f>
        <v>645000</v>
      </c>
      <c r="Q35" s="252"/>
      <c r="R35" s="252"/>
      <c r="S35" s="210"/>
      <c r="T35" s="210"/>
      <c r="U35" s="210"/>
      <c r="V35" s="210"/>
      <c r="W35" s="210"/>
      <c r="X35" s="210"/>
      <c r="Y35" s="210"/>
      <c r="Z35" s="210"/>
      <c r="AA35" s="210"/>
      <c r="AB35" s="210"/>
    </row>
    <row r="36" spans="2:28" s="213" customFormat="1" x14ac:dyDescent="0.25">
      <c r="D36" s="214">
        <f>D35</f>
        <v>0</v>
      </c>
      <c r="E36" s="215">
        <f>E35/((1+C17)^(E37))</f>
        <v>54347.826086956527</v>
      </c>
      <c r="F36" s="215">
        <f>F35/((1+C17)^(F37))</f>
        <v>47258.97920604916</v>
      </c>
      <c r="G36" s="215">
        <f>G35/((1+C17)^(G37))</f>
        <v>41094.764526999272</v>
      </c>
      <c r="H36" s="215">
        <f>H35/((1+C17)^(H37))</f>
        <v>35734.577849564586</v>
      </c>
      <c r="I36" s="215">
        <f>I35/((1+C17)^(I37))</f>
        <v>31073.545956143116</v>
      </c>
      <c r="J36" s="215"/>
      <c r="M36" s="214">
        <f>M35</f>
        <v>645000</v>
      </c>
      <c r="N36" s="215">
        <f>N35/((1+L17)^(N37))</f>
        <v>560869.56521739135</v>
      </c>
      <c r="O36" s="215">
        <f>O35/((1+L17)^(O37))</f>
        <v>487712.66540642729</v>
      </c>
      <c r="P36" s="215">
        <f>P35/((1+L17)^(P37))</f>
        <v>424097.96991863247</v>
      </c>
      <c r="Q36" s="215">
        <f>Q35/((1+L17)^(Q37))</f>
        <v>0</v>
      </c>
      <c r="R36" s="215">
        <f>R35/((1+L17)^(R37))</f>
        <v>0</v>
      </c>
      <c r="S36" s="215"/>
      <c r="T36" s="215"/>
      <c r="U36" s="215"/>
      <c r="V36" s="215"/>
      <c r="W36" s="215"/>
      <c r="X36" s="215"/>
      <c r="Y36" s="215"/>
      <c r="Z36" s="215"/>
      <c r="AA36" s="215"/>
      <c r="AB36" s="215"/>
    </row>
    <row r="37" spans="2:28" ht="15.75" thickBot="1" x14ac:dyDescent="0.3">
      <c r="D37" s="215"/>
      <c r="E37" s="215">
        <v>1</v>
      </c>
      <c r="F37" s="215">
        <v>2</v>
      </c>
      <c r="G37" s="215">
        <v>3</v>
      </c>
      <c r="H37" s="215">
        <v>4</v>
      </c>
      <c r="I37" s="215">
        <v>5</v>
      </c>
      <c r="J37" s="215"/>
      <c r="M37" s="215"/>
      <c r="N37" s="215">
        <v>1</v>
      </c>
      <c r="O37" s="215">
        <v>2</v>
      </c>
      <c r="P37" s="215">
        <v>3</v>
      </c>
      <c r="Q37" s="215">
        <v>4</v>
      </c>
      <c r="R37" s="215">
        <v>5</v>
      </c>
      <c r="S37" s="215"/>
      <c r="T37" s="215"/>
      <c r="U37" s="215"/>
      <c r="V37" s="215"/>
      <c r="W37" s="215"/>
      <c r="X37" s="215"/>
      <c r="Y37" s="215"/>
      <c r="Z37" s="215"/>
      <c r="AA37" s="215"/>
      <c r="AB37" s="215"/>
    </row>
    <row r="38" spans="2:28" s="186" customFormat="1" ht="18.75" x14ac:dyDescent="0.3">
      <c r="C38" s="258" t="s">
        <v>644</v>
      </c>
      <c r="D38" s="259">
        <f>SUM(D36:I36)</f>
        <v>209509.69362571265</v>
      </c>
      <c r="E38" s="218"/>
      <c r="F38" s="218"/>
      <c r="G38" s="218"/>
      <c r="H38" s="219"/>
      <c r="I38" s="219"/>
      <c r="J38" s="219"/>
      <c r="L38" s="216" t="s">
        <v>644</v>
      </c>
      <c r="M38" s="217">
        <f>SUM(M36:P36)</f>
        <v>2117680.2005424513</v>
      </c>
      <c r="N38" s="218"/>
      <c r="O38" s="218"/>
      <c r="P38" s="218"/>
      <c r="Q38" s="219"/>
      <c r="R38" s="219"/>
      <c r="S38" s="218"/>
      <c r="T38" s="218"/>
      <c r="U38" s="218"/>
      <c r="V38" s="218"/>
      <c r="W38" s="218"/>
      <c r="X38" s="218"/>
      <c r="Y38" s="218"/>
      <c r="Z38" s="218"/>
      <c r="AA38" s="218"/>
      <c r="AB38" s="218"/>
    </row>
    <row r="39" spans="2:28" x14ac:dyDescent="0.25">
      <c r="C39" s="260"/>
      <c r="D39" s="261"/>
      <c r="H39" s="222"/>
      <c r="I39" s="222"/>
      <c r="J39" s="222"/>
      <c r="L39" s="220"/>
      <c r="M39" s="221"/>
      <c r="Q39" s="222"/>
      <c r="R39" s="222"/>
    </row>
    <row r="40" spans="2:28" s="186" customFormat="1" ht="19.5" thickBot="1" x14ac:dyDescent="0.35">
      <c r="C40" s="262" t="s">
        <v>645</v>
      </c>
      <c r="D40" s="263">
        <f>D38*C17/(1-(1+C17)^(-C16))</f>
        <v>62500.000000000022</v>
      </c>
      <c r="H40" s="219"/>
      <c r="L40" s="223" t="s">
        <v>645</v>
      </c>
      <c r="M40" s="224">
        <f>M38*L17/(1-(1+L17)^(-L16))</f>
        <v>927495.14038876945</v>
      </c>
      <c r="Q40" s="219"/>
    </row>
    <row r="41" spans="2:28" x14ac:dyDescent="0.25">
      <c r="C41" s="226"/>
      <c r="D41" s="226"/>
      <c r="H41" s="226"/>
      <c r="K41" s="222"/>
    </row>
    <row r="43" spans="2:28" s="186" customFormat="1" ht="18.75" x14ac:dyDescent="0.3">
      <c r="B43" s="199" t="s">
        <v>800</v>
      </c>
      <c r="G43" s="264" t="s">
        <v>687</v>
      </c>
      <c r="H43" s="265">
        <v>20</v>
      </c>
      <c r="K43" s="199" t="s">
        <v>796</v>
      </c>
      <c r="P43" s="264" t="s">
        <v>687</v>
      </c>
      <c r="Q43" s="265">
        <v>20</v>
      </c>
    </row>
    <row r="45" spans="2:28" x14ac:dyDescent="0.25">
      <c r="B45" s="202"/>
      <c r="C45" s="203"/>
      <c r="D45" s="204" t="s">
        <v>635</v>
      </c>
      <c r="E45" s="204" t="s">
        <v>636</v>
      </c>
      <c r="F45" s="204" t="s">
        <v>637</v>
      </c>
      <c r="G45" s="204" t="s">
        <v>638</v>
      </c>
      <c r="H45" s="204" t="s">
        <v>639</v>
      </c>
      <c r="I45" s="204" t="s">
        <v>640</v>
      </c>
      <c r="J45" s="205"/>
      <c r="K45" s="202"/>
      <c r="L45" s="203"/>
      <c r="M45" s="204" t="s">
        <v>637</v>
      </c>
      <c r="N45" s="204" t="s">
        <v>638</v>
      </c>
      <c r="O45" s="204" t="s">
        <v>639</v>
      </c>
      <c r="P45" s="204" t="s">
        <v>640</v>
      </c>
      <c r="Q45" s="251"/>
      <c r="R45" s="251"/>
      <c r="S45" s="205"/>
      <c r="T45" s="205"/>
      <c r="U45" s="205"/>
      <c r="V45" s="205"/>
      <c r="W45" s="205"/>
      <c r="X45" s="205"/>
      <c r="Y45" s="205"/>
      <c r="Z45" s="205"/>
      <c r="AA45" s="205"/>
      <c r="AB45" s="205"/>
    </row>
    <row r="46" spans="2:28" x14ac:dyDescent="0.25">
      <c r="B46" s="366" t="s">
        <v>641</v>
      </c>
      <c r="C46" s="366"/>
      <c r="D46" s="208"/>
      <c r="E46" s="208"/>
      <c r="F46" s="208"/>
      <c r="G46" s="208"/>
      <c r="H46" s="208"/>
      <c r="I46" s="208"/>
      <c r="J46" s="27"/>
      <c r="K46" s="366" t="s">
        <v>641</v>
      </c>
      <c r="L46" s="366"/>
      <c r="M46" s="208"/>
      <c r="N46" s="208"/>
      <c r="O46" s="208"/>
      <c r="P46" s="208"/>
      <c r="Q46" s="253"/>
      <c r="R46" s="253"/>
      <c r="S46" s="27"/>
      <c r="T46" s="27"/>
      <c r="U46" s="27"/>
      <c r="V46" s="27"/>
      <c r="W46" s="27"/>
      <c r="X46" s="27"/>
      <c r="Y46" s="27"/>
      <c r="Z46" s="27"/>
      <c r="AA46" s="27"/>
      <c r="AB46" s="27"/>
    </row>
    <row r="47" spans="2:28" x14ac:dyDescent="0.25">
      <c r="B47" s="380" t="s">
        <v>688</v>
      </c>
      <c r="C47" s="380"/>
      <c r="D47" s="208"/>
      <c r="E47" s="208"/>
      <c r="F47" s="208"/>
      <c r="G47" s="208"/>
      <c r="H47" s="208"/>
      <c r="I47" s="208"/>
      <c r="J47" s="27"/>
      <c r="K47" s="380" t="s">
        <v>688</v>
      </c>
      <c r="L47" s="380"/>
      <c r="M47" s="208"/>
      <c r="N47" s="208"/>
      <c r="O47" s="208"/>
      <c r="P47" s="208"/>
      <c r="Q47" s="253"/>
      <c r="R47" s="253"/>
      <c r="S47" s="27"/>
      <c r="T47" s="27"/>
      <c r="U47" s="27"/>
      <c r="V47" s="27"/>
      <c r="W47" s="27"/>
      <c r="X47" s="27"/>
      <c r="Y47" s="27"/>
      <c r="Z47" s="27"/>
      <c r="AA47" s="27"/>
      <c r="AB47" s="27"/>
    </row>
    <row r="48" spans="2:28" x14ac:dyDescent="0.25">
      <c r="B48" s="370" t="s">
        <v>788</v>
      </c>
      <c r="C48" s="371"/>
      <c r="D48" s="209"/>
      <c r="E48" s="207"/>
      <c r="F48" s="207"/>
      <c r="G48" s="207"/>
      <c r="H48" s="207"/>
      <c r="I48" s="207"/>
      <c r="J48" s="27"/>
      <c r="K48" s="370" t="s">
        <v>788</v>
      </c>
      <c r="L48" s="371"/>
      <c r="M48" s="207">
        <f>3750*Q43</f>
        <v>75000</v>
      </c>
      <c r="N48" s="207"/>
      <c r="O48" s="207"/>
      <c r="P48" s="207"/>
      <c r="Q48" s="252"/>
      <c r="R48" s="252"/>
      <c r="S48" s="27"/>
      <c r="T48" s="27"/>
      <c r="U48" s="27"/>
      <c r="V48" s="27"/>
      <c r="W48" s="27"/>
      <c r="X48" s="27"/>
      <c r="Y48" s="27"/>
      <c r="Z48" s="27"/>
      <c r="AA48" s="27"/>
      <c r="AB48" s="27"/>
    </row>
    <row r="49" spans="2:28" ht="24.6" customHeight="1" x14ac:dyDescent="0.25">
      <c r="B49" s="375" t="s">
        <v>789</v>
      </c>
      <c r="C49" s="376"/>
      <c r="D49" s="209"/>
      <c r="E49" s="207"/>
      <c r="F49" s="207"/>
      <c r="G49" s="207"/>
      <c r="H49" s="207"/>
      <c r="I49" s="207"/>
      <c r="J49" s="27"/>
      <c r="K49" s="375" t="s">
        <v>789</v>
      </c>
      <c r="L49" s="376"/>
      <c r="M49" s="207">
        <f>2050*Q43</f>
        <v>41000</v>
      </c>
      <c r="N49" s="207"/>
      <c r="O49" s="207"/>
      <c r="P49" s="207"/>
      <c r="Q49" s="252"/>
      <c r="R49" s="252"/>
      <c r="S49" s="27"/>
      <c r="T49" s="27"/>
      <c r="U49" s="27"/>
      <c r="V49" s="27"/>
      <c r="W49" s="27"/>
      <c r="X49" s="27"/>
      <c r="Y49" s="27"/>
      <c r="Z49" s="27"/>
      <c r="AA49" s="27"/>
      <c r="AB49" s="27"/>
    </row>
    <row r="50" spans="2:28" x14ac:dyDescent="0.25">
      <c r="B50" s="370" t="s">
        <v>790</v>
      </c>
      <c r="C50" s="371"/>
      <c r="D50" s="209"/>
      <c r="E50" s="207"/>
      <c r="F50" s="207"/>
      <c r="G50" s="207"/>
      <c r="H50" s="207"/>
      <c r="I50" s="207"/>
      <c r="J50" s="27"/>
      <c r="K50" s="370" t="s">
        <v>790</v>
      </c>
      <c r="L50" s="371"/>
      <c r="M50" s="207">
        <f>500*Q43</f>
        <v>10000</v>
      </c>
      <c r="N50" s="207"/>
      <c r="O50" s="207"/>
      <c r="P50" s="207"/>
      <c r="Q50" s="252"/>
      <c r="R50" s="252"/>
      <c r="S50" s="27"/>
      <c r="T50" s="27"/>
      <c r="U50" s="27"/>
      <c r="V50" s="27"/>
      <c r="W50" s="27"/>
      <c r="X50" s="27"/>
      <c r="Y50" s="27"/>
      <c r="Z50" s="27"/>
      <c r="AA50" s="27"/>
      <c r="AB50" s="27"/>
    </row>
    <row r="51" spans="2:28" ht="25.5" customHeight="1" x14ac:dyDescent="0.25">
      <c r="B51" s="375" t="s">
        <v>724</v>
      </c>
      <c r="C51" s="376"/>
      <c r="D51" s="207">
        <v>294500</v>
      </c>
      <c r="E51" s="207"/>
      <c r="F51" s="207"/>
      <c r="G51" s="207"/>
      <c r="H51" s="207"/>
      <c r="I51" s="207"/>
      <c r="J51" s="27"/>
      <c r="K51" s="375" t="s">
        <v>724</v>
      </c>
      <c r="L51" s="376"/>
      <c r="M51" s="207"/>
      <c r="N51" s="207"/>
      <c r="O51" s="207"/>
      <c r="P51" s="207"/>
      <c r="Q51" s="252"/>
      <c r="R51" s="252"/>
      <c r="S51" s="27"/>
      <c r="T51" s="27"/>
      <c r="U51" s="27"/>
      <c r="V51" s="27"/>
      <c r="W51" s="27"/>
      <c r="X51" s="27"/>
      <c r="Y51" s="27"/>
      <c r="Z51" s="27"/>
      <c r="AA51" s="27"/>
      <c r="AB51" s="27"/>
    </row>
    <row r="52" spans="2:28" x14ac:dyDescent="0.25">
      <c r="B52" s="370" t="s">
        <v>692</v>
      </c>
      <c r="C52" s="371"/>
      <c r="D52" s="207">
        <v>90000</v>
      </c>
      <c r="E52" s="207"/>
      <c r="F52" s="207"/>
      <c r="G52" s="207"/>
      <c r="H52" s="207"/>
      <c r="I52" s="207"/>
      <c r="J52" s="27"/>
      <c r="K52" s="370" t="s">
        <v>692</v>
      </c>
      <c r="L52" s="371"/>
      <c r="M52" s="207"/>
      <c r="N52" s="207"/>
      <c r="O52" s="207"/>
      <c r="P52" s="207"/>
      <c r="Q52" s="252"/>
      <c r="R52" s="252"/>
      <c r="S52" s="27"/>
      <c r="T52" s="27"/>
      <c r="U52" s="27"/>
      <c r="V52" s="27"/>
      <c r="W52" s="27"/>
      <c r="X52" s="27"/>
      <c r="Y52" s="27"/>
      <c r="Z52" s="27"/>
      <c r="AA52" s="27"/>
      <c r="AB52" s="27"/>
    </row>
    <row r="53" spans="2:28" ht="24.95" customHeight="1" x14ac:dyDescent="0.25">
      <c r="B53" s="375" t="s">
        <v>779</v>
      </c>
      <c r="C53" s="376"/>
      <c r="D53" s="207">
        <v>20020</v>
      </c>
      <c r="E53" s="207"/>
      <c r="F53" s="207"/>
      <c r="G53" s="207"/>
      <c r="H53" s="207"/>
      <c r="I53" s="207"/>
      <c r="J53" s="27"/>
      <c r="K53" s="375" t="s">
        <v>779</v>
      </c>
      <c r="L53" s="376"/>
      <c r="M53" s="207"/>
      <c r="N53" s="207"/>
      <c r="O53" s="207"/>
      <c r="P53" s="207"/>
      <c r="Q53" s="252"/>
      <c r="R53" s="252"/>
      <c r="S53" s="27"/>
      <c r="T53" s="27"/>
      <c r="U53" s="27"/>
      <c r="V53" s="27"/>
      <c r="W53" s="27"/>
      <c r="X53" s="27"/>
      <c r="Y53" s="27"/>
      <c r="Z53" s="27"/>
      <c r="AA53" s="27"/>
      <c r="AB53" s="27"/>
    </row>
    <row r="54" spans="2:28" x14ac:dyDescent="0.25">
      <c r="B54" s="380" t="s">
        <v>695</v>
      </c>
      <c r="C54" s="380"/>
      <c r="D54" s="207"/>
      <c r="E54" s="207"/>
      <c r="F54" s="207"/>
      <c r="G54" s="207"/>
      <c r="H54" s="207"/>
      <c r="I54" s="207"/>
      <c r="J54" s="27"/>
      <c r="K54" s="380" t="s">
        <v>695</v>
      </c>
      <c r="L54" s="380"/>
      <c r="M54" s="207"/>
      <c r="N54" s="207"/>
      <c r="O54" s="207"/>
      <c r="P54" s="207"/>
      <c r="Q54" s="252"/>
      <c r="R54" s="252"/>
      <c r="S54" s="27"/>
      <c r="T54" s="27"/>
      <c r="U54" s="27"/>
      <c r="V54" s="27"/>
      <c r="W54" s="27"/>
      <c r="X54" s="27"/>
      <c r="Y54" s="27"/>
      <c r="Z54" s="27"/>
      <c r="AA54" s="27"/>
      <c r="AB54" s="27"/>
    </row>
    <row r="55" spans="2:28" ht="26.45" customHeight="1" x14ac:dyDescent="0.25">
      <c r="B55" s="375" t="s">
        <v>764</v>
      </c>
      <c r="C55" s="376"/>
      <c r="D55" s="209"/>
      <c r="E55" s="207"/>
      <c r="F55" s="207"/>
      <c r="G55" s="207"/>
      <c r="H55" s="207"/>
      <c r="I55" s="207"/>
      <c r="J55" s="27"/>
      <c r="K55" s="375" t="s">
        <v>764</v>
      </c>
      <c r="L55" s="376"/>
      <c r="M55" s="207">
        <v>255000</v>
      </c>
      <c r="N55" s="207"/>
      <c r="O55" s="207"/>
      <c r="P55" s="207"/>
      <c r="Q55" s="252"/>
      <c r="R55" s="252"/>
      <c r="S55" s="27"/>
      <c r="T55" s="27"/>
      <c r="U55" s="27"/>
      <c r="V55" s="27"/>
      <c r="W55" s="27"/>
      <c r="X55" s="27"/>
      <c r="Y55" s="27"/>
      <c r="Z55" s="27"/>
      <c r="AA55" s="27"/>
      <c r="AB55" s="27"/>
    </row>
    <row r="56" spans="2:28" ht="25.5" customHeight="1" x14ac:dyDescent="0.25">
      <c r="B56" s="375" t="s">
        <v>765</v>
      </c>
      <c r="C56" s="376"/>
      <c r="D56" s="209"/>
      <c r="E56" s="207"/>
      <c r="F56" s="207"/>
      <c r="G56" s="207"/>
      <c r="H56" s="207"/>
      <c r="I56" s="207"/>
      <c r="J56" s="27"/>
      <c r="K56" s="375" t="s">
        <v>765</v>
      </c>
      <c r="L56" s="376"/>
      <c r="M56" s="207">
        <v>76500</v>
      </c>
      <c r="N56" s="207"/>
      <c r="O56" s="207"/>
      <c r="P56" s="207"/>
      <c r="Q56" s="252"/>
      <c r="R56" s="252"/>
      <c r="S56" s="27"/>
      <c r="T56" s="27"/>
      <c r="U56" s="27"/>
      <c r="V56" s="27"/>
      <c r="W56" s="27"/>
      <c r="X56" s="27"/>
      <c r="Y56" s="27"/>
      <c r="Z56" s="27"/>
      <c r="AA56" s="27"/>
      <c r="AB56" s="27"/>
    </row>
    <row r="57" spans="2:28" ht="24.95" customHeight="1" x14ac:dyDescent="0.25">
      <c r="B57" s="375" t="s">
        <v>696</v>
      </c>
      <c r="C57" s="376"/>
      <c r="D57" s="209"/>
      <c r="E57" s="207"/>
      <c r="F57" s="207"/>
      <c r="G57" s="207"/>
      <c r="H57" s="207"/>
      <c r="I57" s="207"/>
      <c r="J57" s="27"/>
      <c r="K57" s="375" t="s">
        <v>696</v>
      </c>
      <c r="L57" s="376"/>
      <c r="M57" s="207">
        <v>68000</v>
      </c>
      <c r="N57" s="207"/>
      <c r="O57" s="207"/>
      <c r="P57" s="207"/>
      <c r="Q57" s="252"/>
      <c r="R57" s="252"/>
      <c r="S57" s="27"/>
      <c r="T57" s="27"/>
      <c r="U57" s="27"/>
      <c r="V57" s="27"/>
      <c r="W57" s="27"/>
      <c r="X57" s="27"/>
      <c r="Y57" s="27"/>
      <c r="Z57" s="27"/>
      <c r="AA57" s="27"/>
      <c r="AB57" s="27"/>
    </row>
    <row r="58" spans="2:28" ht="24.95" customHeight="1" x14ac:dyDescent="0.25">
      <c r="B58" s="375" t="s">
        <v>776</v>
      </c>
      <c r="C58" s="376"/>
      <c r="D58" s="207">
        <v>17000</v>
      </c>
      <c r="E58" s="207"/>
      <c r="F58" s="207"/>
      <c r="G58" s="207"/>
      <c r="H58" s="207"/>
      <c r="I58" s="207"/>
      <c r="J58" s="27"/>
      <c r="K58" s="375" t="s">
        <v>776</v>
      </c>
      <c r="L58" s="376"/>
      <c r="M58" s="207"/>
      <c r="N58" s="207"/>
      <c r="O58" s="207"/>
      <c r="P58" s="207"/>
      <c r="Q58" s="252"/>
      <c r="R58" s="252"/>
      <c r="S58" s="27"/>
      <c r="T58" s="27"/>
      <c r="U58" s="27"/>
      <c r="V58" s="27"/>
      <c r="W58" s="27"/>
      <c r="X58" s="27"/>
      <c r="Y58" s="27"/>
      <c r="Z58" s="27"/>
      <c r="AA58" s="27"/>
      <c r="AB58" s="27"/>
    </row>
    <row r="59" spans="2:28" x14ac:dyDescent="0.25">
      <c r="B59" s="370" t="s">
        <v>697</v>
      </c>
      <c r="C59" s="371"/>
      <c r="D59" s="207">
        <v>10200</v>
      </c>
      <c r="E59" s="207"/>
      <c r="F59" s="207"/>
      <c r="G59" s="207"/>
      <c r="H59" s="207"/>
      <c r="I59" s="207"/>
      <c r="J59" s="27"/>
      <c r="K59" s="370" t="s">
        <v>697</v>
      </c>
      <c r="L59" s="371"/>
      <c r="M59" s="207"/>
      <c r="N59" s="207"/>
      <c r="O59" s="207"/>
      <c r="P59" s="207"/>
      <c r="Q59" s="252"/>
      <c r="R59" s="252"/>
      <c r="S59" s="27"/>
      <c r="T59" s="27"/>
      <c r="U59" s="27"/>
      <c r="V59" s="27"/>
      <c r="W59" s="27"/>
      <c r="X59" s="27"/>
      <c r="Y59" s="27"/>
      <c r="Z59" s="27"/>
      <c r="AA59" s="27"/>
      <c r="AB59" s="27"/>
    </row>
    <row r="60" spans="2:28" ht="24.95" customHeight="1" x14ac:dyDescent="0.25">
      <c r="B60" s="375" t="s">
        <v>698</v>
      </c>
      <c r="C60" s="376"/>
      <c r="D60" s="207">
        <v>151200</v>
      </c>
      <c r="E60" s="207"/>
      <c r="F60" s="207"/>
      <c r="G60" s="207"/>
      <c r="H60" s="207"/>
      <c r="I60" s="207"/>
      <c r="J60" s="27"/>
      <c r="K60" s="375" t="s">
        <v>698</v>
      </c>
      <c r="L60" s="376"/>
      <c r="M60" s="207"/>
      <c r="N60" s="207"/>
      <c r="O60" s="207"/>
      <c r="P60" s="207"/>
      <c r="Q60" s="252"/>
      <c r="R60" s="252"/>
      <c r="S60" s="27"/>
      <c r="T60" s="27"/>
      <c r="U60" s="27"/>
      <c r="V60" s="27"/>
      <c r="W60" s="27"/>
      <c r="X60" s="27"/>
      <c r="Y60" s="27"/>
      <c r="Z60" s="27"/>
      <c r="AA60" s="27"/>
      <c r="AB60" s="27"/>
    </row>
    <row r="61" spans="2:28" ht="37.5" customHeight="1" x14ac:dyDescent="0.25">
      <c r="B61" s="375" t="s">
        <v>699</v>
      </c>
      <c r="C61" s="376"/>
      <c r="D61" s="207">
        <v>180000</v>
      </c>
      <c r="E61" s="207"/>
      <c r="F61" s="207"/>
      <c r="G61" s="207"/>
      <c r="H61" s="207"/>
      <c r="I61" s="207"/>
      <c r="J61" s="27"/>
      <c r="K61" s="375" t="s">
        <v>699</v>
      </c>
      <c r="L61" s="376"/>
      <c r="M61" s="207"/>
      <c r="N61" s="207"/>
      <c r="O61" s="207"/>
      <c r="P61" s="207"/>
      <c r="Q61" s="252"/>
      <c r="R61" s="252"/>
      <c r="S61" s="27"/>
      <c r="T61" s="27"/>
      <c r="U61" s="27"/>
      <c r="V61" s="27"/>
      <c r="W61" s="27"/>
      <c r="X61" s="27"/>
      <c r="Y61" s="27"/>
      <c r="Z61" s="27"/>
      <c r="AA61" s="27"/>
      <c r="AB61" s="27"/>
    </row>
    <row r="62" spans="2:28" x14ac:dyDescent="0.25">
      <c r="B62" s="370" t="s">
        <v>700</v>
      </c>
      <c r="C62" s="371"/>
      <c r="D62" s="207">
        <v>108000</v>
      </c>
      <c r="E62" s="207"/>
      <c r="F62" s="207"/>
      <c r="G62" s="207"/>
      <c r="H62" s="207"/>
      <c r="I62" s="207"/>
      <c r="J62" s="27"/>
      <c r="K62" s="370" t="s">
        <v>700</v>
      </c>
      <c r="L62" s="371"/>
      <c r="M62" s="207"/>
      <c r="N62" s="207"/>
      <c r="O62" s="207"/>
      <c r="P62" s="207"/>
      <c r="Q62" s="252"/>
      <c r="R62" s="252"/>
      <c r="S62" s="27"/>
      <c r="T62" s="27"/>
      <c r="U62" s="27"/>
      <c r="V62" s="27"/>
      <c r="W62" s="27"/>
      <c r="X62" s="27"/>
      <c r="Y62" s="27"/>
      <c r="Z62" s="27"/>
      <c r="AA62" s="27"/>
      <c r="AB62" s="27"/>
    </row>
    <row r="63" spans="2:28" x14ac:dyDescent="0.25">
      <c r="B63" s="370" t="s">
        <v>777</v>
      </c>
      <c r="C63" s="371"/>
      <c r="D63" s="207">
        <v>103500</v>
      </c>
      <c r="E63" s="207"/>
      <c r="F63" s="207"/>
      <c r="G63" s="207"/>
      <c r="H63" s="207"/>
      <c r="I63" s="207"/>
      <c r="J63" s="27"/>
      <c r="K63" s="370" t="s">
        <v>777</v>
      </c>
      <c r="L63" s="371"/>
      <c r="M63" s="207"/>
      <c r="N63" s="207"/>
      <c r="O63" s="207"/>
      <c r="P63" s="207"/>
      <c r="Q63" s="252"/>
      <c r="R63" s="252"/>
      <c r="S63" s="27"/>
      <c r="T63" s="27"/>
      <c r="U63" s="27"/>
      <c r="V63" s="27"/>
      <c r="W63" s="27"/>
      <c r="X63" s="27"/>
      <c r="Y63" s="27"/>
      <c r="Z63" s="27"/>
      <c r="AA63" s="27"/>
      <c r="AB63" s="27"/>
    </row>
    <row r="64" spans="2:28" x14ac:dyDescent="0.25">
      <c r="B64" s="370" t="s">
        <v>778</v>
      </c>
      <c r="C64" s="371"/>
      <c r="D64" s="207">
        <v>82500</v>
      </c>
      <c r="E64" s="207"/>
      <c r="F64" s="207"/>
      <c r="G64" s="207"/>
      <c r="H64" s="207"/>
      <c r="I64" s="207"/>
      <c r="J64" s="27"/>
      <c r="K64" s="370" t="s">
        <v>778</v>
      </c>
      <c r="L64" s="371"/>
      <c r="M64" s="207"/>
      <c r="N64" s="207"/>
      <c r="O64" s="207"/>
      <c r="P64" s="207"/>
      <c r="Q64" s="252"/>
      <c r="R64" s="252"/>
      <c r="S64" s="27"/>
      <c r="T64" s="27"/>
      <c r="U64" s="27"/>
      <c r="V64" s="27"/>
      <c r="W64" s="27"/>
      <c r="X64" s="27"/>
      <c r="Y64" s="27"/>
      <c r="Z64" s="27"/>
      <c r="AA64" s="27"/>
      <c r="AB64" s="27"/>
    </row>
    <row r="65" spans="2:28" x14ac:dyDescent="0.25">
      <c r="B65" s="366" t="s">
        <v>642</v>
      </c>
      <c r="C65" s="366"/>
      <c r="D65" s="208"/>
      <c r="E65" s="208"/>
      <c r="F65" s="208"/>
      <c r="G65" s="208"/>
      <c r="H65" s="208"/>
      <c r="I65" s="208"/>
      <c r="J65" s="27"/>
      <c r="K65" s="366" t="s">
        <v>642</v>
      </c>
      <c r="L65" s="366"/>
      <c r="M65" s="208"/>
      <c r="N65" s="208"/>
      <c r="O65" s="208"/>
      <c r="P65" s="208"/>
      <c r="Q65" s="253"/>
      <c r="R65" s="253"/>
      <c r="S65" s="27"/>
      <c r="T65" s="27"/>
      <c r="U65" s="27"/>
      <c r="V65" s="27"/>
      <c r="W65" s="27"/>
      <c r="X65" s="27"/>
      <c r="Y65" s="27"/>
      <c r="Z65" s="27"/>
      <c r="AA65" s="27"/>
      <c r="AB65" s="27"/>
    </row>
    <row r="66" spans="2:28" x14ac:dyDescent="0.25">
      <c r="B66" s="367" t="s">
        <v>693</v>
      </c>
      <c r="C66" s="367"/>
      <c r="D66" s="207"/>
      <c r="E66" s="207"/>
      <c r="F66" s="207"/>
      <c r="G66" s="207"/>
      <c r="H66" s="207"/>
      <c r="I66" s="207"/>
      <c r="J66" s="27"/>
      <c r="K66" s="367" t="s">
        <v>693</v>
      </c>
      <c r="L66" s="367"/>
      <c r="M66" s="207">
        <v>64800</v>
      </c>
      <c r="N66" s="207">
        <v>64800</v>
      </c>
      <c r="O66" s="207">
        <v>64800</v>
      </c>
      <c r="P66" s="207">
        <v>64800</v>
      </c>
      <c r="Q66" s="252"/>
      <c r="R66" s="252"/>
      <c r="S66" s="27"/>
      <c r="T66" s="27"/>
      <c r="U66" s="27"/>
      <c r="V66" s="27"/>
      <c r="W66" s="27"/>
      <c r="X66" s="27"/>
      <c r="Y66" s="27"/>
      <c r="Z66" s="27"/>
      <c r="AA66" s="27"/>
      <c r="AB66" s="27"/>
    </row>
    <row r="67" spans="2:28" x14ac:dyDescent="0.25">
      <c r="B67" s="370" t="s">
        <v>694</v>
      </c>
      <c r="C67" s="371"/>
      <c r="D67" s="207">
        <v>57504</v>
      </c>
      <c r="E67" s="207"/>
      <c r="F67" s="207">
        <v>57504</v>
      </c>
      <c r="G67" s="207">
        <v>57504</v>
      </c>
      <c r="H67" s="207">
        <v>57504</v>
      </c>
      <c r="I67" s="207">
        <v>57504</v>
      </c>
      <c r="J67" s="27"/>
      <c r="K67" s="370" t="s">
        <v>694</v>
      </c>
      <c r="L67" s="371"/>
      <c r="M67" s="207"/>
      <c r="N67" s="207"/>
      <c r="O67" s="207"/>
      <c r="P67" s="207"/>
      <c r="Q67" s="252"/>
      <c r="R67" s="252"/>
      <c r="S67" s="27"/>
      <c r="T67" s="27"/>
      <c r="U67" s="27"/>
      <c r="V67" s="27"/>
      <c r="W67" s="27"/>
      <c r="X67" s="27"/>
      <c r="Y67" s="27"/>
      <c r="Z67" s="27"/>
      <c r="AA67" s="27"/>
      <c r="AB67" s="27"/>
    </row>
    <row r="68" spans="2:28" x14ac:dyDescent="0.25">
      <c r="B68" s="366" t="s">
        <v>653</v>
      </c>
      <c r="C68" s="366"/>
      <c r="D68" s="208"/>
      <c r="E68" s="208"/>
      <c r="F68" s="208"/>
      <c r="G68" s="208"/>
      <c r="H68" s="208"/>
      <c r="I68" s="207">
        <f>-(SUM(D48:D53))*C18</f>
        <v>0</v>
      </c>
      <c r="J68" s="27"/>
      <c r="K68" s="366" t="s">
        <v>653</v>
      </c>
      <c r="L68" s="366"/>
      <c r="M68" s="208"/>
      <c r="N68" s="208"/>
      <c r="O68" s="208"/>
      <c r="P68" s="208"/>
      <c r="Q68" s="253"/>
      <c r="R68" s="252"/>
      <c r="S68" s="27"/>
      <c r="T68" s="27"/>
      <c r="U68" s="27"/>
      <c r="V68" s="27"/>
      <c r="W68" s="27"/>
      <c r="X68" s="27"/>
      <c r="Y68" s="27"/>
      <c r="Z68" s="27"/>
      <c r="AA68" s="27"/>
    </row>
    <row r="69" spans="2:28" x14ac:dyDescent="0.25">
      <c r="B69" s="368" t="s">
        <v>643</v>
      </c>
      <c r="C69" s="369"/>
      <c r="D69" s="207">
        <f t="shared" ref="D69:I69" si="1">SUM(D48:D68)</f>
        <v>1114424</v>
      </c>
      <c r="E69" s="207">
        <f t="shared" si="1"/>
        <v>0</v>
      </c>
      <c r="F69" s="207">
        <f t="shared" si="1"/>
        <v>57504</v>
      </c>
      <c r="G69" s="207">
        <f t="shared" si="1"/>
        <v>57504</v>
      </c>
      <c r="H69" s="207">
        <f t="shared" si="1"/>
        <v>57504</v>
      </c>
      <c r="I69" s="207">
        <f t="shared" si="1"/>
        <v>57504</v>
      </c>
      <c r="J69" s="210"/>
      <c r="K69" s="368" t="s">
        <v>643</v>
      </c>
      <c r="L69" s="369"/>
      <c r="M69" s="207">
        <f t="shared" ref="M69" si="2">SUM(M48:M68)</f>
        <v>590300</v>
      </c>
      <c r="N69" s="207">
        <f t="shared" ref="N69" si="3">SUM(N48:N68)</f>
        <v>64800</v>
      </c>
      <c r="O69" s="207">
        <f t="shared" ref="O69" si="4">SUM(O48:O68)</f>
        <v>64800</v>
      </c>
      <c r="P69" s="207">
        <f t="shared" ref="P69" si="5">SUM(P48:P68)</f>
        <v>64800</v>
      </c>
      <c r="Q69" s="252"/>
      <c r="R69" s="252"/>
      <c r="S69" s="210"/>
      <c r="T69" s="210"/>
      <c r="U69" s="210"/>
      <c r="V69" s="210"/>
      <c r="W69" s="210"/>
      <c r="X69" s="210"/>
      <c r="Y69" s="210"/>
      <c r="Z69" s="210"/>
      <c r="AA69" s="210"/>
      <c r="AB69" s="210"/>
    </row>
    <row r="70" spans="2:28" s="213" customFormat="1" x14ac:dyDescent="0.25">
      <c r="D70" s="214">
        <f>D69</f>
        <v>1114424</v>
      </c>
      <c r="E70" s="215">
        <f>E69/((1+C17)^(E71))</f>
        <v>0</v>
      </c>
      <c r="F70" s="215">
        <f>F69/((1+C17)^(F71))</f>
        <v>43481.285444234411</v>
      </c>
      <c r="G70" s="215">
        <f>G69/((1+C17)^(G71))</f>
        <v>37809.813429769056</v>
      </c>
      <c r="H70" s="215">
        <f>H69/((1+C17)^(H71))</f>
        <v>32878.098634581795</v>
      </c>
      <c r="I70" s="215">
        <f>I69/((1+C17)^(I71))</f>
        <v>28589.65098659286</v>
      </c>
      <c r="J70" s="215"/>
      <c r="M70" s="214">
        <f>M69</f>
        <v>590300</v>
      </c>
      <c r="N70" s="215">
        <f>N69/((1+L17)^(N71))</f>
        <v>56347.826086956527</v>
      </c>
      <c r="O70" s="215">
        <f>O69/((1+L17)^(O71))</f>
        <v>48998.109640831768</v>
      </c>
      <c r="P70" s="215">
        <f>P69/((1+L17)^(P71))</f>
        <v>42607.051861592845</v>
      </c>
      <c r="Q70" s="254"/>
      <c r="R70" s="254"/>
      <c r="S70" s="215"/>
      <c r="T70" s="215"/>
      <c r="U70" s="215"/>
      <c r="V70" s="215"/>
      <c r="W70" s="215"/>
      <c r="X70" s="215"/>
      <c r="Y70" s="215"/>
      <c r="Z70" s="215"/>
      <c r="AA70" s="215"/>
      <c r="AB70" s="215"/>
    </row>
    <row r="71" spans="2:28" ht="15.75" thickBot="1" x14ac:dyDescent="0.3">
      <c r="D71" s="215"/>
      <c r="E71" s="215">
        <v>1</v>
      </c>
      <c r="F71" s="215">
        <v>2</v>
      </c>
      <c r="G71" s="215">
        <v>3</v>
      </c>
      <c r="H71" s="215">
        <v>4</v>
      </c>
      <c r="I71" s="215">
        <v>5</v>
      </c>
      <c r="J71" s="215"/>
      <c r="M71" s="215"/>
      <c r="N71" s="215">
        <v>1</v>
      </c>
      <c r="O71" s="215">
        <v>2</v>
      </c>
      <c r="P71" s="215">
        <v>3</v>
      </c>
      <c r="Q71" s="254"/>
      <c r="R71" s="254"/>
      <c r="S71" s="215"/>
      <c r="T71" s="215"/>
      <c r="U71" s="215"/>
      <c r="V71" s="215"/>
      <c r="W71" s="215"/>
      <c r="X71" s="215"/>
      <c r="Y71" s="215"/>
      <c r="Z71" s="215"/>
      <c r="AA71" s="215"/>
      <c r="AB71" s="215"/>
    </row>
    <row r="72" spans="2:28" s="186" customFormat="1" ht="18.75" x14ac:dyDescent="0.3">
      <c r="C72" s="258" t="s">
        <v>646</v>
      </c>
      <c r="D72" s="259">
        <f>SUM(D70:I70)</f>
        <v>1257182.8484951782</v>
      </c>
      <c r="L72" s="258" t="s">
        <v>646</v>
      </c>
      <c r="M72" s="259">
        <f>SUM(M70:P70)</f>
        <v>738252.98758938117</v>
      </c>
    </row>
    <row r="73" spans="2:28" x14ac:dyDescent="0.25">
      <c r="C73" s="260"/>
      <c r="D73" s="261"/>
      <c r="L73" s="260"/>
      <c r="M73" s="261"/>
    </row>
    <row r="74" spans="2:28" s="186" customFormat="1" ht="19.5" thickBot="1" x14ac:dyDescent="0.35">
      <c r="C74" s="262" t="s">
        <v>647</v>
      </c>
      <c r="D74" s="263">
        <f>D72*C17/(1-(1+C17)^(-C16))</f>
        <v>375037.19599399704</v>
      </c>
      <c r="L74" s="262" t="s">
        <v>647</v>
      </c>
      <c r="M74" s="263">
        <f>M72*L17/(1-(1+L17)^(-L16))</f>
        <v>323337.80057595408</v>
      </c>
    </row>
    <row r="75" spans="2:28" x14ac:dyDescent="0.25">
      <c r="H75" s="222"/>
      <c r="I75" s="222"/>
      <c r="J75" s="222"/>
      <c r="Q75" s="222"/>
      <c r="R75" s="222"/>
    </row>
    <row r="76" spans="2:28" x14ac:dyDescent="0.25">
      <c r="H76" s="222"/>
      <c r="Q76" s="222"/>
    </row>
    <row r="77" spans="2:28" s="186" customFormat="1" ht="18.75" x14ac:dyDescent="0.3">
      <c r="B77" s="199" t="s">
        <v>769</v>
      </c>
      <c r="F77" s="231"/>
      <c r="G77" s="231"/>
      <c r="H77" s="231"/>
      <c r="I77" s="231"/>
      <c r="K77" s="199" t="s">
        <v>769</v>
      </c>
      <c r="O77" s="231"/>
      <c r="P77" s="231"/>
      <c r="Q77" s="231"/>
      <c r="R77" s="231"/>
    </row>
    <row r="79" spans="2:28" x14ac:dyDescent="0.25">
      <c r="B79" s="202"/>
      <c r="C79" s="203"/>
      <c r="D79" s="204" t="s">
        <v>635</v>
      </c>
      <c r="E79" s="204" t="s">
        <v>636</v>
      </c>
      <c r="F79" s="204" t="s">
        <v>637</v>
      </c>
      <c r="G79" s="204" t="s">
        <v>638</v>
      </c>
      <c r="H79" s="204" t="s">
        <v>639</v>
      </c>
      <c r="I79" s="204" t="s">
        <v>640</v>
      </c>
      <c r="K79" s="202"/>
      <c r="L79" s="203"/>
      <c r="M79" s="204" t="s">
        <v>637</v>
      </c>
      <c r="N79" s="204" t="s">
        <v>638</v>
      </c>
      <c r="O79" s="204" t="s">
        <v>639</v>
      </c>
      <c r="P79" s="204" t="s">
        <v>640</v>
      </c>
      <c r="Q79" s="251"/>
      <c r="R79" s="251"/>
    </row>
    <row r="80" spans="2:28" x14ac:dyDescent="0.25">
      <c r="B80" s="366" t="s">
        <v>641</v>
      </c>
      <c r="C80" s="366"/>
      <c r="D80" s="204"/>
      <c r="E80" s="236"/>
      <c r="F80" s="236"/>
      <c r="G80" s="236"/>
      <c r="H80" s="236"/>
      <c r="I80" s="236"/>
      <c r="K80" s="366" t="s">
        <v>641</v>
      </c>
      <c r="L80" s="366"/>
      <c r="M80" s="204"/>
      <c r="N80" s="237"/>
      <c r="O80" s="237"/>
      <c r="P80" s="237"/>
      <c r="Q80" s="255"/>
      <c r="R80" s="255"/>
    </row>
    <row r="81" spans="2:18" x14ac:dyDescent="0.25">
      <c r="B81" s="383" t="s">
        <v>718</v>
      </c>
      <c r="C81" s="384"/>
      <c r="D81" s="162"/>
      <c r="E81" s="163"/>
      <c r="F81" s="163"/>
      <c r="G81" s="163"/>
      <c r="H81" s="163"/>
      <c r="I81" s="163"/>
      <c r="K81" s="383" t="s">
        <v>718</v>
      </c>
      <c r="L81" s="384"/>
      <c r="M81" s="162"/>
      <c r="N81" s="163"/>
      <c r="O81" s="163"/>
      <c r="P81" s="163"/>
      <c r="Q81" s="256"/>
      <c r="R81" s="256"/>
    </row>
    <row r="82" spans="2:18" ht="63.95" customHeight="1" x14ac:dyDescent="0.25">
      <c r="B82" s="375" t="s">
        <v>726</v>
      </c>
      <c r="C82" s="376"/>
      <c r="D82" s="162">
        <f>59680*6</f>
        <v>358080</v>
      </c>
      <c r="E82" s="163"/>
      <c r="F82" s="163"/>
      <c r="G82" s="163"/>
      <c r="H82" s="163"/>
      <c r="I82" s="163"/>
      <c r="K82" s="375" t="s">
        <v>726</v>
      </c>
      <c r="L82" s="376"/>
      <c r="M82" s="162">
        <f>59680*6</f>
        <v>358080</v>
      </c>
      <c r="N82" s="163"/>
      <c r="O82" s="163"/>
      <c r="P82" s="163"/>
      <c r="Q82" s="256"/>
      <c r="R82" s="256"/>
    </row>
    <row r="83" spans="2:18" x14ac:dyDescent="0.25">
      <c r="B83" s="383" t="s">
        <v>719</v>
      </c>
      <c r="C83" s="384"/>
      <c r="D83" s="162"/>
      <c r="E83" s="163"/>
      <c r="F83" s="163"/>
      <c r="G83" s="163"/>
      <c r="H83" s="163"/>
      <c r="I83" s="163"/>
      <c r="K83" s="383" t="s">
        <v>719</v>
      </c>
      <c r="L83" s="384"/>
      <c r="M83" s="162"/>
      <c r="N83" s="163"/>
      <c r="O83" s="163"/>
      <c r="P83" s="163"/>
      <c r="Q83" s="256"/>
      <c r="R83" s="256"/>
    </row>
    <row r="84" spans="2:18" ht="66" customHeight="1" x14ac:dyDescent="0.25">
      <c r="B84" s="375" t="s">
        <v>726</v>
      </c>
      <c r="C84" s="376"/>
      <c r="D84" s="162">
        <f>78680*2</f>
        <v>157360</v>
      </c>
      <c r="E84" s="163"/>
      <c r="F84" s="163"/>
      <c r="G84" s="163"/>
      <c r="H84" s="163"/>
      <c r="I84" s="163"/>
      <c r="K84" s="375" t="s">
        <v>726</v>
      </c>
      <c r="L84" s="376"/>
      <c r="M84" s="162">
        <f>78680*2</f>
        <v>157360</v>
      </c>
      <c r="N84" s="163"/>
      <c r="O84" s="163"/>
      <c r="P84" s="163"/>
      <c r="Q84" s="256"/>
      <c r="R84" s="256"/>
    </row>
    <row r="85" spans="2:18" x14ac:dyDescent="0.25">
      <c r="B85" s="383" t="s">
        <v>723</v>
      </c>
      <c r="C85" s="384"/>
      <c r="D85" s="162"/>
      <c r="E85" s="163"/>
      <c r="F85" s="163"/>
      <c r="G85" s="163"/>
      <c r="H85" s="163"/>
      <c r="I85" s="163"/>
      <c r="K85" s="383" t="s">
        <v>723</v>
      </c>
      <c r="L85" s="384"/>
      <c r="M85" s="162"/>
      <c r="N85" s="163"/>
      <c r="O85" s="163"/>
      <c r="P85" s="163"/>
      <c r="Q85" s="256"/>
      <c r="R85" s="256"/>
    </row>
    <row r="86" spans="2:18" x14ac:dyDescent="0.25">
      <c r="B86" s="385" t="s">
        <v>722</v>
      </c>
      <c r="C86" s="386"/>
      <c r="D86" s="162">
        <f>83000*3</f>
        <v>249000</v>
      </c>
      <c r="E86" s="163"/>
      <c r="F86" s="163"/>
      <c r="G86" s="163"/>
      <c r="H86" s="163"/>
      <c r="I86" s="163"/>
      <c r="K86" s="385" t="s">
        <v>722</v>
      </c>
      <c r="L86" s="386"/>
      <c r="M86" s="162">
        <f>83000*3</f>
        <v>249000</v>
      </c>
      <c r="N86" s="163"/>
      <c r="O86" s="163"/>
      <c r="P86" s="163"/>
      <c r="Q86" s="256"/>
      <c r="R86" s="256"/>
    </row>
    <row r="87" spans="2:18" x14ac:dyDescent="0.25">
      <c r="B87" s="383" t="s">
        <v>721</v>
      </c>
      <c r="C87" s="384"/>
      <c r="D87" s="162"/>
      <c r="E87" s="163"/>
      <c r="F87" s="163"/>
      <c r="G87" s="163"/>
      <c r="H87" s="163"/>
      <c r="I87" s="163"/>
      <c r="K87" s="383" t="s">
        <v>721</v>
      </c>
      <c r="L87" s="384"/>
      <c r="M87" s="162"/>
      <c r="N87" s="163"/>
      <c r="O87" s="163"/>
      <c r="P87" s="163"/>
      <c r="Q87" s="256"/>
      <c r="R87" s="256"/>
    </row>
    <row r="88" spans="2:18" ht="24" customHeight="1" x14ac:dyDescent="0.25">
      <c r="B88" s="375" t="s">
        <v>725</v>
      </c>
      <c r="C88" s="376"/>
      <c r="D88" s="162"/>
      <c r="E88" s="163"/>
      <c r="F88" s="163"/>
      <c r="G88" s="163"/>
      <c r="H88" s="163"/>
      <c r="I88" s="163"/>
      <c r="K88" s="375" t="s">
        <v>725</v>
      </c>
      <c r="L88" s="376"/>
      <c r="M88" s="162"/>
      <c r="N88" s="163"/>
      <c r="O88" s="163"/>
      <c r="P88" s="163"/>
      <c r="Q88" s="256"/>
      <c r="R88" s="256"/>
    </row>
    <row r="89" spans="2:18" x14ac:dyDescent="0.25">
      <c r="B89" s="385"/>
      <c r="C89" s="386"/>
      <c r="D89" s="162"/>
      <c r="E89" s="163"/>
      <c r="F89" s="163"/>
      <c r="G89" s="163"/>
      <c r="H89" s="163"/>
      <c r="I89" s="163"/>
      <c r="K89" s="385"/>
      <c r="L89" s="386"/>
      <c r="M89" s="162"/>
      <c r="N89" s="163"/>
      <c r="O89" s="163"/>
      <c r="P89" s="163"/>
      <c r="Q89" s="256"/>
      <c r="R89" s="256"/>
    </row>
    <row r="90" spans="2:18" x14ac:dyDescent="0.25">
      <c r="B90" s="366" t="s">
        <v>642</v>
      </c>
      <c r="C90" s="366"/>
      <c r="D90" s="206"/>
      <c r="E90" s="206"/>
      <c r="F90" s="206"/>
      <c r="G90" s="206"/>
      <c r="H90" s="206"/>
      <c r="I90" s="206"/>
      <c r="K90" s="366" t="s">
        <v>642</v>
      </c>
      <c r="L90" s="366"/>
      <c r="M90" s="206"/>
      <c r="N90" s="206"/>
      <c r="O90" s="206"/>
      <c r="P90" s="206"/>
      <c r="Q90" s="249"/>
      <c r="R90" s="249"/>
    </row>
    <row r="91" spans="2:18" ht="26.1" customHeight="1" x14ac:dyDescent="0.25">
      <c r="B91" s="375" t="s">
        <v>727</v>
      </c>
      <c r="C91" s="376"/>
      <c r="D91" s="206"/>
      <c r="E91" s="162">
        <f>78680*4</f>
        <v>314720</v>
      </c>
      <c r="F91" s="162">
        <f>78680*12</f>
        <v>944160</v>
      </c>
      <c r="G91" s="162">
        <f>(78680*12)*0.9</f>
        <v>849744</v>
      </c>
      <c r="H91" s="162">
        <f>(78680*12)*0.85</f>
        <v>802536</v>
      </c>
      <c r="I91" s="162">
        <f>(78680*12)*0.8</f>
        <v>755328</v>
      </c>
      <c r="K91" s="375" t="s">
        <v>727</v>
      </c>
      <c r="L91" s="376"/>
      <c r="M91" s="206"/>
      <c r="N91" s="162">
        <f>78680*4</f>
        <v>314720</v>
      </c>
      <c r="O91" s="162">
        <f>78680*12</f>
        <v>944160</v>
      </c>
      <c r="P91" s="162">
        <f>(78680*12)*0.9</f>
        <v>849744</v>
      </c>
      <c r="Q91" s="257"/>
      <c r="R91" s="257"/>
    </row>
    <row r="92" spans="2:18" x14ac:dyDescent="0.25">
      <c r="B92" s="374" t="s">
        <v>728</v>
      </c>
      <c r="C92" s="374"/>
      <c r="D92" s="206"/>
      <c r="E92" s="162"/>
      <c r="F92" s="162"/>
      <c r="G92" s="162"/>
      <c r="H92" s="162"/>
      <c r="I92" s="162"/>
      <c r="K92" s="374" t="s">
        <v>728</v>
      </c>
      <c r="L92" s="374"/>
      <c r="M92" s="206"/>
      <c r="N92" s="162"/>
      <c r="O92" s="162"/>
      <c r="P92" s="162"/>
      <c r="Q92" s="257"/>
      <c r="R92" s="257"/>
    </row>
    <row r="93" spans="2:18" x14ac:dyDescent="0.25">
      <c r="B93" s="366" t="s">
        <v>653</v>
      </c>
      <c r="C93" s="366"/>
      <c r="D93" s="206"/>
      <c r="E93" s="206"/>
      <c r="F93" s="206"/>
      <c r="G93" s="206"/>
      <c r="H93" s="206"/>
      <c r="I93" s="207">
        <f>-(SUM(D80:D89))*C18</f>
        <v>0</v>
      </c>
      <c r="K93" s="366" t="s">
        <v>653</v>
      </c>
      <c r="L93" s="366"/>
      <c r="M93" s="206"/>
      <c r="N93" s="206"/>
      <c r="O93" s="206"/>
      <c r="P93" s="206"/>
      <c r="Q93" s="249"/>
      <c r="R93" s="252"/>
    </row>
    <row r="94" spans="2:18" x14ac:dyDescent="0.25">
      <c r="B94" s="372" t="s">
        <v>643</v>
      </c>
      <c r="C94" s="373"/>
      <c r="D94" s="162">
        <f>SUM(D82:D93)</f>
        <v>764440</v>
      </c>
      <c r="E94" s="162">
        <f>SUM(E82:E93)</f>
        <v>314720</v>
      </c>
      <c r="F94" s="162">
        <f t="shared" ref="F94:I94" si="6">SUM(F82:F93)</f>
        <v>944160</v>
      </c>
      <c r="G94" s="162">
        <f t="shared" si="6"/>
        <v>849744</v>
      </c>
      <c r="H94" s="162">
        <f t="shared" si="6"/>
        <v>802536</v>
      </c>
      <c r="I94" s="162">
        <f t="shared" si="6"/>
        <v>755328</v>
      </c>
      <c r="K94" s="372" t="s">
        <v>643</v>
      </c>
      <c r="L94" s="373"/>
      <c r="M94" s="162">
        <f>SUM(M82:M93)</f>
        <v>764440</v>
      </c>
      <c r="N94" s="162">
        <f>SUM(N82:N93)</f>
        <v>314720</v>
      </c>
      <c r="O94" s="162">
        <f t="shared" ref="O94:P94" si="7">SUM(O82:O93)</f>
        <v>944160</v>
      </c>
      <c r="P94" s="162">
        <f t="shared" si="7"/>
        <v>849744</v>
      </c>
      <c r="Q94" s="257"/>
      <c r="R94" s="257"/>
    </row>
    <row r="95" spans="2:18" x14ac:dyDescent="0.25">
      <c r="D95" s="214">
        <f>D94</f>
        <v>764440</v>
      </c>
      <c r="E95" s="215">
        <f>E94/((1+C17)^(E96))</f>
        <v>273669.5652173913</v>
      </c>
      <c r="F95" s="215">
        <f>F94/((1+C17)^(F96))</f>
        <v>713920.60491493391</v>
      </c>
      <c r="G95" s="215">
        <f>G94/((1+C17)^(G96))</f>
        <v>558720.47341168753</v>
      </c>
      <c r="H95" s="215">
        <f>H94/((1+C17)^(H96))</f>
        <v>458852.56270525063</v>
      </c>
      <c r="I95" s="215">
        <f>I94/((1+C17)^(I96))</f>
        <v>375531.50911938673</v>
      </c>
      <c r="M95" s="214">
        <f>M94</f>
        <v>764440</v>
      </c>
      <c r="N95" s="215">
        <f>N94/((1+L17)^(N96))</f>
        <v>273669.5652173913</v>
      </c>
      <c r="O95" s="215">
        <f>O94/((1+L17)^(O96))</f>
        <v>713920.60491493391</v>
      </c>
      <c r="P95" s="215">
        <f>P94/((1+L17)^(P96))</f>
        <v>558720.47341168753</v>
      </c>
      <c r="Q95" s="254"/>
      <c r="R95" s="254"/>
    </row>
    <row r="96" spans="2:18" ht="15.75" thickBot="1" x14ac:dyDescent="0.3">
      <c r="D96" s="215"/>
      <c r="E96" s="215">
        <v>1</v>
      </c>
      <c r="F96" s="215">
        <v>2</v>
      </c>
      <c r="G96" s="215">
        <v>3</v>
      </c>
      <c r="H96" s="215">
        <v>4</v>
      </c>
      <c r="I96" s="215">
        <v>5</v>
      </c>
      <c r="M96" s="215"/>
      <c r="N96" s="215">
        <v>1</v>
      </c>
      <c r="O96" s="215">
        <v>2</v>
      </c>
      <c r="P96" s="215">
        <v>3</v>
      </c>
      <c r="Q96" s="254"/>
      <c r="R96" s="254"/>
    </row>
    <row r="97" spans="2:18" ht="18.75" x14ac:dyDescent="0.25">
      <c r="C97" s="216" t="s">
        <v>648</v>
      </c>
      <c r="D97" s="217">
        <f>SUM(D95:I95)</f>
        <v>3145134.7153686499</v>
      </c>
      <c r="L97" s="216" t="s">
        <v>648</v>
      </c>
      <c r="M97" s="217">
        <f>SUM(M95:R95)</f>
        <v>2310750.6435440127</v>
      </c>
      <c r="Q97" s="1"/>
      <c r="R97" s="1"/>
    </row>
    <row r="98" spans="2:18" x14ac:dyDescent="0.25">
      <c r="C98" s="220"/>
      <c r="D98" s="221"/>
      <c r="L98" s="220"/>
      <c r="M98" s="221"/>
    </row>
    <row r="99" spans="2:18" ht="19.5" thickBot="1" x14ac:dyDescent="0.3">
      <c r="C99" s="223" t="s">
        <v>649</v>
      </c>
      <c r="D99" s="224">
        <f>D97*C17/(1-(1+C17)^(-C16))</f>
        <v>938242.60018113069</v>
      </c>
      <c r="L99" s="223" t="s">
        <v>649</v>
      </c>
      <c r="M99" s="224">
        <f>M97*L17/(1-(1+L17)^(-L16))</f>
        <v>1012055.5464362856</v>
      </c>
    </row>
    <row r="103" spans="2:18" ht="26.25" x14ac:dyDescent="0.4">
      <c r="C103" s="228" t="s">
        <v>678</v>
      </c>
      <c r="L103" s="228" t="s">
        <v>678</v>
      </c>
    </row>
    <row r="109" spans="2:18" ht="18.75" x14ac:dyDescent="0.3">
      <c r="B109" s="199" t="s">
        <v>775</v>
      </c>
      <c r="C109" s="200"/>
      <c r="D109" s="200"/>
      <c r="E109" s="200"/>
      <c r="F109" s="201"/>
      <c r="G109" s="232" t="s">
        <v>687</v>
      </c>
      <c r="H109" s="233">
        <v>5</v>
      </c>
      <c r="I109" s="200"/>
    </row>
    <row r="111" spans="2:18" x14ac:dyDescent="0.25">
      <c r="B111" s="202"/>
      <c r="C111" s="203"/>
      <c r="D111" s="204" t="s">
        <v>635</v>
      </c>
      <c r="E111" s="204" t="s">
        <v>636</v>
      </c>
      <c r="F111" s="204" t="s">
        <v>637</v>
      </c>
      <c r="G111" s="204" t="s">
        <v>638</v>
      </c>
      <c r="H111" s="204" t="s">
        <v>639</v>
      </c>
      <c r="I111" s="204" t="s">
        <v>640</v>
      </c>
    </row>
    <row r="112" spans="2:18" x14ac:dyDescent="0.25">
      <c r="B112" s="366" t="s">
        <v>641</v>
      </c>
      <c r="C112" s="366"/>
      <c r="D112" s="206"/>
      <c r="E112" s="206"/>
      <c r="F112" s="206"/>
      <c r="G112" s="206"/>
      <c r="H112" s="206"/>
      <c r="I112" s="206"/>
    </row>
    <row r="113" spans="2:9" x14ac:dyDescent="0.25">
      <c r="B113" s="370" t="s">
        <v>774</v>
      </c>
      <c r="C113" s="371"/>
      <c r="D113" s="207">
        <f>8330*H109</f>
        <v>41650</v>
      </c>
      <c r="E113" s="207"/>
      <c r="F113" s="207"/>
      <c r="G113" s="207"/>
      <c r="H113" s="207"/>
      <c r="I113" s="207"/>
    </row>
    <row r="114" spans="2:9" x14ac:dyDescent="0.25">
      <c r="B114" s="370" t="s">
        <v>690</v>
      </c>
      <c r="C114" s="371"/>
      <c r="D114" s="207">
        <v>0</v>
      </c>
      <c r="E114" s="207"/>
      <c r="F114" s="207"/>
      <c r="G114" s="207"/>
      <c r="H114" s="207"/>
      <c r="I114" s="207"/>
    </row>
    <row r="115" spans="2:9" x14ac:dyDescent="0.25">
      <c r="B115" s="370" t="s">
        <v>707</v>
      </c>
      <c r="C115" s="371"/>
      <c r="D115" s="207">
        <v>8330</v>
      </c>
      <c r="E115" s="208"/>
      <c r="F115" s="208"/>
      <c r="G115" s="208"/>
      <c r="H115" s="208"/>
      <c r="I115" s="208"/>
    </row>
    <row r="116" spans="2:9" x14ac:dyDescent="0.25">
      <c r="B116" s="370" t="s">
        <v>708</v>
      </c>
      <c r="C116" s="371"/>
      <c r="D116" s="207">
        <v>0</v>
      </c>
      <c r="E116" s="208"/>
      <c r="F116" s="208"/>
      <c r="G116" s="208"/>
      <c r="H116" s="208"/>
      <c r="I116" s="208"/>
    </row>
    <row r="117" spans="2:9" x14ac:dyDescent="0.25">
      <c r="B117" s="370" t="s">
        <v>710</v>
      </c>
      <c r="C117" s="371"/>
      <c r="D117" s="207">
        <v>0</v>
      </c>
      <c r="E117" s="208"/>
      <c r="F117" s="208"/>
      <c r="G117" s="208"/>
      <c r="H117" s="208"/>
      <c r="I117" s="208"/>
    </row>
    <row r="118" spans="2:9" x14ac:dyDescent="0.25">
      <c r="B118" s="366" t="s">
        <v>642</v>
      </c>
      <c r="C118" s="366"/>
      <c r="D118" s="206"/>
      <c r="E118" s="209"/>
      <c r="F118" s="209"/>
      <c r="G118" s="209"/>
      <c r="H118" s="209"/>
      <c r="I118" s="209"/>
    </row>
    <row r="119" spans="2:9" x14ac:dyDescent="0.25">
      <c r="B119" s="367" t="s">
        <v>651</v>
      </c>
      <c r="C119" s="367"/>
      <c r="D119" s="207"/>
      <c r="E119" s="207">
        <v>0</v>
      </c>
      <c r="F119" s="207">
        <f>(SUM($D$113:$D$117))*$C$120</f>
        <v>7497</v>
      </c>
      <c r="G119" s="207">
        <f t="shared" ref="G119:I119" si="8">(SUM($D$113:$D$117))*$C$120</f>
        <v>7497</v>
      </c>
      <c r="H119" s="207">
        <f t="shared" si="8"/>
        <v>7497</v>
      </c>
      <c r="I119" s="207">
        <f t="shared" si="8"/>
        <v>7497</v>
      </c>
    </row>
    <row r="120" spans="2:9" x14ac:dyDescent="0.25">
      <c r="B120" s="238" t="s">
        <v>652</v>
      </c>
      <c r="C120" s="212">
        <v>0.15</v>
      </c>
      <c r="D120" s="208"/>
      <c r="E120" s="207"/>
      <c r="F120" s="207"/>
      <c r="G120" s="207"/>
      <c r="H120" s="207"/>
      <c r="I120" s="207"/>
    </row>
    <row r="121" spans="2:9" x14ac:dyDescent="0.25">
      <c r="B121" s="366" t="s">
        <v>653</v>
      </c>
      <c r="C121" s="366"/>
      <c r="D121" s="208"/>
      <c r="E121" s="208"/>
      <c r="F121" s="208"/>
      <c r="G121" s="208"/>
      <c r="H121" s="208"/>
      <c r="I121" s="207">
        <f>-(SUM(D113:D115))*C107</f>
        <v>0</v>
      </c>
    </row>
    <row r="122" spans="2:9" x14ac:dyDescent="0.25">
      <c r="B122" s="368" t="s">
        <v>643</v>
      </c>
      <c r="C122" s="369"/>
      <c r="D122" s="207">
        <f t="shared" ref="D122:H122" si="9">SUM(D113:D121)</f>
        <v>49980</v>
      </c>
      <c r="E122" s="207">
        <f t="shared" si="9"/>
        <v>0</v>
      </c>
      <c r="F122" s="207">
        <f t="shared" si="9"/>
        <v>7497</v>
      </c>
      <c r="G122" s="207">
        <f t="shared" si="9"/>
        <v>7497</v>
      </c>
      <c r="H122" s="207">
        <f t="shared" si="9"/>
        <v>7497</v>
      </c>
      <c r="I122" s="207">
        <f>SUM(I113:I121)</f>
        <v>7497</v>
      </c>
    </row>
    <row r="123" spans="2:9" x14ac:dyDescent="0.25">
      <c r="B123" s="213"/>
      <c r="C123" s="213"/>
      <c r="D123" s="214">
        <f>D122</f>
        <v>49980</v>
      </c>
      <c r="E123" s="214">
        <f>E122/((1+C17)^(E124))</f>
        <v>0</v>
      </c>
      <c r="F123" s="214">
        <f>F122/((1+C17)^(F124))</f>
        <v>5668.8090737240082</v>
      </c>
      <c r="G123" s="214">
        <f>G122/((1+C17)^(G124))</f>
        <v>4929.3991945426169</v>
      </c>
      <c r="H123" s="214">
        <f>H122/((1+C17)^(H124))</f>
        <v>4286.4340822109716</v>
      </c>
      <c r="I123" s="214">
        <f>I122/((1+C17)^(I124))</f>
        <v>3727.3339845312794</v>
      </c>
    </row>
    <row r="124" spans="2:9" ht="15.75" thickBot="1" x14ac:dyDescent="0.3">
      <c r="D124" s="215"/>
      <c r="E124" s="215">
        <v>1</v>
      </c>
      <c r="F124" s="215">
        <v>2</v>
      </c>
      <c r="G124" s="215">
        <v>3</v>
      </c>
      <c r="H124" s="215">
        <v>4</v>
      </c>
      <c r="I124" s="215">
        <v>5</v>
      </c>
    </row>
    <row r="125" spans="2:9" ht="18.75" x14ac:dyDescent="0.3">
      <c r="B125" s="186"/>
      <c r="C125" s="267" t="s">
        <v>644</v>
      </c>
      <c r="D125" s="268">
        <f>SUM(D123:I123)</f>
        <v>68591.976335008876</v>
      </c>
      <c r="E125" s="218"/>
      <c r="F125" s="218"/>
      <c r="G125" s="218"/>
      <c r="H125" s="219"/>
      <c r="I125" s="219"/>
    </row>
    <row r="126" spans="2:9" x14ac:dyDescent="0.25">
      <c r="C126" s="269"/>
      <c r="D126" s="270"/>
      <c r="H126" s="222"/>
      <c r="I126" s="222"/>
    </row>
    <row r="127" spans="2:9" ht="19.5" thickBot="1" x14ac:dyDescent="0.35">
      <c r="B127" s="186"/>
      <c r="C127" s="271" t="s">
        <v>645</v>
      </c>
      <c r="D127" s="272">
        <f>D125*C17/(1-(1+C17)^(-C16))</f>
        <v>20462.053314806257</v>
      </c>
      <c r="E127" s="186"/>
      <c r="F127" s="186"/>
      <c r="G127" s="186"/>
      <c r="H127" s="219"/>
      <c r="I127" s="186"/>
    </row>
  </sheetData>
  <mergeCells count="116">
    <mergeCell ref="B90:C90"/>
    <mergeCell ref="B91:C91"/>
    <mergeCell ref="B92:C92"/>
    <mergeCell ref="B93:C93"/>
    <mergeCell ref="B94:C94"/>
    <mergeCell ref="B89:C89"/>
    <mergeCell ref="B68:C68"/>
    <mergeCell ref="B69:C69"/>
    <mergeCell ref="B80:C80"/>
    <mergeCell ref="B81:C81"/>
    <mergeCell ref="B82:C82"/>
    <mergeCell ref="B83:C83"/>
    <mergeCell ref="B84:C84"/>
    <mergeCell ref="B85:C85"/>
    <mergeCell ref="B86:C86"/>
    <mergeCell ref="B87:C87"/>
    <mergeCell ref="B88:C88"/>
    <mergeCell ref="B67:C67"/>
    <mergeCell ref="B56:C56"/>
    <mergeCell ref="B57:C57"/>
    <mergeCell ref="B58:C58"/>
    <mergeCell ref="B59:C59"/>
    <mergeCell ref="B60:C60"/>
    <mergeCell ref="B61:C61"/>
    <mergeCell ref="B62:C62"/>
    <mergeCell ref="B63:C63"/>
    <mergeCell ref="B64:C64"/>
    <mergeCell ref="B65:C65"/>
    <mergeCell ref="B66:C66"/>
    <mergeCell ref="B55:C55"/>
    <mergeCell ref="B34:C34"/>
    <mergeCell ref="B35:C35"/>
    <mergeCell ref="B46:C46"/>
    <mergeCell ref="B47:C47"/>
    <mergeCell ref="B48:C48"/>
    <mergeCell ref="B49:C49"/>
    <mergeCell ref="B50:C50"/>
    <mergeCell ref="B51:C51"/>
    <mergeCell ref="B52:C52"/>
    <mergeCell ref="B53:C53"/>
    <mergeCell ref="B54:C54"/>
    <mergeCell ref="B33:C33"/>
    <mergeCell ref="B2:I2"/>
    <mergeCell ref="B23:C23"/>
    <mergeCell ref="B24:C24"/>
    <mergeCell ref="B25:C25"/>
    <mergeCell ref="B26:C26"/>
    <mergeCell ref="B27:C27"/>
    <mergeCell ref="B31:C31"/>
    <mergeCell ref="B32:C32"/>
    <mergeCell ref="B30:C30"/>
    <mergeCell ref="B28:C28"/>
    <mergeCell ref="B29:C29"/>
    <mergeCell ref="B15:I15"/>
    <mergeCell ref="K28:L28"/>
    <mergeCell ref="K29:L29"/>
    <mergeCell ref="K30:L30"/>
    <mergeCell ref="K31:L31"/>
    <mergeCell ref="K32:L32"/>
    <mergeCell ref="K23:L23"/>
    <mergeCell ref="K24:L24"/>
    <mergeCell ref="K25:L25"/>
    <mergeCell ref="K26:L26"/>
    <mergeCell ref="K27:L27"/>
    <mergeCell ref="K48:L48"/>
    <mergeCell ref="K49:L49"/>
    <mergeCell ref="K50:L50"/>
    <mergeCell ref="K51:L51"/>
    <mergeCell ref="K52:L52"/>
    <mergeCell ref="K33:L33"/>
    <mergeCell ref="K34:L34"/>
    <mergeCell ref="K35:L35"/>
    <mergeCell ref="K46:L46"/>
    <mergeCell ref="K47:L47"/>
    <mergeCell ref="K59:L59"/>
    <mergeCell ref="K60:L60"/>
    <mergeCell ref="K61:L61"/>
    <mergeCell ref="K62:L62"/>
    <mergeCell ref="K53:L53"/>
    <mergeCell ref="K54:L54"/>
    <mergeCell ref="K55:L55"/>
    <mergeCell ref="K56:L56"/>
    <mergeCell ref="K57:L57"/>
    <mergeCell ref="K58:L58"/>
    <mergeCell ref="K88:L88"/>
    <mergeCell ref="K89:L89"/>
    <mergeCell ref="K90:L90"/>
    <mergeCell ref="K91:L91"/>
    <mergeCell ref="K92:L92"/>
    <mergeCell ref="K83:L83"/>
    <mergeCell ref="K84:L84"/>
    <mergeCell ref="K85:L85"/>
    <mergeCell ref="K86:L86"/>
    <mergeCell ref="K87:L87"/>
    <mergeCell ref="K68:L68"/>
    <mergeCell ref="K69:L69"/>
    <mergeCell ref="K80:L80"/>
    <mergeCell ref="K81:L81"/>
    <mergeCell ref="K82:L82"/>
    <mergeCell ref="K63:L63"/>
    <mergeCell ref="K64:L64"/>
    <mergeCell ref="K65:L65"/>
    <mergeCell ref="K66:L66"/>
    <mergeCell ref="K67:L67"/>
    <mergeCell ref="B119:C119"/>
    <mergeCell ref="B121:C121"/>
    <mergeCell ref="B122:C122"/>
    <mergeCell ref="B114:C114"/>
    <mergeCell ref="B115:C115"/>
    <mergeCell ref="B116:C116"/>
    <mergeCell ref="B117:C117"/>
    <mergeCell ref="B118:C118"/>
    <mergeCell ref="K93:L93"/>
    <mergeCell ref="K94:L94"/>
    <mergeCell ref="B112:C112"/>
    <mergeCell ref="B113:C113"/>
  </mergeCells>
  <phoneticPr fontId="41" type="noConversion"/>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MigrationWizIdPermissionLevels xmlns="78bbc1a5-fe99-431a-b8d4-59bb44901abf" xsi:nil="true"/>
    <lcf76f155ced4ddcb4097134ff3c332f xmlns="78bbc1a5-fe99-431a-b8d4-59bb44901abf">
      <Terms xmlns="http://schemas.microsoft.com/office/infopath/2007/PartnerControls"/>
    </lcf76f155ced4ddcb4097134ff3c332f>
    <MigrationWizIdDocumentLibraryPermissions xmlns="78bbc1a5-fe99-431a-b8d4-59bb44901abf" xsi:nil="true"/>
    <MigrationWizIdSecurityGroups xmlns="78bbc1a5-fe99-431a-b8d4-59bb44901abf" xsi:nil="true"/>
    <TaxCatchAll xmlns="1228c7bb-7cb5-4db1-b0f5-0a7469fa6742" xsi:nil="true"/>
    <MigrationWizIdPermissions xmlns="78bbc1a5-fe99-431a-b8d4-59bb44901abf" xsi:nil="true"/>
    <MigrationWizId xmlns="78bbc1a5-fe99-431a-b8d4-59bb44901ab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CCFF8AF358C3D438E69F2269F3F133E" ma:contentTypeVersion="18" ma:contentTypeDescription="Create a new document." ma:contentTypeScope="" ma:versionID="385d4e69759e2da871105f2a6ed19e1f">
  <xsd:schema xmlns:xsd="http://www.w3.org/2001/XMLSchema" xmlns:xs="http://www.w3.org/2001/XMLSchema" xmlns:p="http://schemas.microsoft.com/office/2006/metadata/properties" xmlns:ns2="78bbc1a5-fe99-431a-b8d4-59bb44901abf" xmlns:ns3="1228c7bb-7cb5-4db1-b0f5-0a7469fa6742" targetNamespace="http://schemas.microsoft.com/office/2006/metadata/properties" ma:root="true" ma:fieldsID="f68571221947739b108372f9c28673f8" ns2:_="" ns3:_="">
    <xsd:import namespace="78bbc1a5-fe99-431a-b8d4-59bb44901abf"/>
    <xsd:import namespace="1228c7bb-7cb5-4db1-b0f5-0a7469fa6742"/>
    <xsd:element name="properties">
      <xsd:complexType>
        <xsd:sequence>
          <xsd:element name="documentManagement">
            <xsd:complexType>
              <xsd:all>
                <xsd:element ref="ns2:MigrationWizId" minOccurs="0"/>
                <xsd:element ref="ns2:MigrationWizIdPermissions" minOccurs="0"/>
                <xsd:element ref="ns2:MigrationWizIdPermissionLevels" minOccurs="0"/>
                <xsd:element ref="ns2:MigrationWizIdDocumentLibraryPermissions" minOccurs="0"/>
                <xsd:element ref="ns2:MigrationWizIdSecurityGroups"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DateTaken"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bbc1a5-fe99-431a-b8d4-59bb44901abf" elementFormDefault="qualified">
    <xsd:import namespace="http://schemas.microsoft.com/office/2006/documentManagement/types"/>
    <xsd:import namespace="http://schemas.microsoft.com/office/infopath/2007/PartnerControls"/>
    <xsd:element name="MigrationWizId" ma:index="8" nillable="true" ma:displayName="MigrationWizId" ma:internalName="MigrationWizId">
      <xsd:simpleType>
        <xsd:restriction base="dms:Text"/>
      </xsd:simpleType>
    </xsd:element>
    <xsd:element name="MigrationWizIdPermissions" ma:index="9" nillable="true" ma:displayName="MigrationWizIdPermissions" ma:internalName="MigrationWizIdPermissions">
      <xsd:simpleType>
        <xsd:restriction base="dms:Text"/>
      </xsd:simpleType>
    </xsd:element>
    <xsd:element name="MigrationWizIdPermissionLevels" ma:index="10" nillable="true" ma:displayName="MigrationWizIdPermissionLevels" ma:internalName="MigrationWizIdPermissionLevels">
      <xsd:simpleType>
        <xsd:restriction base="dms:Text"/>
      </xsd:simpleType>
    </xsd:element>
    <xsd:element name="MigrationWizIdDocumentLibraryPermissions" ma:index="11" nillable="true" ma:displayName="MigrationWizIdDocumentLibraryPermissions" ma:internalName="MigrationWizIdDocumentLibraryPermissions">
      <xsd:simpleType>
        <xsd:restriction base="dms:Text"/>
      </xsd:simpleType>
    </xsd:element>
    <xsd:element name="MigrationWizIdSecurityGroups" ma:index="12" nillable="true" ma:displayName="MigrationWizIdSecurityGroups" ma:internalName="MigrationWizIdSecurityGroups">
      <xsd:simpleType>
        <xsd:restriction base="dms:Text"/>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d44cb9f-b62e-4719-bd31-160fcf957511" ma:termSetId="09814cd3-568e-fe90-9814-8d621ff8fb84" ma:anchorId="fba54fb3-c3e1-fe81-a776-ca4b69148c4d" ma:open="true" ma:isKeyword="false">
      <xsd:complexType>
        <xsd:sequence>
          <xsd:element ref="pc:Terms" minOccurs="0" maxOccurs="1"/>
        </xsd:sequence>
      </xsd:complex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CR" ma:index="22" nillable="true" ma:displayName="Extracted Text" ma:internalName="MediaServiceOCR" ma:readOnly="true">
      <xsd:simpleType>
        <xsd:restriction base="dms:Note">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Location" ma:index="24" nillable="true" ma:displayName="Location" ma:indexed="true" ma:internalName="MediaServiceLocation"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228c7bb-7cb5-4db1-b0f5-0a7469fa6742"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0ed0e918-2f16-4c24-a83d-0005d9b866c1}" ma:internalName="TaxCatchAll" ma:showField="CatchAllData" ma:web="1228c7bb-7cb5-4db1-b0f5-0a7469fa674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AA10052-3198-4B4A-8960-684DFE75283D}">
  <ds:schemaRefs>
    <ds:schemaRef ds:uri="782a6982-c0b0-4dc1-9437-b0c0784493f3"/>
    <ds:schemaRef ds:uri="http://www.w3.org/XML/1998/namespace"/>
    <ds:schemaRef ds:uri="http://schemas.microsoft.com/office/2006/documentManagement/types"/>
    <ds:schemaRef ds:uri="http://purl.org/dc/dcmitype/"/>
    <ds:schemaRef ds:uri="04f8e0ac-4859-4df8-a640-7c63e589ac4c"/>
    <ds:schemaRef ds:uri="http://purl.org/dc/terms/"/>
    <ds:schemaRef ds:uri="http://purl.org/dc/elements/1.1/"/>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2.xml><?xml version="1.0" encoding="utf-8"?>
<ds:datastoreItem xmlns:ds="http://schemas.openxmlformats.org/officeDocument/2006/customXml" ds:itemID="{317AB207-F127-42BF-8A55-636D9A95F888}"/>
</file>

<file path=customXml/itemProps3.xml><?xml version="1.0" encoding="utf-8"?>
<ds:datastoreItem xmlns:ds="http://schemas.openxmlformats.org/officeDocument/2006/customXml" ds:itemID="{CABF6E14-2B0E-4600-99F8-13E9B246881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1</vt:i4>
      </vt:variant>
    </vt:vector>
  </HeadingPairs>
  <TitlesOfParts>
    <vt:vector size="12" baseType="lpstr">
      <vt:lpstr>Procesos de mtto</vt:lpstr>
      <vt:lpstr>Norma Asarco</vt:lpstr>
      <vt:lpstr>Manejo información en red</vt:lpstr>
      <vt:lpstr>Mapa de procesos</vt:lpstr>
      <vt:lpstr>Análisis mercado</vt:lpstr>
      <vt:lpstr>Tabla comparativa</vt:lpstr>
      <vt:lpstr>Arquitectura integración</vt:lpstr>
      <vt:lpstr>CAUE Conf &amp; IM</vt:lpstr>
      <vt:lpstr>CAUE Gestión Doc</vt:lpstr>
      <vt:lpstr>Softwares esenciales</vt:lpstr>
      <vt:lpstr>CAUE Gestión Doc etapas</vt:lpstr>
      <vt:lpstr>'Procesos de mtto'!Títulos_a_imprimir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Fernando Acevedo</cp:lastModifiedBy>
  <cp:lastPrinted>2014-06-12T21:17:14Z</cp:lastPrinted>
  <dcterms:created xsi:type="dcterms:W3CDTF">2012-09-02T03:53:17Z</dcterms:created>
  <dcterms:modified xsi:type="dcterms:W3CDTF">2021-05-31T16:26:26Z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0x010100FCCFF8AF358C3D438E69F2269F3F133E</vt:lpwstr>
  </property>
</Properties>
</file>